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255" yWindow="2265" windowWidth="18630" windowHeight="8835"/>
  </bookViews>
  <sheets>
    <sheet name="Мои данные" sheetId="3" r:id="rId1"/>
  </sheets>
  <definedNames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_xlnm.Print_Titles" localSheetId="0">'Мои данные'!$28:$28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>#REF!</definedName>
    <definedName name="Отчетный_период__учет_выполненных_работ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45621"/>
</workbook>
</file>

<file path=xl/calcChain.xml><?xml version="1.0" encoding="utf-8"?>
<calcChain xmlns="http://schemas.openxmlformats.org/spreadsheetml/2006/main">
  <c r="I70" i="3" l="1"/>
  <c r="L17" i="3" l="1"/>
  <c r="I71" i="3"/>
  <c r="L19" i="3" l="1"/>
</calcChain>
</file>

<file path=xl/comments1.xml><?xml version="1.0" encoding="utf-8"?>
<comments xmlns="http://schemas.openxmlformats.org/spreadsheetml/2006/main">
  <authors>
    <author>Соседко А.Н.</author>
    <author>Proba</author>
    <author>Alexsey</author>
    <author>Alex</author>
    <author>&lt;&gt;</author>
    <author>Rus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210 атрибут 950 текст&gt;  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200 атрибут 950 текст&gt;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значение&gt;</t>
        </r>
      </text>
    </comment>
    <comment ref="L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 &lt;подпись 200 значение&gt;</t>
        </r>
      </text>
    </comment>
    <comment ref="C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210 атрибут 950 значение&gt;/</t>
        </r>
      </text>
    </comment>
    <comment ref="N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200 атрибут 950 значение&gt;/</t>
        </r>
      </text>
    </comment>
    <comment ref="B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сметы&gt;; &lt;Наименование объекта&gt;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&lt;Основание&gt;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1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по расчету&gt;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1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2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</text>
    </comment>
    <comment ref="M2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21" authorId="3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
</t>
        </r>
      </text>
    </comment>
    <comment ref="A28" authorId="4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28" authorId="4">
      <text>
        <r>
          <rPr>
            <sz val="8"/>
            <color indexed="81"/>
            <rFont val="Tahoma"/>
            <family val="2"/>
            <charset val="204"/>
          </rPr>
          <t xml:space="preserve">  &lt;Обоснование (код) позиции&gt;
&lt;Примечание&gt;
&lt;Комментарии из базы данных к расценке&gt;
</t>
        </r>
      </text>
    </comment>
    <comment ref="C28" authorId="4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расценки&gt;; &lt;Ед. измерения по расценке&gt;
_______________
&lt;Обоснование коэффициентов&gt;
_______________
&lt;Формула расчета стоимости единицы&gt;
_______________
&lt;Строка задания НР для БИМ&gt;; (&lt;Сумма НР по позиции для БИМ&gt; руб.)
&lt;Строка задания СП для БИМ&gt;; (&lt;Сумма СП по позиции для БИМ&gt; руб.)</t>
        </r>
      </text>
    </comment>
    <comment ref="D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</t>
        </r>
      </text>
    </comment>
    <comment ref="E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
______
&lt;ОЗП по позиции на единицу в базисных ценах с учетом всех к-тов&gt;</t>
        </r>
      </text>
    </comment>
    <comment ref="F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 &gt;
______
&lt;ЗПМ по позиции на единицу в базисных ценах с учетом всех к-тов &gt;</t>
        </r>
      </text>
    </comment>
    <comment ref="G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 &gt;</t>
        </r>
      </text>
    </comment>
    <comment ref="H28" authorId="5">
      <text>
        <r>
          <rPr>
            <sz val="8"/>
            <color indexed="81"/>
            <rFont val="Tahoma"/>
            <family val="2"/>
            <charset val="204"/>
          </rPr>
          <t xml:space="preserve"> ОЗП=&lt;Индекс к позиции на ОЗП&gt;
ЭМ=&lt;Индекс к позиции на ЭМ&gt;
ЗПМ=&lt;Индекс к позиции на ЗПМ&gt;
МАТ=&lt;Индекс к позиции на МАТ&gt;</t>
        </r>
      </text>
    </comment>
    <comment ref="I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ПЗ по позиции для БИМ&gt;
</t>
        </r>
      </text>
    </comment>
    <comment ref="J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ОЗП по позиции для БИМ&gt;</t>
        </r>
      </text>
    </comment>
    <comment ref="K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по позиции для БИМ&gt;
______
&lt;ИТОГО ЗПМ по позиции для БИМ&gt;</t>
        </r>
      </text>
    </comment>
    <comment ref="L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МАТ по позиции для БИМ&gt;
</t>
        </r>
      </text>
    </comment>
    <comment ref="M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______
&lt;ТЗМ по позиции на единицу&gt;</t>
        </r>
      </text>
    </comment>
    <comment ref="N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______
&lt;ТЗМ по позиции всего&gt;
</t>
        </r>
      </text>
    </comment>
    <comment ref="A4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I4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J4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K4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&lt;Эксплуатация машин (итоги)&gt;
______
&lt;З/п машинистов (итоги)&gt;</t>
        </r>
      </text>
    </comment>
    <comment ref="L4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 (итоги)&gt;
</t>
        </r>
      </text>
    </comment>
    <comment ref="N4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&lt;Трудозатраты основных рабочих (итоги)&gt;
______
&lt;Трудозатраты машинистов (итоги)&gt;
</t>
        </r>
      </text>
    </comment>
    <comment ref="C7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300 атрибут 970 значение&gt; _______________________________ /&lt;подпись 300 значение&gt;/</t>
        </r>
      </text>
    </comment>
  </commentList>
</comments>
</file>

<file path=xl/sharedStrings.xml><?xml version="1.0" encoding="utf-8"?>
<sst xmlns="http://schemas.openxmlformats.org/spreadsheetml/2006/main" count="163" uniqueCount="146">
  <si>
    <t>Наименование работ и затрат,
единица измерения</t>
  </si>
  <si>
    <t>(локальная смета)</t>
  </si>
  <si>
    <t>(наименование работ и затрат, наименование объекта)</t>
  </si>
  <si>
    <t>Индекс</t>
  </si>
  <si>
    <t>Всего</t>
  </si>
  <si>
    <t>N п/п</t>
  </si>
  <si>
    <t>Шифр и номер позиции норматива</t>
  </si>
  <si>
    <t>Количество</t>
  </si>
  <si>
    <t>Затраты труда рабочих, чел.-ч, не занятых обслуж. машин</t>
  </si>
  <si>
    <t>экспл. машин</t>
  </si>
  <si>
    <t>материалов</t>
  </si>
  <si>
    <t>оплаты труда</t>
  </si>
  <si>
    <t>экспл.    машин</t>
  </si>
  <si>
    <t xml:space="preserve">в т.ч. оплаты труда </t>
  </si>
  <si>
    <t>в т.ч. оплаты труда</t>
  </si>
  <si>
    <t>обслуживающие маш.</t>
  </si>
  <si>
    <t>на един.</t>
  </si>
  <si>
    <t>всего</t>
  </si>
  <si>
    <t xml:space="preserve">Форма № 4 </t>
  </si>
  <si>
    <t>(наименование стройки)</t>
  </si>
  <si>
    <t xml:space="preserve">                   </t>
  </si>
  <si>
    <t xml:space="preserve">на </t>
  </si>
  <si>
    <t>Основание:</t>
  </si>
  <si>
    <t>Сметная стоимость</t>
  </si>
  <si>
    <t>Средства на оплату труда</t>
  </si>
  <si>
    <t>СОГЛАСОВАНО:</t>
  </si>
  <si>
    <t>УТВЕРЖДАЮ:</t>
  </si>
  <si>
    <t>руб.</t>
  </si>
  <si>
    <t xml:space="preserve">Стоимость единицы                                         </t>
  </si>
  <si>
    <t>(в базисном уровне цен)</t>
  </si>
  <si>
    <t>(в текущем уровне цен)</t>
  </si>
  <si>
    <t xml:space="preserve">Общая стоимость                                              </t>
  </si>
  <si>
    <t>чел.час</t>
  </si>
  <si>
    <t>Сметная трудоемкость</t>
  </si>
  <si>
    <t>Составлен в ценах</t>
  </si>
  <si>
    <t>Филиал "Локальные котельные"</t>
  </si>
  <si>
    <t>ЛОКАЛЬНЫЙ СМЕТНЫЙ РАСЧЕТ  № II-51</t>
  </si>
  <si>
    <t>Раздел 1. Разборка</t>
  </si>
  <si>
    <t>ФЕР46-04-008-01
Приказ Минстроя РФ от 30.01.14 №31/пр</t>
  </si>
  <si>
    <t>Разборка покрытий кровель из рулонных материалов; 100 м2 покрытия
_______________
НР 94%=110%*0.85 от ФОТ; (15777,12 руб.)
СП 48%=70%*(0.85*0.8) от ФОТ; (8056,4 руб.)</t>
  </si>
  <si>
    <t>153,59
______
112,16</t>
  </si>
  <si>
    <t>ОЗП=15,9877
ЭМ=4,8643</t>
  </si>
  <si>
    <t>ФЕР12-01-017-01
Приказ Минстроя России от 12.11.14 №703/пр</t>
  </si>
  <si>
    <t>Разборка выравнивающих стяжек цементно-песчаных толщиной 15 мм; 100 м2 стяжки
_______________
(МДС 81-38.2004 п.п.3.3.1.Демонтаж (разборка) сборных бетонных и железобетонных конструкций ОЗП=0,8; ЭМ=0,8 к расх.; ЗПМ=0,8; МАТ=0 к расх.; ТЗ=0,8; ТЗМ=0,8)
_______________
НР 102%=120%*0.85 от ФОТ; (15655,93 руб.)
СП 44%=65%*(0.85*0.8) от ФОТ; (6753,54 руб.)</t>
  </si>
  <si>
    <t>340,53
______
188,14</t>
  </si>
  <si>
    <t>152,38
______
17,49</t>
  </si>
  <si>
    <t>ОЗП=15,9849
ЭМ=7,6161
ЗПМ=15,5667
МАТ=5,4128</t>
  </si>
  <si>
    <t>5431,47
______
1274,04</t>
  </si>
  <si>
    <t>21,776
______
1,552</t>
  </si>
  <si>
    <t>101,91
______
7,26</t>
  </si>
  <si>
    <t>ФЕР12-01-017-02
Приказ Минстроя России от 12.11.14 №703/пр</t>
  </si>
  <si>
    <t>Разборка выравнивающих стяжек на каждый 1 мм изменения толщины добавлять или исключать к расценке 12-01-017-01 (добавить до 30мм); 100 м2 стяжки
_______________
(коэффициент на увеличение  толщины до 30мм ПЗ=15 (ОЗП=15; ЭМ=15 к расх.; ЗПМ=15; МАТ=15 к расх.; ТЗ=15; ТЗМ=15);
МДС 81-38.2004 п.п.3.3.1.Демонтаж (разборка) сборных бетонных и железобетонных конструкций ОЗП=0,8; ЭМ=0,8 к расх.; ЗПМ=0,8; МАТ=0 к расх.; ТЗ=0,8; ТЗМ=0,8)
_______________
НР 102%=120%*0.85 от ФОТ; (8210,93 руб.)
СП 44%=65%*(0.85*0.8) от ФОТ; (3541,97 руб.)</t>
  </si>
  <si>
    <t>135,6
______
103,68</t>
  </si>
  <si>
    <t>31,92
______
4,08</t>
  </si>
  <si>
    <t>ОЗП=15,9849
ЭМ=7,8646
ЗПМ=15,3823
МАТ=5,4817</t>
  </si>
  <si>
    <t>1174,87
______
293,72</t>
  </si>
  <si>
    <t>12
______
0,36</t>
  </si>
  <si>
    <t>56,16
______
1,68</t>
  </si>
  <si>
    <t>Раздел 2. Устройство</t>
  </si>
  <si>
    <t>Устройство выравнивающих стяжек цементно-песчаных толщиной 15 мм; 100 м2 стяжки
_______________
НР 102%=120%*0.85 от ФОТ; (22667,88 руб.)
СП 44%=65%*(0.85*0.8) от ФОТ; (9778,3 руб.)</t>
  </si>
  <si>
    <t>1257,63
______
235,18</t>
  </si>
  <si>
    <t>190,48
______
21,86</t>
  </si>
  <si>
    <t>6789,32
______
1592,56</t>
  </si>
  <si>
    <t>27,22
______
1,94</t>
  </si>
  <si>
    <t>127,39
______
9,08</t>
  </si>
  <si>
    <t>Устройство выравнивающих стяжек на каждый 1 мм изменения толщины добавлять или исключать к расценке 12-01-017-01 (30мм); 100 м2 стяжки
_______________
(коэффициент на увеличение  толщины до 30мм ПЗ=15 (ОЗП=15; ЭМ=15 к расх.; ЗПМ=15; МАТ=15 к расх.; ТЗ=15; ТЗМ=15))
_______________
НР 102%=120%*0.85 от ФОТ; (11840,68 руб.)
СП 44%=65%*(0.85*0.8) от ФОТ; (5107,74 руб.)</t>
  </si>
  <si>
    <t>964,8
______
129,6</t>
  </si>
  <si>
    <t>39,9
______
5,1</t>
  </si>
  <si>
    <t>1468,58
______
367,15</t>
  </si>
  <si>
    <t>15
______
0,45</t>
  </si>
  <si>
    <t>70,2
______
2,11</t>
  </si>
  <si>
    <t>ФЕР12-01-016-02
Приказ Минстроя РФ от 30.01.14 №31/пр</t>
  </si>
  <si>
    <t>Огрунтовка оснований из бетона или раствора под водоизоляционный кровельный ковер:праймером; 100 м2 кровли
_______________
НР 102%=120%*0.85 от ФОТ; (4642,48 руб.)
СП 44%=65%*(0.85*0.8) от ФОТ; (2002,64 руб.)</t>
  </si>
  <si>
    <t>117,96
______
24,47</t>
  </si>
  <si>
    <t>ОЗП=15,9885
ЭМ=11,2349
МАТ=8,6606</t>
  </si>
  <si>
    <t>ФССЦ-101-1780
Приказ Минстроя России от 12.11.14 №703/пр</t>
  </si>
  <si>
    <t>Эмульсия битумная для гидроизоляционных работ; т</t>
  </si>
  <si>
    <t xml:space="preserve">
МАТ=8,6606</t>
  </si>
  <si>
    <t>ФССЦ-113-2221
Приказ Минстроя России от 12.11.14 №703/пр</t>
  </si>
  <si>
    <t>Праймер битумный производства «Техно-Николь»; т</t>
  </si>
  <si>
    <t xml:space="preserve">
МАТ=2,8125</t>
  </si>
  <si>
    <t>ФЕР12-01-002-09
Приказ Минстроя РФ от 30.01.14 №31/пр</t>
  </si>
  <si>
    <t>Устройство кровель плоских из наплавляемых материалов в два слоя; 100 м2 кровли
_______________
НР 102%=120%*0.85 от ФОТ; (24196,62 руб.)
СП 44%=65%*(0.85*0.8) от ФОТ; (10437,76 руб.)</t>
  </si>
  <si>
    <t>9969,33
______
134,98</t>
  </si>
  <si>
    <t>42,5
______
2,7</t>
  </si>
  <si>
    <t>ОЗП=15,9887
ЭМ=7,2505
ЗПМ=15,5703
МАТ=3,8955</t>
  </si>
  <si>
    <t>2884,28
______
393,49</t>
  </si>
  <si>
    <t>14,36
______
0,2</t>
  </si>
  <si>
    <t>134,41
______
1,87</t>
  </si>
  <si>
    <t>ФССЦ-101-1962
Приказ Минстроя России от 12.11.14 №703/пр</t>
  </si>
  <si>
    <t>Изопласт: П ЭПП-4,0; м2</t>
  </si>
  <si>
    <t xml:space="preserve">
МАТ=3,901</t>
  </si>
  <si>
    <t>ФССЦ-101-1961
Приказ Минстроя России от 12.11.14 №703/пр</t>
  </si>
  <si>
    <t>Изопласт: К ЭКП-4,5; м2</t>
  </si>
  <si>
    <t xml:space="preserve">
МАТ=3,8723</t>
  </si>
  <si>
    <t>ФССЦ-101-3380
Приказ Минстроя России от 12.11.14 №703/пр</t>
  </si>
  <si>
    <t>Унифлекс: ЭПП; м2</t>
  </si>
  <si>
    <t xml:space="preserve">
МАТ=4,5512</t>
  </si>
  <si>
    <t>ФССЦ-101-3360
Приказ Минстроя России от 12.11.14 №703/пр</t>
  </si>
  <si>
    <t>Унифлекс: ЭКП-4,5, сланец серый; м2</t>
  </si>
  <si>
    <t xml:space="preserve">
МАТ=3,8386</t>
  </si>
  <si>
    <t>ФЕР12-01-004-05
Приказ Минстроя РФ от 30.01.14 №31/пр</t>
  </si>
  <si>
    <t>Устройство примыканий кровель из наплавляемых материалов к стенам и парапетам высотой: более 600 мм с одним фартуком; 100 м примыканий
_______________
НР 102%=120%*0.85 от ФОТ; (11551,8 руб.)
СП 44%=65%*(0.85*0.8) от ФОТ; (4983,13 руб.)</t>
  </si>
  <si>
    <t>12417,18
______
479,29</t>
  </si>
  <si>
    <t>92,65
______
9,05</t>
  </si>
  <si>
    <t>ОЗП=15,9879
ЭМ=7,942
ЗПМ=15,5624
МАТ=3,7676</t>
  </si>
  <si>
    <t>927,15
______
177,46</t>
  </si>
  <si>
    <t>52,21
______
0,67</t>
  </si>
  <si>
    <t>65,78
______
0,84</t>
  </si>
  <si>
    <t>ФССЦпг-01-01-01-041
Приказ Минстроя России от 12.11.14 №703/пр</t>
  </si>
  <si>
    <t>Погрузочные работы при автомобильных перевозках: мусора строительного с погрузкой вручную; 1 т груза
_______________
НР 0% от ФОТ руб.)
СП 0% от ФОТ</t>
  </si>
  <si>
    <t>ОЗП=10,12
ЭМ=10,12</t>
  </si>
  <si>
    <t>ФССЦпг03-21-01-015
Приказ Минстроя РФ от 30.01.14 №31/пр</t>
  </si>
  <si>
    <t>Перевозка грузов автомобилями-самосвалами грузоподъемностью 10 т, работающих вне карьера, на расстояние: до 15 км I класс груза; 1 т груза
_______________
НР 0% от ФОТ руб.)
СП 0% от ФОТ</t>
  </si>
  <si>
    <t xml:space="preserve">
ЭМ=9,15</t>
  </si>
  <si>
    <t>Итого прямые затраты по смете в текущих ценах</t>
  </si>
  <si>
    <t>41024,68
______
4098,42</t>
  </si>
  <si>
    <t>718,77
______
22,84</t>
  </si>
  <si>
    <t>Итого прямые затраты по смете с учетом коэффициентов к итогам</t>
  </si>
  <si>
    <t>44141,18
______
4731,09</t>
  </si>
  <si>
    <t>782,69
______
26,32</t>
  </si>
  <si>
    <t xml:space="preserve">  В том числе, справочно:</t>
  </si>
  <si>
    <t xml:space="preserve">   МДС35-IV п.4.7._При ремонте и реконструкции зданий и сооружений работы, аналогичные технологическим процессам в новом строительстве ОЗП=1,15; ЭМ=1,25; ЗПМ=1,25; ТЗ=1,15; ТЗМ=1,25  (Поз. 4-6, 9, 14)</t>
  </si>
  <si>
    <t>3116,50
______
632,67</t>
  </si>
  <si>
    <t>63,915
______
3,475</t>
  </si>
  <si>
    <t>Накладные расходы</t>
  </si>
  <si>
    <t>Сметная прибыль</t>
  </si>
  <si>
    <t>Итоги по смете:</t>
  </si>
  <si>
    <t xml:space="preserve">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</si>
  <si>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Кровли</t>
  </si>
  <si>
    <t>648,09
______
26,32</t>
  </si>
  <si>
    <t xml:space="preserve">  Материалы</t>
  </si>
  <si>
    <t xml:space="preserve">  Погрузо-разгрузочные работы</t>
  </si>
  <si>
    <t xml:space="preserve">  Перевозка грузов автотранспортом</t>
  </si>
  <si>
    <t xml:space="preserve">  Итого</t>
  </si>
  <si>
    <t xml:space="preserve">    В том числе:</t>
  </si>
  <si>
    <t xml:space="preserve">      Основная заработная плата</t>
  </si>
  <si>
    <t xml:space="preserve">      Материалы</t>
  </si>
  <si>
    <t xml:space="preserve">      Машины и механизмы</t>
  </si>
  <si>
    <t xml:space="preserve">          в том числе заработная плата машинистов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</si>
  <si>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</si>
  <si>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</si>
  <si>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</si>
  <si>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</si>
  <si>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t>Директор</t>
  </si>
  <si>
    <t>коэфицент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</si>
</sst>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1">
      <alignment horizontal="center"/>
    </xf>
    <xf numFmtId="0" fontId="1" fillId="0" borderId="1">
      <alignment horizontal="center"/>
    </xf>
    <xf numFmtId="0" fontId="1" fillId="0" borderId="0">
      <alignment horizontal="right" vertical="top" wrapText="1"/>
    </xf>
    <xf numFmtId="0" fontId="1" fillId="0" borderId="1">
      <alignment horizontal="center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0">
      <alignment horizontal="center" vertical="top" wrapText="1"/>
    </xf>
    <xf numFmtId="0" fontId="1" fillId="0" borderId="0">
      <alignment horizontal="center"/>
    </xf>
    <xf numFmtId="0" fontId="1" fillId="0" borderId="0">
      <alignment horizontal="left" vertical="top"/>
    </xf>
    <xf numFmtId="0" fontId="1" fillId="0" borderId="0"/>
  </cellStyleXfs>
  <cellXfs count="120">
    <xf numFmtId="0" fontId="0" fillId="0" borderId="0" xfId="0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/>
    <xf numFmtId="0" fontId="5" fillId="0" borderId="0" xfId="0" applyFont="1" applyFill="1" applyAlignment="1">
      <alignment horizontal="left" vertical="top"/>
    </xf>
    <xf numFmtId="0" fontId="5" fillId="0" borderId="0" xfId="11" applyFont="1" applyFill="1" applyAlignment="1">
      <alignment horizontal="left"/>
    </xf>
    <xf numFmtId="0" fontId="5" fillId="0" borderId="0" xfId="0" applyFont="1" applyFill="1" applyAlignment="1">
      <alignment horizontal="right" vertical="top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6" fillId="0" borderId="0" xfId="11" applyFont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0" fontId="6" fillId="0" borderId="2" xfId="11" applyFont="1" applyBorder="1">
      <alignment horizontal="center"/>
    </xf>
    <xf numFmtId="0" fontId="8" fillId="0" borderId="2" xfId="0" applyFont="1" applyBorder="1" applyAlignment="1">
      <alignment horizontal="left" vertical="top"/>
    </xf>
    <xf numFmtId="0" fontId="6" fillId="0" borderId="0" xfId="11" applyFont="1" applyAlignment="1">
      <alignment horizontal="right" vertic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Border="1" applyAlignment="1">
      <alignment vertical="top"/>
    </xf>
    <xf numFmtId="0" fontId="5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 vertical="top" wrapText="1"/>
    </xf>
    <xf numFmtId="0" fontId="6" fillId="0" borderId="0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top"/>
    </xf>
    <xf numFmtId="0" fontId="11" fillId="0" borderId="0" xfId="11" applyFont="1">
      <alignment horizontal="center"/>
    </xf>
    <xf numFmtId="0" fontId="6" fillId="0" borderId="0" xfId="0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11" applyFont="1" applyAlignment="1">
      <alignment horizontal="left"/>
    </xf>
    <xf numFmtId="0" fontId="5" fillId="0" borderId="0" xfId="0" applyFont="1" applyBorder="1" applyAlignment="1">
      <alignment horizontal="right" vertical="top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4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vertical="top" wrapText="1" shrinkToFit="1"/>
    </xf>
    <xf numFmtId="4" fontId="5" fillId="0" borderId="1" xfId="0" applyNumberFormat="1" applyFont="1" applyBorder="1" applyAlignment="1">
      <alignment horizontal="left" vertical="top" wrapText="1" shrinkToFit="1"/>
    </xf>
    <xf numFmtId="49" fontId="5" fillId="0" borderId="1" xfId="0" applyNumberFormat="1" applyFont="1" applyBorder="1" applyAlignment="1">
      <alignment horizontal="center" vertical="top" wrapText="1" shrinkToFit="1"/>
    </xf>
    <xf numFmtId="4" fontId="5" fillId="0" borderId="1" xfId="0" applyNumberFormat="1" applyFont="1" applyBorder="1" applyAlignment="1">
      <alignment horizontal="right" vertical="top" wrapText="1" shrinkToFit="1"/>
    </xf>
    <xf numFmtId="0" fontId="5" fillId="0" borderId="1" xfId="0" applyNumberFormat="1" applyFont="1" applyBorder="1" applyAlignment="1">
      <alignment horizontal="right" vertical="top" wrapText="1" shrinkToFit="1"/>
    </xf>
    <xf numFmtId="0" fontId="5" fillId="0" borderId="0" xfId="0" applyFont="1" applyAlignment="1">
      <alignment vertical="top" wrapText="1" shrinkToFit="1"/>
    </xf>
    <xf numFmtId="4" fontId="5" fillId="0" borderId="0" xfId="3" applyNumberFormat="1" applyFont="1" applyAlignment="1">
      <alignment horizontal="right" vertical="top" wrapText="1"/>
    </xf>
    <xf numFmtId="4" fontId="7" fillId="0" borderId="0" xfId="0" applyNumberFormat="1" applyFont="1" applyBorder="1" applyAlignment="1">
      <alignment horizontal="left" vertical="top" wrapText="1"/>
    </xf>
    <xf numFmtId="4" fontId="5" fillId="0" borderId="0" xfId="0" applyNumberFormat="1" applyFont="1" applyBorder="1" applyAlignment="1">
      <alignment horizontal="left" vertical="top" wrapText="1"/>
    </xf>
    <xf numFmtId="4" fontId="5" fillId="0" borderId="0" xfId="0" applyNumberFormat="1" applyFont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right" vertical="top" wrapText="1"/>
    </xf>
    <xf numFmtId="0" fontId="5" fillId="0" borderId="0" xfId="0" applyNumberFormat="1" applyFont="1" applyBorder="1" applyAlignment="1">
      <alignment horizontal="right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12" applyFont="1" applyBorder="1" applyAlignment="1">
      <alignment horizontal="left" vertical="center"/>
    </xf>
    <xf numFmtId="0" fontId="6" fillId="0" borderId="0" xfId="12" applyFont="1" applyAlignment="1">
      <alignment horizontal="left" vertical="center"/>
    </xf>
    <xf numFmtId="0" fontId="6" fillId="0" borderId="0" xfId="0" applyFont="1" applyAlignment="1"/>
    <xf numFmtId="0" fontId="6" fillId="0" borderId="0" xfId="12" applyFont="1" applyAlignment="1">
      <alignment horizontal="left" vertical="top"/>
    </xf>
    <xf numFmtId="0" fontId="6" fillId="0" borderId="0" xfId="0" applyFont="1" applyBorder="1" applyAlignment="1">
      <alignment horizontal="right" vertical="top" wrapText="1"/>
    </xf>
    <xf numFmtId="0" fontId="5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0" fontId="5" fillId="0" borderId="12" xfId="4" applyFont="1" applyFill="1" applyBorder="1" applyAlignment="1">
      <alignment horizontal="center" wrapText="1"/>
    </xf>
    <xf numFmtId="0" fontId="5" fillId="0" borderId="12" xfId="0" applyNumberFormat="1" applyFont="1" applyBorder="1" applyAlignment="1">
      <alignment horizontal="center" vertical="top" wrapText="1" shrinkToFit="1"/>
    </xf>
    <xf numFmtId="4" fontId="5" fillId="0" borderId="12" xfId="0" applyNumberFormat="1" applyFont="1" applyBorder="1" applyAlignment="1">
      <alignment horizontal="left" vertical="top" wrapText="1" shrinkToFit="1"/>
    </xf>
    <xf numFmtId="49" fontId="5" fillId="0" borderId="12" xfId="0" applyNumberFormat="1" applyFont="1" applyBorder="1" applyAlignment="1">
      <alignment horizontal="center" vertical="top" wrapText="1" shrinkToFit="1"/>
    </xf>
    <xf numFmtId="4" fontId="5" fillId="0" borderId="12" xfId="0" applyNumberFormat="1" applyFont="1" applyBorder="1" applyAlignment="1">
      <alignment horizontal="right" vertical="top" wrapText="1" shrinkToFit="1"/>
    </xf>
    <xf numFmtId="0" fontId="5" fillId="0" borderId="12" xfId="0" applyNumberFormat="1" applyFont="1" applyBorder="1" applyAlignment="1">
      <alignment horizontal="right" vertical="top" wrapText="1" shrinkToFit="1"/>
    </xf>
    <xf numFmtId="0" fontId="5" fillId="0" borderId="1" xfId="3" applyNumberFormat="1" applyFont="1" applyBorder="1" applyAlignment="1">
      <alignment horizontal="right" vertical="top" wrapText="1"/>
    </xf>
    <xf numFmtId="4" fontId="5" fillId="0" borderId="1" xfId="3" applyNumberFormat="1" applyFont="1" applyBorder="1" applyAlignment="1">
      <alignment horizontal="right" vertical="top" wrapText="1"/>
    </xf>
    <xf numFmtId="0" fontId="7" fillId="0" borderId="1" xfId="3" applyNumberFormat="1" applyFont="1" applyBorder="1" applyAlignment="1">
      <alignment horizontal="right" vertical="top" wrapText="1"/>
    </xf>
    <xf numFmtId="4" fontId="7" fillId="0" borderId="1" xfId="3" applyNumberFormat="1" applyFont="1" applyBorder="1" applyAlignment="1">
      <alignment horizontal="right" vertical="top" wrapText="1"/>
    </xf>
    <xf numFmtId="2" fontId="7" fillId="0" borderId="1" xfId="3" applyNumberFormat="1" applyFont="1" applyBorder="1" applyAlignment="1">
      <alignment horizontal="right" vertical="top" wrapText="1"/>
    </xf>
    <xf numFmtId="2" fontId="5" fillId="0" borderId="1" xfId="3" applyNumberFormat="1" applyFont="1" applyBorder="1" applyAlignment="1">
      <alignment horizontal="right" vertical="top" wrapText="1"/>
    </xf>
    <xf numFmtId="0" fontId="8" fillId="0" borderId="20" xfId="0" applyFont="1" applyBorder="1" applyAlignment="1">
      <alignment horizontal="center" vertical="top" wrapText="1"/>
    </xf>
    <xf numFmtId="0" fontId="6" fillId="0" borderId="3" xfId="11" applyFont="1" applyBorder="1" applyAlignment="1">
      <alignment horizontal="center" vertical="center" wrapText="1"/>
    </xf>
    <xf numFmtId="0" fontId="9" fillId="0" borderId="0" xfId="11" applyFont="1" applyBorder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4" fontId="6" fillId="0" borderId="6" xfId="11" applyNumberFormat="1" applyFont="1" applyBorder="1" applyAlignment="1">
      <alignment horizontal="right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vertical="top"/>
    </xf>
    <xf numFmtId="0" fontId="6" fillId="0" borderId="0" xfId="11" applyFont="1" applyAlignment="1">
      <alignment horizontal="left"/>
    </xf>
    <xf numFmtId="0" fontId="5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4" fontId="6" fillId="0" borderId="3" xfId="11" applyNumberFormat="1" applyFont="1" applyBorder="1" applyAlignment="1">
      <alignment horizontal="right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4" fontId="5" fillId="0" borderId="1" xfId="3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1" xfId="0" applyNumberFormat="1" applyFont="1" applyBorder="1" applyAlignment="1">
      <alignment horizontal="left" vertical="top" wrapText="1" shrinkToFit="1"/>
    </xf>
    <xf numFmtId="0" fontId="12" fillId="0" borderId="1" xfId="0" applyFont="1" applyBorder="1" applyAlignment="1">
      <alignment horizontal="left" vertical="top" wrapText="1" shrinkToFit="1"/>
    </xf>
    <xf numFmtId="4" fontId="7" fillId="0" borderId="1" xfId="3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4" fontId="5" fillId="0" borderId="17" xfId="3" applyNumberFormat="1" applyFont="1" applyBorder="1" applyAlignment="1">
      <alignment horizontal="left" vertical="top" wrapText="1"/>
    </xf>
    <xf numFmtId="4" fontId="5" fillId="0" borderId="21" xfId="3" applyNumberFormat="1" applyFont="1" applyBorder="1" applyAlignment="1">
      <alignment horizontal="left" vertical="top" wrapText="1"/>
    </xf>
    <xf numFmtId="4" fontId="5" fillId="0" borderId="22" xfId="3" applyNumberFormat="1" applyFont="1" applyBorder="1" applyAlignment="1">
      <alignment horizontal="left" vertical="top" wrapText="1"/>
    </xf>
  </cellXfs>
  <cellStyles count="14">
    <cellStyle name="Акт" xfId="1"/>
    <cellStyle name="ВедРесурсов" xfId="2"/>
    <cellStyle name="Итоги" xfId="3"/>
    <cellStyle name="ЛокСмета" xfId="4"/>
    <cellStyle name="ОбСмета" xfId="5"/>
    <cellStyle name="Обычный" xfId="0" builtinId="0"/>
    <cellStyle name="ПеременныеСметы" xfId="6"/>
    <cellStyle name="РесСмета" xfId="7"/>
    <cellStyle name="СводкаСтоимРаб" xfId="8"/>
    <cellStyle name="СводРасч" xfId="9"/>
    <cellStyle name="Список ресурсов" xfId="10"/>
    <cellStyle name="Титул" xfId="11"/>
    <cellStyle name="Хвост" xfId="12"/>
    <cellStyle name="Экспертиза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S78"/>
  <sheetViews>
    <sheetView showGridLines="0" tabSelected="1" topLeftCell="A14" zoomScale="90" zoomScaleNormal="90" workbookViewId="0">
      <selection activeCell="G76" sqref="A73:G76"/>
    </sheetView>
  </sheetViews>
  <sheetFormatPr defaultRowHeight="12" outlineLevelRow="1" x14ac:dyDescent="0.2"/>
  <cols>
    <col min="1" max="1" width="3.85546875" style="62" customWidth="1"/>
    <col min="2" max="2" width="13.5703125" style="62" customWidth="1"/>
    <col min="3" max="3" width="43.5703125" style="62" customWidth="1"/>
    <col min="4" max="4" width="8.7109375" style="62" customWidth="1"/>
    <col min="5" max="6" width="11.42578125" style="28" customWidth="1"/>
    <col min="7" max="7" width="11.5703125" style="28" customWidth="1"/>
    <col min="8" max="12" width="11.42578125" style="28" customWidth="1"/>
    <col min="13" max="13" width="10" style="28" customWidth="1"/>
    <col min="14" max="14" width="10" style="20" customWidth="1"/>
    <col min="15" max="16384" width="9.140625" style="20"/>
  </cols>
  <sheetData>
    <row r="1" spans="1:14" s="2" customFormat="1" ht="12.75" x14ac:dyDescent="0.2">
      <c r="A1" s="1"/>
      <c r="C1" s="3"/>
      <c r="D1" s="4"/>
      <c r="E1" s="4"/>
      <c r="F1" s="5"/>
      <c r="G1" s="5"/>
      <c r="H1" s="5"/>
      <c r="I1" s="5"/>
      <c r="J1" s="5"/>
      <c r="K1" s="5"/>
      <c r="L1" s="5"/>
      <c r="N1" s="6" t="s">
        <v>18</v>
      </c>
    </row>
    <row r="2" spans="1:14" s="2" customFormat="1" ht="17.25" customHeight="1" outlineLevel="1" x14ac:dyDescent="0.2">
      <c r="A2" s="7" t="s">
        <v>25</v>
      </c>
      <c r="B2" s="8"/>
      <c r="C2" s="3"/>
      <c r="D2" s="4"/>
      <c r="E2" s="4"/>
      <c r="F2" s="5"/>
      <c r="G2" s="5"/>
      <c r="H2" s="5"/>
      <c r="I2" s="5"/>
      <c r="J2" s="5"/>
      <c r="K2" s="5"/>
      <c r="L2" s="7" t="s">
        <v>26</v>
      </c>
      <c r="M2" s="9"/>
      <c r="N2" s="9"/>
    </row>
    <row r="3" spans="1:14" s="2" customFormat="1" ht="17.25" customHeight="1" outlineLevel="1" x14ac:dyDescent="0.2">
      <c r="A3" s="10" t="s">
        <v>144</v>
      </c>
      <c r="B3" s="8"/>
      <c r="C3" s="3"/>
      <c r="D3" s="4"/>
      <c r="E3" s="4"/>
      <c r="F3" s="5"/>
      <c r="G3" s="5"/>
      <c r="H3" s="5"/>
      <c r="I3" s="5"/>
      <c r="J3" s="5"/>
      <c r="K3" s="5"/>
      <c r="L3" s="10" t="s">
        <v>144</v>
      </c>
      <c r="M3" s="9"/>
      <c r="N3" s="9"/>
    </row>
    <row r="4" spans="1:14" s="2" customFormat="1" ht="17.25" customHeight="1" outlineLevel="1" x14ac:dyDescent="0.2">
      <c r="A4" s="10"/>
      <c r="B4" s="8"/>
      <c r="C4" s="3"/>
      <c r="D4" s="4"/>
      <c r="E4" s="4"/>
      <c r="F4" s="5"/>
      <c r="G4" s="5"/>
      <c r="H4" s="5"/>
      <c r="I4" s="5"/>
      <c r="J4" s="5"/>
      <c r="K4" s="5"/>
      <c r="L4" s="10"/>
      <c r="M4" s="9"/>
      <c r="N4" s="9"/>
    </row>
    <row r="5" spans="1:14" s="2" customFormat="1" ht="17.25" customHeight="1" outlineLevel="1" x14ac:dyDescent="0.2">
      <c r="A5" s="11"/>
      <c r="B5" s="12"/>
      <c r="C5" s="10"/>
      <c r="D5" s="4"/>
      <c r="E5" s="4"/>
      <c r="F5" s="5"/>
      <c r="G5" s="5"/>
      <c r="H5" s="5"/>
      <c r="I5" s="5"/>
      <c r="J5" s="5"/>
      <c r="K5" s="5"/>
      <c r="L5" s="13"/>
      <c r="M5" s="12"/>
      <c r="N5" s="14"/>
    </row>
    <row r="6" spans="1:14" s="2" customFormat="1" ht="16.5" customHeight="1" outlineLevel="1" x14ac:dyDescent="0.2">
      <c r="A6" s="15"/>
      <c r="B6" s="16"/>
      <c r="C6" s="17"/>
      <c r="D6" s="4"/>
      <c r="E6" s="4"/>
      <c r="F6" s="5"/>
      <c r="G6" s="5"/>
      <c r="H6" s="5"/>
      <c r="I6" s="5"/>
      <c r="J6" s="5"/>
      <c r="K6" s="5"/>
      <c r="L6" s="15"/>
      <c r="M6" s="16"/>
      <c r="N6" s="17"/>
    </row>
    <row r="7" spans="1:14" ht="17.25" customHeight="1" x14ac:dyDescent="0.2">
      <c r="A7" s="18"/>
      <c r="B7" s="79" t="s">
        <v>35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19"/>
    </row>
    <row r="8" spans="1:14" ht="12.75" customHeight="1" x14ac:dyDescent="0.2">
      <c r="A8" s="21"/>
      <c r="B8" s="78" t="s">
        <v>19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</row>
    <row r="9" spans="1:14" ht="12.75" x14ac:dyDescent="0.2">
      <c r="A9" s="22"/>
      <c r="B9" s="22"/>
      <c r="C9" s="23"/>
      <c r="D9" s="23"/>
      <c r="E9" s="23"/>
      <c r="F9" s="23"/>
      <c r="G9" s="23"/>
      <c r="H9" s="23"/>
      <c r="I9" s="23"/>
      <c r="J9" s="23"/>
      <c r="K9" s="22"/>
      <c r="L9" s="22"/>
      <c r="M9" s="22"/>
    </row>
    <row r="10" spans="1:14" ht="16.5" customHeight="1" x14ac:dyDescent="0.25">
      <c r="A10" s="24"/>
      <c r="B10" s="80" t="s">
        <v>36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19"/>
    </row>
    <row r="11" spans="1:14" ht="12.75" customHeight="1" x14ac:dyDescent="0.2">
      <c r="A11" s="21"/>
      <c r="B11" s="78" t="s">
        <v>1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</row>
    <row r="12" spans="1:14" ht="12.75" x14ac:dyDescent="0.2">
      <c r="A12" s="22"/>
      <c r="B12" s="22"/>
      <c r="C12" s="22"/>
      <c r="D12" s="23"/>
      <c r="E12" s="22"/>
      <c r="F12" s="22"/>
      <c r="G12" s="82" t="s">
        <v>20</v>
      </c>
      <c r="H12" s="82"/>
      <c r="I12" s="81"/>
      <c r="J12" s="81"/>
      <c r="K12" s="22"/>
      <c r="L12" s="22"/>
      <c r="M12" s="22"/>
    </row>
    <row r="13" spans="1:14" ht="12.75" customHeight="1" x14ac:dyDescent="0.2">
      <c r="A13" s="25" t="s">
        <v>21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</row>
    <row r="14" spans="1:14" ht="12.75" customHeight="1" x14ac:dyDescent="0.2">
      <c r="A14" s="21"/>
      <c r="B14" s="78" t="s">
        <v>2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</row>
    <row r="15" spans="1:14" ht="12.75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4" ht="12.75" x14ac:dyDescent="0.2">
      <c r="A16" s="26" t="s">
        <v>22</v>
      </c>
      <c r="B16" s="26"/>
      <c r="C16" s="101"/>
      <c r="D16" s="101"/>
      <c r="E16" s="101"/>
      <c r="F16" s="101"/>
      <c r="G16" s="101"/>
      <c r="H16" s="101"/>
      <c r="I16" s="101"/>
      <c r="J16" s="101"/>
      <c r="K16" s="22"/>
      <c r="L16" s="22"/>
      <c r="M16" s="22"/>
    </row>
    <row r="17" spans="1:19" ht="12.75" x14ac:dyDescent="0.2">
      <c r="A17" s="27"/>
      <c r="B17" s="27"/>
      <c r="C17" s="27"/>
      <c r="D17" s="27"/>
      <c r="E17" s="27"/>
      <c r="G17" s="29"/>
      <c r="H17" s="99" t="s">
        <v>23</v>
      </c>
      <c r="I17" s="100"/>
      <c r="J17" s="100"/>
      <c r="K17" s="100"/>
      <c r="L17" s="106">
        <f>I71</f>
        <v>812396.98399999994</v>
      </c>
      <c r="M17" s="106"/>
      <c r="N17" s="30" t="s">
        <v>27</v>
      </c>
    </row>
    <row r="18" spans="1:19" ht="12.75" x14ac:dyDescent="0.2">
      <c r="A18" s="105"/>
      <c r="B18" s="105"/>
      <c r="C18" s="105"/>
      <c r="D18" s="105"/>
      <c r="G18" s="29"/>
      <c r="H18" s="99" t="s">
        <v>24</v>
      </c>
      <c r="I18" s="100"/>
      <c r="J18" s="100"/>
      <c r="K18" s="100"/>
      <c r="L18" s="98">
        <v>113613.89</v>
      </c>
      <c r="M18" s="98"/>
      <c r="N18" s="30" t="s">
        <v>27</v>
      </c>
    </row>
    <row r="19" spans="1:19" ht="12.75" outlineLevel="1" x14ac:dyDescent="0.2">
      <c r="A19" s="23"/>
      <c r="B19" s="23"/>
      <c r="C19" s="23"/>
      <c r="D19" s="23"/>
      <c r="G19" s="29"/>
      <c r="H19" s="99" t="s">
        <v>33</v>
      </c>
      <c r="I19" s="100"/>
      <c r="J19" s="100"/>
      <c r="K19" s="100"/>
      <c r="L19" s="98">
        <f>L20+M20</f>
        <v>809.0100000000001</v>
      </c>
      <c r="M19" s="98"/>
      <c r="N19" s="30" t="s">
        <v>32</v>
      </c>
    </row>
    <row r="20" spans="1:19" ht="12.7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31">
        <v>782.69</v>
      </c>
      <c r="M20" s="31">
        <v>26.32</v>
      </c>
    </row>
    <row r="21" spans="1:19" ht="12.75" customHeight="1" x14ac:dyDescent="0.2">
      <c r="A21" s="101" t="s">
        <v>34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32"/>
    </row>
    <row r="22" spans="1:19" x14ac:dyDescent="0.2">
      <c r="A22" s="33"/>
      <c r="B22" s="20"/>
      <c r="C22" s="26"/>
      <c r="D22" s="34"/>
      <c r="E22" s="34"/>
      <c r="F22" s="25"/>
      <c r="G22" s="25"/>
      <c r="H22" s="25"/>
      <c r="I22" s="25"/>
      <c r="J22" s="25"/>
      <c r="K22" s="25"/>
      <c r="L22" s="25"/>
      <c r="M22" s="35"/>
    </row>
    <row r="23" spans="1:19" ht="15" customHeight="1" x14ac:dyDescent="0.2">
      <c r="A23" s="94" t="s">
        <v>5</v>
      </c>
      <c r="B23" s="94" t="s">
        <v>6</v>
      </c>
      <c r="C23" s="94" t="s">
        <v>0</v>
      </c>
      <c r="D23" s="91" t="s">
        <v>7</v>
      </c>
      <c r="E23" s="91" t="s">
        <v>28</v>
      </c>
      <c r="F23" s="85"/>
      <c r="G23" s="92"/>
      <c r="H23" s="85" t="s">
        <v>3</v>
      </c>
      <c r="I23" s="91" t="s">
        <v>31</v>
      </c>
      <c r="J23" s="85"/>
      <c r="K23" s="85"/>
      <c r="L23" s="92"/>
      <c r="M23" s="85" t="s">
        <v>8</v>
      </c>
      <c r="N23" s="107"/>
    </row>
    <row r="24" spans="1:19" ht="12" customHeight="1" x14ac:dyDescent="0.2">
      <c r="A24" s="88"/>
      <c r="B24" s="88"/>
      <c r="C24" s="88"/>
      <c r="D24" s="102"/>
      <c r="E24" s="95" t="s">
        <v>29</v>
      </c>
      <c r="F24" s="96"/>
      <c r="G24" s="97"/>
      <c r="H24" s="86"/>
      <c r="I24" s="95" t="s">
        <v>30</v>
      </c>
      <c r="J24" s="103"/>
      <c r="K24" s="103"/>
      <c r="L24" s="104"/>
      <c r="M24" s="86"/>
      <c r="N24" s="108"/>
    </row>
    <row r="25" spans="1:19" ht="23.25" customHeight="1" x14ac:dyDescent="0.2">
      <c r="A25" s="88"/>
      <c r="B25" s="88"/>
      <c r="C25" s="88"/>
      <c r="D25" s="88"/>
      <c r="E25" s="36" t="s">
        <v>4</v>
      </c>
      <c r="F25" s="36" t="s">
        <v>9</v>
      </c>
      <c r="G25" s="88" t="s">
        <v>10</v>
      </c>
      <c r="H25" s="86"/>
      <c r="I25" s="88" t="s">
        <v>4</v>
      </c>
      <c r="J25" s="88" t="s">
        <v>11</v>
      </c>
      <c r="K25" s="36" t="s">
        <v>12</v>
      </c>
      <c r="L25" s="88" t="s">
        <v>10</v>
      </c>
      <c r="M25" s="109"/>
      <c r="N25" s="110"/>
    </row>
    <row r="26" spans="1:19" ht="18" customHeight="1" x14ac:dyDescent="0.2">
      <c r="A26" s="88"/>
      <c r="B26" s="88"/>
      <c r="C26" s="88"/>
      <c r="D26" s="89"/>
      <c r="E26" s="94" t="s">
        <v>11</v>
      </c>
      <c r="F26" s="94" t="s">
        <v>13</v>
      </c>
      <c r="G26" s="89"/>
      <c r="H26" s="86"/>
      <c r="I26" s="88"/>
      <c r="J26" s="88"/>
      <c r="K26" s="94" t="s">
        <v>14</v>
      </c>
      <c r="L26" s="89"/>
      <c r="M26" s="83" t="s">
        <v>15</v>
      </c>
      <c r="N26" s="84"/>
    </row>
    <row r="27" spans="1:19" ht="20.25" customHeight="1" x14ac:dyDescent="0.2">
      <c r="A27" s="93"/>
      <c r="B27" s="93"/>
      <c r="C27" s="93"/>
      <c r="D27" s="90"/>
      <c r="E27" s="93"/>
      <c r="F27" s="93"/>
      <c r="G27" s="90"/>
      <c r="H27" s="87"/>
      <c r="I27" s="93"/>
      <c r="J27" s="93"/>
      <c r="K27" s="93"/>
      <c r="L27" s="90"/>
      <c r="M27" s="37" t="s">
        <v>16</v>
      </c>
      <c r="N27" s="37" t="s">
        <v>17</v>
      </c>
    </row>
    <row r="28" spans="1:19" x14ac:dyDescent="0.2">
      <c r="A28" s="66">
        <v>1</v>
      </c>
      <c r="B28" s="66">
        <v>2</v>
      </c>
      <c r="C28" s="66">
        <v>3</v>
      </c>
      <c r="D28" s="66">
        <v>4</v>
      </c>
      <c r="E28" s="66">
        <v>5</v>
      </c>
      <c r="F28" s="66">
        <v>6</v>
      </c>
      <c r="G28" s="66">
        <v>7</v>
      </c>
      <c r="H28" s="66">
        <v>8</v>
      </c>
      <c r="I28" s="66">
        <v>9</v>
      </c>
      <c r="J28" s="66">
        <v>10</v>
      </c>
      <c r="K28" s="66">
        <v>11</v>
      </c>
      <c r="L28" s="66">
        <v>12</v>
      </c>
      <c r="M28" s="66">
        <v>13</v>
      </c>
      <c r="N28" s="66">
        <v>14</v>
      </c>
      <c r="O28" s="38"/>
      <c r="P28" s="38"/>
      <c r="Q28" s="38"/>
    </row>
    <row r="29" spans="1:19" s="44" customFormat="1" ht="17.850000000000001" customHeight="1" x14ac:dyDescent="0.2">
      <c r="A29" s="113" t="s">
        <v>37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</row>
    <row r="30" spans="1:19" ht="72" x14ac:dyDescent="0.2">
      <c r="A30" s="39">
        <v>1</v>
      </c>
      <c r="B30" s="40" t="s">
        <v>38</v>
      </c>
      <c r="C30" s="40" t="s">
        <v>39</v>
      </c>
      <c r="D30" s="41">
        <v>9.36</v>
      </c>
      <c r="E30" s="42" t="s">
        <v>40</v>
      </c>
      <c r="F30" s="42">
        <v>41.43</v>
      </c>
      <c r="G30" s="42"/>
      <c r="H30" s="42" t="s">
        <v>41</v>
      </c>
      <c r="I30" s="43">
        <v>18670.490000000002</v>
      </c>
      <c r="J30" s="43">
        <v>16784.169999999998</v>
      </c>
      <c r="K30" s="43">
        <v>1886.32</v>
      </c>
      <c r="L30" s="43"/>
      <c r="M30" s="42">
        <v>14.38</v>
      </c>
      <c r="N30" s="42">
        <v>134.6</v>
      </c>
      <c r="O30" s="44"/>
      <c r="P30" s="44"/>
      <c r="Q30" s="44"/>
      <c r="R30" s="44"/>
      <c r="S30" s="44"/>
    </row>
    <row r="31" spans="1:19" ht="120" x14ac:dyDescent="0.2">
      <c r="A31" s="39">
        <v>2</v>
      </c>
      <c r="B31" s="40" t="s">
        <v>42</v>
      </c>
      <c r="C31" s="40" t="s">
        <v>43</v>
      </c>
      <c r="D31" s="41">
        <v>4.68</v>
      </c>
      <c r="E31" s="42" t="s">
        <v>44</v>
      </c>
      <c r="F31" s="42" t="s">
        <v>45</v>
      </c>
      <c r="G31" s="42"/>
      <c r="H31" s="42" t="s">
        <v>46</v>
      </c>
      <c r="I31" s="43">
        <v>19506.38</v>
      </c>
      <c r="J31" s="43">
        <v>14074.91</v>
      </c>
      <c r="K31" s="43" t="s">
        <v>47</v>
      </c>
      <c r="L31" s="43"/>
      <c r="M31" s="42" t="s">
        <v>48</v>
      </c>
      <c r="N31" s="42" t="s">
        <v>49</v>
      </c>
      <c r="O31" s="44"/>
      <c r="P31" s="44"/>
      <c r="Q31" s="44"/>
      <c r="R31" s="44"/>
      <c r="S31" s="44"/>
    </row>
    <row r="32" spans="1:19" ht="180" x14ac:dyDescent="0.2">
      <c r="A32" s="67">
        <v>3</v>
      </c>
      <c r="B32" s="68" t="s">
        <v>50</v>
      </c>
      <c r="C32" s="68" t="s">
        <v>51</v>
      </c>
      <c r="D32" s="69">
        <v>4.68</v>
      </c>
      <c r="E32" s="70" t="s">
        <v>52</v>
      </c>
      <c r="F32" s="70" t="s">
        <v>53</v>
      </c>
      <c r="G32" s="70"/>
      <c r="H32" s="70" t="s">
        <v>54</v>
      </c>
      <c r="I32" s="71">
        <v>8931.08</v>
      </c>
      <c r="J32" s="71">
        <v>7756.21</v>
      </c>
      <c r="K32" s="71" t="s">
        <v>55</v>
      </c>
      <c r="L32" s="71"/>
      <c r="M32" s="70" t="s">
        <v>56</v>
      </c>
      <c r="N32" s="70" t="s">
        <v>57</v>
      </c>
      <c r="O32" s="44"/>
      <c r="P32" s="44"/>
      <c r="Q32" s="44"/>
      <c r="R32" s="44"/>
      <c r="S32" s="44"/>
    </row>
    <row r="33" spans="1:19" ht="17.850000000000001" customHeight="1" x14ac:dyDescent="0.2">
      <c r="A33" s="113" t="s">
        <v>58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44"/>
      <c r="P33" s="44"/>
      <c r="Q33" s="44"/>
      <c r="R33" s="44"/>
      <c r="S33" s="44"/>
    </row>
    <row r="34" spans="1:19" s="59" customFormat="1" ht="84" x14ac:dyDescent="0.2">
      <c r="A34" s="39">
        <v>4</v>
      </c>
      <c r="B34" s="40" t="s">
        <v>42</v>
      </c>
      <c r="C34" s="40" t="s">
        <v>59</v>
      </c>
      <c r="D34" s="41">
        <v>4.68</v>
      </c>
      <c r="E34" s="42" t="s">
        <v>60</v>
      </c>
      <c r="F34" s="42" t="s">
        <v>61</v>
      </c>
      <c r="G34" s="42">
        <v>831.97</v>
      </c>
      <c r="H34" s="42" t="s">
        <v>46</v>
      </c>
      <c r="I34" s="43">
        <v>45458.38</v>
      </c>
      <c r="J34" s="43">
        <v>17593.66</v>
      </c>
      <c r="K34" s="43" t="s">
        <v>62</v>
      </c>
      <c r="L34" s="43">
        <v>21075.4</v>
      </c>
      <c r="M34" s="42" t="s">
        <v>63</v>
      </c>
      <c r="N34" s="42" t="s">
        <v>64</v>
      </c>
      <c r="O34" s="44"/>
      <c r="P34" s="44"/>
      <c r="Q34" s="44"/>
      <c r="R34" s="44"/>
      <c r="S34" s="44"/>
    </row>
    <row r="35" spans="1:19" ht="120" x14ac:dyDescent="0.2">
      <c r="A35" s="39">
        <v>5</v>
      </c>
      <c r="B35" s="40" t="s">
        <v>50</v>
      </c>
      <c r="C35" s="40" t="s">
        <v>65</v>
      </c>
      <c r="D35" s="41">
        <v>4.68</v>
      </c>
      <c r="E35" s="42" t="s">
        <v>66</v>
      </c>
      <c r="F35" s="42" t="s">
        <v>67</v>
      </c>
      <c r="G35" s="42">
        <v>795.3</v>
      </c>
      <c r="H35" s="42" t="s">
        <v>54</v>
      </c>
      <c r="I35" s="43">
        <v>31566.79</v>
      </c>
      <c r="J35" s="43">
        <v>9695.2800000000007</v>
      </c>
      <c r="K35" s="43" t="s">
        <v>68</v>
      </c>
      <c r="L35" s="43">
        <v>20402.93</v>
      </c>
      <c r="M35" s="42" t="s">
        <v>69</v>
      </c>
      <c r="N35" s="42" t="s">
        <v>70</v>
      </c>
      <c r="O35" s="44"/>
      <c r="P35" s="44"/>
      <c r="Q35" s="44"/>
      <c r="R35" s="44"/>
      <c r="S35" s="44"/>
    </row>
    <row r="36" spans="1:19" ht="72" x14ac:dyDescent="0.2">
      <c r="A36" s="39">
        <v>6</v>
      </c>
      <c r="B36" s="40" t="s">
        <v>71</v>
      </c>
      <c r="C36" s="40" t="s">
        <v>72</v>
      </c>
      <c r="D36" s="41">
        <v>10.116</v>
      </c>
      <c r="E36" s="42" t="s">
        <v>73</v>
      </c>
      <c r="F36" s="42">
        <v>3.49</v>
      </c>
      <c r="G36" s="42">
        <v>90</v>
      </c>
      <c r="H36" s="42" t="s">
        <v>74</v>
      </c>
      <c r="I36" s="43">
        <v>12239.35</v>
      </c>
      <c r="J36" s="43">
        <v>3957.78</v>
      </c>
      <c r="K36" s="43">
        <v>396.65</v>
      </c>
      <c r="L36" s="43">
        <v>7884.92</v>
      </c>
      <c r="M36" s="42">
        <v>2.8</v>
      </c>
      <c r="N36" s="42">
        <v>28.32</v>
      </c>
      <c r="O36" s="44"/>
      <c r="P36" s="44"/>
      <c r="Q36" s="44"/>
      <c r="R36" s="44"/>
      <c r="S36" s="44"/>
    </row>
    <row r="37" spans="1:19" ht="84" x14ac:dyDescent="0.2">
      <c r="A37" s="39">
        <v>7</v>
      </c>
      <c r="B37" s="40" t="s">
        <v>75</v>
      </c>
      <c r="C37" s="40" t="s">
        <v>76</v>
      </c>
      <c r="D37" s="41">
        <v>-0.45519999999999999</v>
      </c>
      <c r="E37" s="42">
        <v>2000</v>
      </c>
      <c r="F37" s="42"/>
      <c r="G37" s="42">
        <v>2000</v>
      </c>
      <c r="H37" s="42" t="s">
        <v>77</v>
      </c>
      <c r="I37" s="43">
        <v>-7884.61</v>
      </c>
      <c r="J37" s="43"/>
      <c r="K37" s="43"/>
      <c r="L37" s="43">
        <v>-7884.61</v>
      </c>
      <c r="M37" s="42"/>
      <c r="N37" s="42"/>
      <c r="O37" s="44"/>
      <c r="P37" s="44"/>
      <c r="Q37" s="44"/>
      <c r="R37" s="44"/>
      <c r="S37" s="44"/>
    </row>
    <row r="38" spans="1:19" ht="84" x14ac:dyDescent="0.2">
      <c r="A38" s="39">
        <v>8</v>
      </c>
      <c r="B38" s="40" t="s">
        <v>78</v>
      </c>
      <c r="C38" s="40" t="s">
        <v>79</v>
      </c>
      <c r="D38" s="41">
        <v>0.45519999999999999</v>
      </c>
      <c r="E38" s="42">
        <v>11885.47</v>
      </c>
      <c r="F38" s="42"/>
      <c r="G38" s="42">
        <v>11885.47</v>
      </c>
      <c r="H38" s="42" t="s">
        <v>80</v>
      </c>
      <c r="I38" s="43">
        <v>15216.37</v>
      </c>
      <c r="J38" s="43"/>
      <c r="K38" s="43"/>
      <c r="L38" s="43">
        <v>15216.37</v>
      </c>
      <c r="M38" s="42"/>
      <c r="N38" s="42"/>
      <c r="O38" s="44"/>
      <c r="P38" s="44"/>
      <c r="Q38" s="44"/>
      <c r="R38" s="44"/>
      <c r="S38" s="44"/>
    </row>
    <row r="39" spans="1:19" s="59" customFormat="1" ht="72" x14ac:dyDescent="0.2">
      <c r="A39" s="39">
        <v>9</v>
      </c>
      <c r="B39" s="40" t="s">
        <v>81</v>
      </c>
      <c r="C39" s="40" t="s">
        <v>82</v>
      </c>
      <c r="D39" s="41">
        <v>9.36</v>
      </c>
      <c r="E39" s="42" t="s">
        <v>83</v>
      </c>
      <c r="F39" s="42" t="s">
        <v>84</v>
      </c>
      <c r="G39" s="42">
        <v>9791.85</v>
      </c>
      <c r="H39" s="42" t="s">
        <v>85</v>
      </c>
      <c r="I39" s="43">
        <v>380113.81</v>
      </c>
      <c r="J39" s="43">
        <v>20200.28</v>
      </c>
      <c r="K39" s="43" t="s">
        <v>86</v>
      </c>
      <c r="L39" s="43">
        <v>357029.25</v>
      </c>
      <c r="M39" s="42" t="s">
        <v>87</v>
      </c>
      <c r="N39" s="42" t="s">
        <v>88</v>
      </c>
      <c r="O39" s="44"/>
      <c r="P39" s="44"/>
      <c r="Q39" s="44"/>
      <c r="R39" s="44"/>
      <c r="S39" s="44"/>
    </row>
    <row r="40" spans="1:19" ht="84" x14ac:dyDescent="0.2">
      <c r="A40" s="39">
        <v>10</v>
      </c>
      <c r="B40" s="40" t="s">
        <v>89</v>
      </c>
      <c r="C40" s="40" t="s">
        <v>90</v>
      </c>
      <c r="D40" s="41">
        <v>-1086</v>
      </c>
      <c r="E40" s="42">
        <v>38.42</v>
      </c>
      <c r="F40" s="42"/>
      <c r="G40" s="42">
        <v>38.42</v>
      </c>
      <c r="H40" s="42" t="s">
        <v>91</v>
      </c>
      <c r="I40" s="43">
        <v>-162769.68</v>
      </c>
      <c r="J40" s="43"/>
      <c r="K40" s="43"/>
      <c r="L40" s="43">
        <v>-162769.68</v>
      </c>
      <c r="M40" s="42"/>
      <c r="N40" s="42"/>
      <c r="O40" s="44"/>
      <c r="P40" s="44"/>
      <c r="Q40" s="44"/>
      <c r="R40" s="44"/>
      <c r="S40" s="44"/>
    </row>
    <row r="41" spans="1:19" ht="84" x14ac:dyDescent="0.2">
      <c r="A41" s="39">
        <v>11</v>
      </c>
      <c r="B41" s="40" t="s">
        <v>92</v>
      </c>
      <c r="C41" s="40" t="s">
        <v>93</v>
      </c>
      <c r="D41" s="41">
        <v>-1067</v>
      </c>
      <c r="E41" s="42">
        <v>45.2</v>
      </c>
      <c r="F41" s="42"/>
      <c r="G41" s="42">
        <v>45.2</v>
      </c>
      <c r="H41" s="42" t="s">
        <v>94</v>
      </c>
      <c r="I41" s="43">
        <v>-186757.01</v>
      </c>
      <c r="J41" s="43"/>
      <c r="K41" s="43"/>
      <c r="L41" s="43">
        <v>-186757.01</v>
      </c>
      <c r="M41" s="42"/>
      <c r="N41" s="42"/>
      <c r="O41" s="44"/>
      <c r="P41" s="44"/>
      <c r="Q41" s="44"/>
      <c r="R41" s="44"/>
      <c r="S41" s="44"/>
    </row>
    <row r="42" spans="1:19" ht="84" x14ac:dyDescent="0.2">
      <c r="A42" s="39">
        <v>12</v>
      </c>
      <c r="B42" s="40" t="s">
        <v>95</v>
      </c>
      <c r="C42" s="40" t="s">
        <v>96</v>
      </c>
      <c r="D42" s="41">
        <v>1086</v>
      </c>
      <c r="E42" s="42">
        <v>28.61</v>
      </c>
      <c r="F42" s="42"/>
      <c r="G42" s="42">
        <v>28.61</v>
      </c>
      <c r="H42" s="42" t="s">
        <v>97</v>
      </c>
      <c r="I42" s="43">
        <v>141408.06</v>
      </c>
      <c r="J42" s="43"/>
      <c r="K42" s="43"/>
      <c r="L42" s="43">
        <v>141408.06</v>
      </c>
      <c r="M42" s="42"/>
      <c r="N42" s="42"/>
      <c r="O42" s="44"/>
      <c r="P42" s="44"/>
      <c r="Q42" s="44"/>
      <c r="R42" s="44"/>
      <c r="S42" s="44"/>
    </row>
    <row r="43" spans="1:19" ht="84" x14ac:dyDescent="0.2">
      <c r="A43" s="39">
        <v>13</v>
      </c>
      <c r="B43" s="40" t="s">
        <v>98</v>
      </c>
      <c r="C43" s="40" t="s">
        <v>99</v>
      </c>
      <c r="D43" s="41">
        <v>1067</v>
      </c>
      <c r="E43" s="42">
        <v>37.19</v>
      </c>
      <c r="F43" s="42"/>
      <c r="G43" s="42">
        <v>37.19</v>
      </c>
      <c r="H43" s="42" t="s">
        <v>100</v>
      </c>
      <c r="I43" s="43">
        <v>152324.92000000001</v>
      </c>
      <c r="J43" s="43"/>
      <c r="K43" s="43"/>
      <c r="L43" s="43">
        <v>152324.92000000001</v>
      </c>
      <c r="M43" s="42"/>
      <c r="N43" s="42"/>
      <c r="O43" s="44"/>
      <c r="P43" s="44"/>
      <c r="Q43" s="44"/>
      <c r="R43" s="44"/>
      <c r="S43" s="44"/>
    </row>
    <row r="44" spans="1:19" ht="84" x14ac:dyDescent="0.2">
      <c r="A44" s="39">
        <v>14</v>
      </c>
      <c r="B44" s="40" t="s">
        <v>101</v>
      </c>
      <c r="C44" s="40" t="s">
        <v>102</v>
      </c>
      <c r="D44" s="41">
        <v>1.26</v>
      </c>
      <c r="E44" s="42" t="s">
        <v>103</v>
      </c>
      <c r="F44" s="42" t="s">
        <v>104</v>
      </c>
      <c r="G44" s="42">
        <v>11845.24</v>
      </c>
      <c r="H44" s="42" t="s">
        <v>105</v>
      </c>
      <c r="I44" s="43">
        <v>66813.759999999995</v>
      </c>
      <c r="J44" s="43">
        <v>9655.18</v>
      </c>
      <c r="K44" s="43" t="s">
        <v>106</v>
      </c>
      <c r="L44" s="43">
        <v>56231.43</v>
      </c>
      <c r="M44" s="42" t="s">
        <v>107</v>
      </c>
      <c r="N44" s="42" t="s">
        <v>108</v>
      </c>
      <c r="O44" s="44"/>
      <c r="P44" s="44"/>
      <c r="Q44" s="44"/>
      <c r="R44" s="44"/>
      <c r="S44" s="44"/>
    </row>
    <row r="45" spans="1:19" ht="84" x14ac:dyDescent="0.2">
      <c r="A45" s="39">
        <v>15</v>
      </c>
      <c r="B45" s="40" t="s">
        <v>92</v>
      </c>
      <c r="C45" s="40" t="s">
        <v>93</v>
      </c>
      <c r="D45" s="41">
        <v>-238.1</v>
      </c>
      <c r="E45" s="42">
        <v>45.2</v>
      </c>
      <c r="F45" s="42"/>
      <c r="G45" s="42">
        <v>45.2</v>
      </c>
      <c r="H45" s="42" t="s">
        <v>94</v>
      </c>
      <c r="I45" s="43">
        <v>-41674.639999999999</v>
      </c>
      <c r="J45" s="43"/>
      <c r="K45" s="43"/>
      <c r="L45" s="43">
        <v>-41674.639999999999</v>
      </c>
      <c r="M45" s="42"/>
      <c r="N45" s="42"/>
      <c r="O45" s="44"/>
      <c r="P45" s="44"/>
      <c r="Q45" s="44"/>
      <c r="R45" s="44"/>
      <c r="S45" s="44"/>
    </row>
    <row r="46" spans="1:19" ht="84" x14ac:dyDescent="0.2">
      <c r="A46" s="39">
        <v>16</v>
      </c>
      <c r="B46" s="40" t="s">
        <v>98</v>
      </c>
      <c r="C46" s="40" t="s">
        <v>99</v>
      </c>
      <c r="D46" s="41">
        <v>238.1</v>
      </c>
      <c r="E46" s="42">
        <v>37.19</v>
      </c>
      <c r="F46" s="42"/>
      <c r="G46" s="42">
        <v>37.19</v>
      </c>
      <c r="H46" s="42" t="s">
        <v>100</v>
      </c>
      <c r="I46" s="43">
        <v>33991.160000000003</v>
      </c>
      <c r="J46" s="43"/>
      <c r="K46" s="43"/>
      <c r="L46" s="43">
        <v>33991.160000000003</v>
      </c>
      <c r="M46" s="42"/>
      <c r="N46" s="42"/>
      <c r="O46" s="44"/>
      <c r="P46" s="44"/>
      <c r="Q46" s="44"/>
      <c r="R46" s="44"/>
      <c r="S46" s="44"/>
    </row>
    <row r="47" spans="1:19" ht="84" x14ac:dyDescent="0.2">
      <c r="A47" s="39">
        <v>17</v>
      </c>
      <c r="B47" s="40" t="s">
        <v>109</v>
      </c>
      <c r="C47" s="40" t="s">
        <v>110</v>
      </c>
      <c r="D47" s="41">
        <v>36</v>
      </c>
      <c r="E47" s="42">
        <v>42.98</v>
      </c>
      <c r="F47" s="42">
        <v>42.98</v>
      </c>
      <c r="G47" s="42"/>
      <c r="H47" s="42" t="s">
        <v>111</v>
      </c>
      <c r="I47" s="43">
        <v>15658.56</v>
      </c>
      <c r="J47" s="43"/>
      <c r="K47" s="43">
        <v>15658.56</v>
      </c>
      <c r="L47" s="43"/>
      <c r="M47" s="42"/>
      <c r="N47" s="42"/>
      <c r="O47" s="44"/>
      <c r="P47" s="44"/>
      <c r="Q47" s="44"/>
      <c r="R47" s="44"/>
      <c r="S47" s="44"/>
    </row>
    <row r="48" spans="1:19" ht="84" x14ac:dyDescent="0.2">
      <c r="A48" s="67">
        <v>18</v>
      </c>
      <c r="B48" s="68" t="s">
        <v>112</v>
      </c>
      <c r="C48" s="68" t="s">
        <v>113</v>
      </c>
      <c r="D48" s="69">
        <v>36</v>
      </c>
      <c r="E48" s="70">
        <v>13.38</v>
      </c>
      <c r="F48" s="70">
        <v>13.38</v>
      </c>
      <c r="G48" s="70"/>
      <c r="H48" s="70" t="s">
        <v>114</v>
      </c>
      <c r="I48" s="71">
        <v>4407.4799999999996</v>
      </c>
      <c r="J48" s="71"/>
      <c r="K48" s="71">
        <v>4407.4799999999996</v>
      </c>
      <c r="L48" s="71"/>
      <c r="M48" s="70"/>
      <c r="N48" s="70"/>
      <c r="O48" s="44"/>
      <c r="P48" s="44"/>
      <c r="Q48" s="44"/>
      <c r="R48" s="44"/>
      <c r="S48" s="44"/>
    </row>
    <row r="49" spans="1:19" ht="36" x14ac:dyDescent="0.2">
      <c r="A49" s="111" t="s">
        <v>115</v>
      </c>
      <c r="B49" s="112"/>
      <c r="C49" s="112"/>
      <c r="D49" s="112"/>
      <c r="E49" s="112"/>
      <c r="F49" s="112"/>
      <c r="G49" s="112"/>
      <c r="H49" s="112"/>
      <c r="I49" s="72">
        <v>547220.65</v>
      </c>
      <c r="J49" s="72">
        <v>99717.47</v>
      </c>
      <c r="K49" s="72" t="s">
        <v>116</v>
      </c>
      <c r="L49" s="72">
        <v>406478.5</v>
      </c>
      <c r="M49" s="73"/>
      <c r="N49" s="73" t="s">
        <v>117</v>
      </c>
      <c r="O49" s="44"/>
      <c r="P49" s="44"/>
      <c r="Q49" s="44"/>
      <c r="R49" s="44"/>
      <c r="S49" s="44"/>
    </row>
    <row r="50" spans="1:19" ht="36" x14ac:dyDescent="0.2">
      <c r="A50" s="111" t="s">
        <v>118</v>
      </c>
      <c r="B50" s="112"/>
      <c r="C50" s="112"/>
      <c r="D50" s="112"/>
      <c r="E50" s="112"/>
      <c r="F50" s="112"/>
      <c r="G50" s="112"/>
      <c r="H50" s="112"/>
      <c r="I50" s="72">
        <v>559502.48</v>
      </c>
      <c r="J50" s="72">
        <v>108882.8</v>
      </c>
      <c r="K50" s="72" t="s">
        <v>119</v>
      </c>
      <c r="L50" s="72">
        <v>406478.5</v>
      </c>
      <c r="M50" s="73"/>
      <c r="N50" s="73" t="s">
        <v>120</v>
      </c>
      <c r="O50" s="44"/>
      <c r="P50" s="44"/>
      <c r="Q50" s="44"/>
      <c r="R50" s="44"/>
      <c r="S50" s="44"/>
    </row>
    <row r="51" spans="1:19" ht="12.75" x14ac:dyDescent="0.2">
      <c r="A51" s="111" t="s">
        <v>121</v>
      </c>
      <c r="B51" s="112"/>
      <c r="C51" s="112"/>
      <c r="D51" s="112"/>
      <c r="E51" s="112"/>
      <c r="F51" s="112"/>
      <c r="G51" s="112"/>
      <c r="H51" s="112"/>
      <c r="I51" s="72"/>
      <c r="J51" s="72"/>
      <c r="K51" s="72"/>
      <c r="L51" s="72"/>
      <c r="M51" s="73"/>
      <c r="N51" s="73"/>
      <c r="O51" s="44"/>
      <c r="P51" s="44"/>
      <c r="Q51" s="44"/>
      <c r="R51" s="44"/>
      <c r="S51" s="44"/>
    </row>
    <row r="52" spans="1:19" ht="36" x14ac:dyDescent="0.2">
      <c r="A52" s="111" t="s">
        <v>122</v>
      </c>
      <c r="B52" s="112"/>
      <c r="C52" s="112"/>
      <c r="D52" s="112"/>
      <c r="E52" s="112"/>
      <c r="F52" s="112"/>
      <c r="G52" s="112"/>
      <c r="H52" s="112"/>
      <c r="I52" s="72">
        <v>12281.83</v>
      </c>
      <c r="J52" s="72">
        <v>9165.33</v>
      </c>
      <c r="K52" s="72" t="s">
        <v>123</v>
      </c>
      <c r="L52" s="72"/>
      <c r="M52" s="73"/>
      <c r="N52" s="73" t="s">
        <v>124</v>
      </c>
      <c r="O52" s="44"/>
      <c r="P52" s="44"/>
      <c r="Q52" s="44"/>
      <c r="R52" s="44"/>
      <c r="S52" s="44"/>
    </row>
    <row r="53" spans="1:19" ht="12.75" x14ac:dyDescent="0.2">
      <c r="A53" s="111" t="s">
        <v>125</v>
      </c>
      <c r="B53" s="112"/>
      <c r="C53" s="112"/>
      <c r="D53" s="112"/>
      <c r="E53" s="112"/>
      <c r="F53" s="112"/>
      <c r="G53" s="112"/>
      <c r="H53" s="112"/>
      <c r="I53" s="72">
        <v>114543.43</v>
      </c>
      <c r="J53" s="72"/>
      <c r="K53" s="72"/>
      <c r="L53" s="72"/>
      <c r="M53" s="73"/>
      <c r="N53" s="73"/>
      <c r="O53" s="44"/>
      <c r="P53" s="44"/>
      <c r="Q53" s="44"/>
      <c r="R53" s="44"/>
      <c r="S53" s="44"/>
    </row>
    <row r="54" spans="1:19" ht="12.75" x14ac:dyDescent="0.2">
      <c r="A54" s="111" t="s">
        <v>126</v>
      </c>
      <c r="B54" s="112"/>
      <c r="C54" s="112"/>
      <c r="D54" s="112"/>
      <c r="E54" s="112"/>
      <c r="F54" s="112"/>
      <c r="G54" s="112"/>
      <c r="H54" s="112"/>
      <c r="I54" s="72">
        <v>50661.48</v>
      </c>
      <c r="J54" s="72"/>
      <c r="K54" s="72"/>
      <c r="L54" s="72"/>
      <c r="M54" s="73"/>
      <c r="N54" s="73"/>
      <c r="O54" s="44"/>
      <c r="P54" s="44"/>
      <c r="Q54" s="44"/>
      <c r="R54" s="44"/>
      <c r="S54" s="44"/>
    </row>
    <row r="55" spans="1:19" ht="12.75" x14ac:dyDescent="0.2">
      <c r="A55" s="115" t="s">
        <v>127</v>
      </c>
      <c r="B55" s="116"/>
      <c r="C55" s="116"/>
      <c r="D55" s="116"/>
      <c r="E55" s="116"/>
      <c r="F55" s="116"/>
      <c r="G55" s="116"/>
      <c r="H55" s="116"/>
      <c r="I55" s="74"/>
      <c r="J55" s="74"/>
      <c r="K55" s="74"/>
      <c r="L55" s="74"/>
      <c r="M55" s="75"/>
      <c r="N55" s="75"/>
      <c r="O55" s="44"/>
      <c r="P55" s="44"/>
      <c r="Q55" s="44"/>
      <c r="R55" s="44"/>
      <c r="S55" s="44"/>
    </row>
    <row r="56" spans="1:19" ht="26.1" customHeight="1" x14ac:dyDescent="0.2">
      <c r="A56" s="111" t="s">
        <v>128</v>
      </c>
      <c r="B56" s="112"/>
      <c r="C56" s="112"/>
      <c r="D56" s="112"/>
      <c r="E56" s="112"/>
      <c r="F56" s="112"/>
      <c r="G56" s="112"/>
      <c r="H56" s="112"/>
      <c r="I56" s="72">
        <v>42504.01</v>
      </c>
      <c r="J56" s="72"/>
      <c r="K56" s="72"/>
      <c r="L56" s="72"/>
      <c r="M56" s="73"/>
      <c r="N56" s="73">
        <v>134.6</v>
      </c>
      <c r="O56" s="44"/>
      <c r="P56" s="44"/>
      <c r="Q56" s="44"/>
      <c r="R56" s="44"/>
      <c r="S56" s="44"/>
    </row>
    <row r="57" spans="1:19" ht="36" x14ac:dyDescent="0.2">
      <c r="A57" s="111" t="s">
        <v>129</v>
      </c>
      <c r="B57" s="112"/>
      <c r="C57" s="112"/>
      <c r="D57" s="112"/>
      <c r="E57" s="112"/>
      <c r="F57" s="112"/>
      <c r="G57" s="112"/>
      <c r="H57" s="112"/>
      <c r="I57" s="72">
        <v>718282.77</v>
      </c>
      <c r="J57" s="72"/>
      <c r="K57" s="72"/>
      <c r="L57" s="72"/>
      <c r="M57" s="73"/>
      <c r="N57" s="73" t="s">
        <v>130</v>
      </c>
      <c r="O57" s="44"/>
      <c r="P57" s="44"/>
      <c r="Q57" s="44"/>
      <c r="R57" s="44"/>
      <c r="S57" s="44"/>
    </row>
    <row r="58" spans="1:19" ht="12.75" x14ac:dyDescent="0.2">
      <c r="A58" s="111" t="s">
        <v>131</v>
      </c>
      <c r="B58" s="112"/>
      <c r="C58" s="112"/>
      <c r="D58" s="112"/>
      <c r="E58" s="112"/>
      <c r="F58" s="112"/>
      <c r="G58" s="112"/>
      <c r="H58" s="112"/>
      <c r="I58" s="72">
        <v>-56145.43</v>
      </c>
      <c r="J58" s="72"/>
      <c r="K58" s="72"/>
      <c r="L58" s="72"/>
      <c r="M58" s="73"/>
      <c r="N58" s="73"/>
      <c r="O58" s="44"/>
      <c r="P58" s="44"/>
      <c r="Q58" s="44"/>
      <c r="R58" s="44"/>
      <c r="S58" s="44"/>
    </row>
    <row r="59" spans="1:19" ht="12.75" x14ac:dyDescent="0.2">
      <c r="A59" s="111" t="s">
        <v>132</v>
      </c>
      <c r="B59" s="112"/>
      <c r="C59" s="112"/>
      <c r="D59" s="112"/>
      <c r="E59" s="112"/>
      <c r="F59" s="112"/>
      <c r="G59" s="112"/>
      <c r="H59" s="112"/>
      <c r="I59" s="72">
        <v>15658.56</v>
      </c>
      <c r="J59" s="72"/>
      <c r="K59" s="72"/>
      <c r="L59" s="72"/>
      <c r="M59" s="73"/>
      <c r="N59" s="73"/>
      <c r="O59" s="44"/>
      <c r="P59" s="44"/>
      <c r="Q59" s="44"/>
      <c r="R59" s="44"/>
      <c r="S59" s="44"/>
    </row>
    <row r="60" spans="1:19" ht="12.75" x14ac:dyDescent="0.2">
      <c r="A60" s="111" t="s">
        <v>133</v>
      </c>
      <c r="B60" s="112"/>
      <c r="C60" s="112"/>
      <c r="D60" s="112"/>
      <c r="E60" s="112"/>
      <c r="F60" s="112"/>
      <c r="G60" s="112"/>
      <c r="H60" s="112"/>
      <c r="I60" s="72">
        <v>4407.4799999999996</v>
      </c>
      <c r="J60" s="72"/>
      <c r="K60" s="72"/>
      <c r="L60" s="72"/>
      <c r="M60" s="73"/>
      <c r="N60" s="73"/>
      <c r="O60" s="44"/>
      <c r="P60" s="44"/>
      <c r="Q60" s="44"/>
      <c r="R60" s="44"/>
      <c r="S60" s="44"/>
    </row>
    <row r="61" spans="1:19" ht="36" x14ac:dyDescent="0.2">
      <c r="A61" s="111" t="s">
        <v>134</v>
      </c>
      <c r="B61" s="112"/>
      <c r="C61" s="112"/>
      <c r="D61" s="112"/>
      <c r="E61" s="112"/>
      <c r="F61" s="112"/>
      <c r="G61" s="112"/>
      <c r="H61" s="112"/>
      <c r="I61" s="72">
        <v>724707.39</v>
      </c>
      <c r="J61" s="72"/>
      <c r="K61" s="72"/>
      <c r="L61" s="72"/>
      <c r="M61" s="73"/>
      <c r="N61" s="73" t="s">
        <v>120</v>
      </c>
      <c r="O61" s="44"/>
      <c r="P61" s="44"/>
      <c r="Q61" s="44"/>
      <c r="R61" s="44"/>
      <c r="S61" s="44"/>
    </row>
    <row r="62" spans="1:19" ht="12.75" x14ac:dyDescent="0.2">
      <c r="A62" s="111" t="s">
        <v>135</v>
      </c>
      <c r="B62" s="112"/>
      <c r="C62" s="112"/>
      <c r="D62" s="112"/>
      <c r="E62" s="112"/>
      <c r="F62" s="112"/>
      <c r="G62" s="112"/>
      <c r="H62" s="112"/>
      <c r="I62" s="72"/>
      <c r="J62" s="72"/>
      <c r="K62" s="72"/>
      <c r="L62" s="72"/>
      <c r="M62" s="73"/>
      <c r="N62" s="73"/>
      <c r="O62" s="44"/>
      <c r="P62" s="44"/>
      <c r="Q62" s="44"/>
      <c r="R62" s="44"/>
      <c r="S62" s="44"/>
    </row>
    <row r="63" spans="1:19" ht="12.75" x14ac:dyDescent="0.2">
      <c r="A63" s="111" t="s">
        <v>136</v>
      </c>
      <c r="B63" s="112"/>
      <c r="C63" s="112"/>
      <c r="D63" s="112"/>
      <c r="E63" s="112"/>
      <c r="F63" s="112"/>
      <c r="G63" s="112"/>
      <c r="H63" s="112"/>
      <c r="I63" s="72">
        <v>108882.8</v>
      </c>
      <c r="J63" s="72"/>
      <c r="K63" s="72"/>
      <c r="L63" s="72"/>
      <c r="M63" s="73"/>
      <c r="N63" s="73"/>
      <c r="O63" s="44"/>
      <c r="P63" s="44"/>
      <c r="Q63" s="44"/>
      <c r="R63" s="44"/>
      <c r="S63" s="44"/>
    </row>
    <row r="64" spans="1:19" ht="12.75" x14ac:dyDescent="0.2">
      <c r="A64" s="111" t="s">
        <v>137</v>
      </c>
      <c r="B64" s="112"/>
      <c r="C64" s="112"/>
      <c r="D64" s="112"/>
      <c r="E64" s="112"/>
      <c r="F64" s="112"/>
      <c r="G64" s="112"/>
      <c r="H64" s="112"/>
      <c r="I64" s="72">
        <v>406478.5</v>
      </c>
      <c r="J64" s="72"/>
      <c r="K64" s="72"/>
      <c r="L64" s="72"/>
      <c r="M64" s="73"/>
      <c r="N64" s="73"/>
      <c r="O64" s="44"/>
      <c r="P64" s="44"/>
      <c r="Q64" s="44"/>
      <c r="R64" s="44"/>
      <c r="S64" s="44"/>
    </row>
    <row r="65" spans="1:19" ht="12.75" x14ac:dyDescent="0.2">
      <c r="A65" s="111" t="s">
        <v>138</v>
      </c>
      <c r="B65" s="112"/>
      <c r="C65" s="112"/>
      <c r="D65" s="112"/>
      <c r="E65" s="112"/>
      <c r="F65" s="112"/>
      <c r="G65" s="112"/>
      <c r="H65" s="112"/>
      <c r="I65" s="72">
        <v>44141.18</v>
      </c>
      <c r="J65" s="72"/>
      <c r="K65" s="72"/>
      <c r="L65" s="72"/>
      <c r="M65" s="73"/>
      <c r="N65" s="73"/>
      <c r="O65" s="44"/>
      <c r="P65" s="44"/>
      <c r="Q65" s="44"/>
      <c r="R65" s="44"/>
      <c r="S65" s="44"/>
    </row>
    <row r="66" spans="1:19" ht="12.75" x14ac:dyDescent="0.2">
      <c r="A66" s="111" t="s">
        <v>139</v>
      </c>
      <c r="B66" s="112"/>
      <c r="C66" s="112"/>
      <c r="D66" s="112"/>
      <c r="E66" s="112"/>
      <c r="F66" s="112"/>
      <c r="G66" s="112"/>
      <c r="H66" s="112"/>
      <c r="I66" s="72">
        <v>4731.09</v>
      </c>
      <c r="J66" s="72"/>
      <c r="K66" s="72"/>
      <c r="L66" s="72"/>
      <c r="M66" s="73"/>
      <c r="N66" s="73"/>
      <c r="O66" s="44"/>
      <c r="P66" s="44"/>
      <c r="Q66" s="44"/>
      <c r="R66" s="44"/>
      <c r="S66" s="44"/>
    </row>
    <row r="67" spans="1:19" ht="12.75" x14ac:dyDescent="0.2">
      <c r="A67" s="111" t="s">
        <v>140</v>
      </c>
      <c r="B67" s="112"/>
      <c r="C67" s="112"/>
      <c r="D67" s="112"/>
      <c r="E67" s="112"/>
      <c r="F67" s="112"/>
      <c r="G67" s="112"/>
      <c r="H67" s="112"/>
      <c r="I67" s="72">
        <v>114543.43</v>
      </c>
      <c r="J67" s="72"/>
      <c r="K67" s="72"/>
      <c r="L67" s="72"/>
      <c r="M67" s="73"/>
      <c r="N67" s="73"/>
      <c r="O67" s="44"/>
      <c r="P67" s="44"/>
      <c r="Q67" s="44"/>
      <c r="R67" s="44"/>
      <c r="S67" s="44"/>
    </row>
    <row r="68" spans="1:19" ht="12.75" x14ac:dyDescent="0.2">
      <c r="A68" s="111" t="s">
        <v>141</v>
      </c>
      <c r="B68" s="112"/>
      <c r="C68" s="112"/>
      <c r="D68" s="112"/>
      <c r="E68" s="112"/>
      <c r="F68" s="112"/>
      <c r="G68" s="112"/>
      <c r="H68" s="112"/>
      <c r="I68" s="72">
        <v>50661.48</v>
      </c>
      <c r="J68" s="72"/>
      <c r="K68" s="72"/>
      <c r="L68" s="72"/>
      <c r="M68" s="73"/>
      <c r="N68" s="73"/>
      <c r="O68" s="44"/>
      <c r="P68" s="44"/>
      <c r="Q68" s="44"/>
      <c r="R68" s="44"/>
      <c r="S68" s="44"/>
    </row>
    <row r="69" spans="1:19" ht="12.75" customHeight="1" x14ac:dyDescent="0.2">
      <c r="A69" s="117" t="s">
        <v>145</v>
      </c>
      <c r="B69" s="118"/>
      <c r="C69" s="118"/>
      <c r="D69" s="118"/>
      <c r="E69" s="118"/>
      <c r="F69" s="118"/>
      <c r="G69" s="118"/>
      <c r="H69" s="119"/>
      <c r="I69" s="72">
        <v>0.95</v>
      </c>
      <c r="J69" s="72"/>
      <c r="K69" s="72"/>
      <c r="L69" s="72"/>
      <c r="M69" s="73"/>
      <c r="N69" s="73"/>
      <c r="O69" s="44"/>
      <c r="P69" s="44"/>
      <c r="Q69" s="44"/>
      <c r="R69" s="44"/>
      <c r="S69" s="44"/>
    </row>
    <row r="70" spans="1:19" ht="12.75" x14ac:dyDescent="0.2">
      <c r="A70" s="111" t="s">
        <v>142</v>
      </c>
      <c r="B70" s="112"/>
      <c r="C70" s="112"/>
      <c r="D70" s="112"/>
      <c r="E70" s="112"/>
      <c r="F70" s="112"/>
      <c r="G70" s="112"/>
      <c r="H70" s="112"/>
      <c r="I70" s="77">
        <f>I71-I71*100/118</f>
        <v>123924.96366101701</v>
      </c>
      <c r="J70" s="72"/>
      <c r="K70" s="72"/>
      <c r="L70" s="72"/>
      <c r="M70" s="73"/>
      <c r="N70" s="73"/>
      <c r="O70" s="44"/>
      <c r="P70" s="44"/>
      <c r="Q70" s="44"/>
      <c r="R70" s="44"/>
      <c r="S70" s="44"/>
    </row>
    <row r="71" spans="1:19" ht="36" x14ac:dyDescent="0.2">
      <c r="A71" s="115" t="s">
        <v>143</v>
      </c>
      <c r="B71" s="116"/>
      <c r="C71" s="116"/>
      <c r="D71" s="116"/>
      <c r="E71" s="116"/>
      <c r="F71" s="116"/>
      <c r="G71" s="116"/>
      <c r="H71" s="116"/>
      <c r="I71" s="76">
        <f>855154.72*I69</f>
        <v>812396.98399999994</v>
      </c>
      <c r="J71" s="74"/>
      <c r="K71" s="74"/>
      <c r="L71" s="74"/>
      <c r="M71" s="75"/>
      <c r="N71" s="75" t="s">
        <v>120</v>
      </c>
      <c r="O71" s="44"/>
      <c r="P71" s="44"/>
      <c r="Q71" s="44"/>
      <c r="R71" s="44"/>
      <c r="S71" s="44"/>
    </row>
    <row r="72" spans="1:19" x14ac:dyDescent="0.2">
      <c r="A72" s="45"/>
      <c r="B72" s="46"/>
      <c r="C72" s="47"/>
      <c r="D72" s="48"/>
      <c r="E72" s="49"/>
      <c r="F72" s="49"/>
      <c r="G72" s="49"/>
      <c r="H72" s="49"/>
      <c r="I72" s="45"/>
      <c r="J72" s="45"/>
      <c r="K72" s="45"/>
      <c r="L72" s="45"/>
      <c r="M72" s="45"/>
      <c r="N72" s="45"/>
    </row>
    <row r="73" spans="1:19" x14ac:dyDescent="0.2">
      <c r="A73" s="50"/>
      <c r="B73" s="51"/>
      <c r="C73" s="52"/>
      <c r="D73" s="50"/>
      <c r="E73" s="53"/>
      <c r="F73" s="53"/>
      <c r="G73" s="53"/>
      <c r="H73" s="53"/>
      <c r="I73" s="54"/>
      <c r="J73" s="53"/>
      <c r="K73" s="53"/>
      <c r="L73" s="53"/>
      <c r="M73" s="53"/>
    </row>
    <row r="74" spans="1:19" x14ac:dyDescent="0.2">
      <c r="A74" s="50"/>
      <c r="B74" s="51"/>
      <c r="C74" s="52"/>
      <c r="D74" s="50"/>
      <c r="E74" s="53"/>
      <c r="F74" s="53"/>
      <c r="G74" s="53"/>
      <c r="H74" s="53"/>
      <c r="I74" s="54"/>
      <c r="J74" s="53"/>
      <c r="K74" s="53"/>
      <c r="L74" s="53"/>
      <c r="M74" s="53"/>
    </row>
    <row r="75" spans="1:19" ht="12.75" x14ac:dyDescent="0.2">
      <c r="A75" s="55"/>
      <c r="B75" s="56"/>
      <c r="C75" s="57"/>
      <c r="D75" s="55"/>
      <c r="E75" s="58"/>
      <c r="F75" s="59"/>
      <c r="G75" s="60"/>
      <c r="H75" s="59"/>
      <c r="I75" s="61"/>
      <c r="J75" s="61"/>
      <c r="K75" s="61"/>
      <c r="L75" s="61"/>
      <c r="M75" s="61"/>
      <c r="N75" s="59"/>
    </row>
    <row r="76" spans="1:19" ht="12.75" x14ac:dyDescent="0.2">
      <c r="C76" s="63"/>
      <c r="D76" s="64"/>
      <c r="E76" s="64"/>
      <c r="O76" s="59"/>
      <c r="P76" s="59"/>
      <c r="Q76" s="59"/>
      <c r="R76" s="59"/>
      <c r="S76" s="59"/>
    </row>
    <row r="77" spans="1:19" x14ac:dyDescent="0.2">
      <c r="C77" s="63"/>
      <c r="D77" s="64"/>
      <c r="E77" s="64"/>
    </row>
    <row r="78" spans="1:19" x14ac:dyDescent="0.2">
      <c r="D78" s="65"/>
    </row>
  </sheetData>
  <mergeCells count="60">
    <mergeCell ref="A71:H71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70:H70"/>
    <mergeCell ref="A69:H69"/>
    <mergeCell ref="A58:H58"/>
    <mergeCell ref="A29:N29"/>
    <mergeCell ref="A33:N33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L19:M19"/>
    <mergeCell ref="H19:K19"/>
    <mergeCell ref="C16:J16"/>
    <mergeCell ref="D23:D27"/>
    <mergeCell ref="H18:K18"/>
    <mergeCell ref="I24:L24"/>
    <mergeCell ref="A21:L21"/>
    <mergeCell ref="A18:D18"/>
    <mergeCell ref="H17:K17"/>
    <mergeCell ref="L17:M17"/>
    <mergeCell ref="L18:M18"/>
    <mergeCell ref="A23:A27"/>
    <mergeCell ref="B23:B27"/>
    <mergeCell ref="C23:C27"/>
    <mergeCell ref="M23:N25"/>
    <mergeCell ref="I25:I27"/>
    <mergeCell ref="M26:N26"/>
    <mergeCell ref="H23:H27"/>
    <mergeCell ref="L25:L27"/>
    <mergeCell ref="G25:G27"/>
    <mergeCell ref="E23:G23"/>
    <mergeCell ref="I23:L23"/>
    <mergeCell ref="J25:J27"/>
    <mergeCell ref="E26:E27"/>
    <mergeCell ref="F26:F27"/>
    <mergeCell ref="K26:K27"/>
    <mergeCell ref="E24:G24"/>
    <mergeCell ref="B11:M11"/>
    <mergeCell ref="B7:M7"/>
    <mergeCell ref="B13:M13"/>
    <mergeCell ref="B14:M14"/>
    <mergeCell ref="B8:M8"/>
    <mergeCell ref="B10:M10"/>
    <mergeCell ref="I12:J12"/>
    <mergeCell ref="G12:H12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78" fitToHeight="10000" orientation="landscape" r:id="rId1"/>
  <headerFooter alignWithMargins="0">
    <oddHeader>&amp;LПК Гранд-Смета&amp;C&amp;P</oddHeader>
    <oddFooter>&amp;CСтраниц -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Company>Центр "Гранд"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Н.Н.</dc:creator>
  <cp:lastModifiedBy>Пользователь</cp:lastModifiedBy>
  <cp:lastPrinted>2018-04-23T05:05:57Z</cp:lastPrinted>
  <dcterms:created xsi:type="dcterms:W3CDTF">2004-03-31T11:09:00Z</dcterms:created>
  <dcterms:modified xsi:type="dcterms:W3CDTF">2018-09-13T14:20:17Z</dcterms:modified>
</cp:coreProperties>
</file>