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585" yWindow="-15" windowWidth="9570" windowHeight="9045"/>
  </bookViews>
  <sheets>
    <sheet name="Лист1" sheetId="1" r:id="rId1"/>
    <sheet name="Лист4" sheetId="5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J167" i="5" l="1"/>
  <c r="J169" i="5"/>
  <c r="J94" i="5"/>
  <c r="N91" i="5"/>
  <c r="AM83" i="1"/>
  <c r="AT70" i="1"/>
  <c r="L67" i="2"/>
  <c r="I67" i="2"/>
  <c r="J67" i="2"/>
  <c r="K67" i="2"/>
  <c r="I42" i="2"/>
  <c r="J42" i="2"/>
  <c r="K42" i="2"/>
  <c r="I43" i="2"/>
  <c r="J43" i="2"/>
  <c r="K43" i="2"/>
  <c r="I44" i="2"/>
  <c r="J44" i="2"/>
  <c r="K44" i="2"/>
  <c r="I45" i="2"/>
  <c r="J45" i="2"/>
  <c r="K45" i="2"/>
  <c r="I46" i="2"/>
  <c r="J46" i="2"/>
  <c r="K46" i="2"/>
  <c r="I47" i="2"/>
  <c r="J47" i="2"/>
  <c r="K47" i="2"/>
  <c r="I48" i="2"/>
  <c r="J48" i="2"/>
  <c r="K48" i="2"/>
  <c r="I49" i="2"/>
  <c r="J49" i="2"/>
  <c r="K49" i="2"/>
  <c r="I50" i="2"/>
  <c r="J50" i="2"/>
  <c r="K50" i="2"/>
  <c r="I51" i="2"/>
  <c r="J51" i="2"/>
  <c r="K51" i="2"/>
  <c r="I52" i="2"/>
  <c r="J52" i="2"/>
  <c r="K52" i="2"/>
  <c r="I53" i="2"/>
  <c r="J53" i="2"/>
  <c r="K53" i="2"/>
  <c r="I54" i="2"/>
  <c r="J54" i="2"/>
  <c r="K54" i="2"/>
  <c r="I55" i="2"/>
  <c r="J55" i="2"/>
  <c r="K55" i="2"/>
  <c r="I56" i="2"/>
  <c r="J56" i="2"/>
  <c r="K56" i="2"/>
  <c r="I57" i="2"/>
  <c r="J57" i="2"/>
  <c r="K57" i="2"/>
  <c r="I58" i="2"/>
  <c r="J58" i="2"/>
  <c r="K58" i="2"/>
  <c r="I59" i="2"/>
  <c r="J59" i="2"/>
  <c r="K59" i="2"/>
  <c r="I60" i="2"/>
  <c r="J60" i="2"/>
  <c r="K60" i="2"/>
  <c r="I61" i="2"/>
  <c r="J61" i="2"/>
  <c r="K61" i="2"/>
  <c r="I62" i="2"/>
  <c r="J62" i="2"/>
  <c r="K62" i="2"/>
  <c r="I63" i="2"/>
  <c r="J63" i="2"/>
  <c r="K63" i="2"/>
  <c r="I64" i="2"/>
  <c r="J64" i="2"/>
  <c r="K64" i="2"/>
  <c r="I65" i="2"/>
  <c r="J65" i="2"/>
  <c r="K65" i="2"/>
  <c r="I66" i="2"/>
  <c r="J66" i="2"/>
  <c r="K66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2" i="2"/>
  <c r="I12" i="2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I30" i="2"/>
  <c r="J30" i="2"/>
  <c r="K30" i="2"/>
  <c r="I31" i="2"/>
  <c r="J31" i="2"/>
  <c r="K31" i="2"/>
  <c r="I32" i="2"/>
  <c r="J32" i="2"/>
  <c r="K32" i="2"/>
  <c r="I33" i="2"/>
  <c r="J33" i="2"/>
  <c r="K33" i="2"/>
  <c r="I34" i="2"/>
  <c r="J34" i="2"/>
  <c r="K34" i="2"/>
  <c r="I35" i="2"/>
  <c r="J35" i="2"/>
  <c r="K35" i="2"/>
  <c r="I36" i="2"/>
  <c r="J36" i="2"/>
  <c r="K36" i="2"/>
  <c r="K37" i="2"/>
  <c r="K68" i="2"/>
  <c r="I68" i="2"/>
  <c r="J68" i="2"/>
</calcChain>
</file>

<file path=xl/sharedStrings.xml><?xml version="1.0" encoding="utf-8"?>
<sst xmlns="http://schemas.openxmlformats.org/spreadsheetml/2006/main" count="535" uniqueCount="270">
  <si>
    <t>№        п/п</t>
  </si>
  <si>
    <t>Наименование работ</t>
  </si>
  <si>
    <t>Ед. изм.</t>
  </si>
  <si>
    <t>Кол-во</t>
  </si>
  <si>
    <t xml:space="preserve">на устройство сетей пневмопочты </t>
  </si>
  <si>
    <t>Примечание</t>
  </si>
  <si>
    <t>1</t>
  </si>
  <si>
    <t>шт</t>
  </si>
  <si>
    <t>2</t>
  </si>
  <si>
    <t>3</t>
  </si>
  <si>
    <t xml:space="preserve">Прокладка трубопроводов из  полиэтиленовых труб </t>
  </si>
  <si>
    <t>м.п.</t>
  </si>
  <si>
    <t>Установка крепежных деталей</t>
  </si>
  <si>
    <t>Установка закруглений трубных</t>
  </si>
  <si>
    <t>Установка муфт ПВХ на клее</t>
  </si>
  <si>
    <t>Установка автоматической станции E3S 110Х2,3</t>
  </si>
  <si>
    <t>Установка автоматической стрелки W3F 110Х2,3</t>
  </si>
  <si>
    <t>Установка амортизатора корзины для приема капсул</t>
  </si>
  <si>
    <t>Установка байпаса</t>
  </si>
  <si>
    <t>Установка воздушных клапанов</t>
  </si>
  <si>
    <t>Прорезка отверстий в гипсокартонных перегородках</t>
  </si>
  <si>
    <t>Прорезка отверстий в гипсокартонных потолках</t>
  </si>
  <si>
    <t>Установка гибких подводок для компрессора</t>
  </si>
  <si>
    <t>Монтаж кабеля интерфейсного RS232</t>
  </si>
  <si>
    <t>Монтаж кабеля интерфейсного RS432</t>
  </si>
  <si>
    <t>Монтаж компрессора</t>
  </si>
  <si>
    <t>Монтаж контролера компрессора</t>
  </si>
  <si>
    <t>Монтаж модема внешнего</t>
  </si>
  <si>
    <t>Монтаж пульта пользователя с фиксированным адресатом</t>
  </si>
  <si>
    <t>Монтаж системного кабеля</t>
  </si>
  <si>
    <t>Монтаж слайд- станций</t>
  </si>
  <si>
    <t>Монтаж стабилизиованного источника питания</t>
  </si>
  <si>
    <t>Монтаж центрального контроллера</t>
  </si>
  <si>
    <t>Монтаж шумоподавителя для компрессора</t>
  </si>
  <si>
    <t>Монтаж оптического датчика движения</t>
  </si>
  <si>
    <t>Установка трубных хомутов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</si>
  <si>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</si>
  <si>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</si>
  <si>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</si>
  <si>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</si>
  <si>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</si>
  <si>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</si>
  <si>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</si>
  <si>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</si>
  <si>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</si>
  <si>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</si>
  <si>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</si>
  <si>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</si>
  <si>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</si>
  <si>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</si>
  <si>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</si>
  <si>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</si>
  <si>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</si>
  <si>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</si>
  <si>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</si>
  <si>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</si>
  <si>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</si>
  <si>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</si>
  <si>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</si>
  <si>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</si>
  <si>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</si>
  <si>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</si>
  <si>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</si>
  <si>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</si>
  <si>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</si>
  <si>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</si>
  <si>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Монтаж розеток 220 W.скрытой проводки двойных с заземл.контактом.</t>
  </si>
  <si>
    <t>Включение в аппаратуру штепсельных разъемов, количество контактов в разъеме, шт., до 16</t>
  </si>
  <si>
    <t>Монтаж разъема штепсельного с разделкой и включением кабеля с экранированными парами, емкость 8х2</t>
  </si>
  <si>
    <t>Транспортировка всех строительных материалов,необходимых для производства работ производится из г.Мосвы (L=3300км)</t>
  </si>
  <si>
    <t>Монтаж модуля сопряжения интерфейсов</t>
  </si>
  <si>
    <t>Электрическая проверка и настройка центрального компрессора</t>
  </si>
  <si>
    <t>Электрическая проверка и настройка контролера компрессора</t>
  </si>
  <si>
    <t>Электрическая проверка, настройка, тренировка, модуля сопряжения интерфейсов</t>
  </si>
  <si>
    <t xml:space="preserve">Электрическая проверка и настройка оборудования: </t>
  </si>
  <si>
    <t>34</t>
  </si>
  <si>
    <t>К-ВО</t>
  </si>
  <si>
    <t>ЦЕНА ЗА ЕДИН</t>
  </si>
  <si>
    <t>СУММА БЕЗ НДС</t>
  </si>
  <si>
    <t>НДС 18%</t>
  </si>
  <si>
    <t>СУММА С НДС</t>
  </si>
  <si>
    <t>Корзина для капсул</t>
  </si>
  <si>
    <t xml:space="preserve">Соединительная муфта из ПВХ </t>
  </si>
  <si>
    <t>м.п</t>
  </si>
  <si>
    <t>Плата управления</t>
  </si>
  <si>
    <t>Полиэтиленовые трубы</t>
  </si>
  <si>
    <t>Закругление трубные</t>
  </si>
  <si>
    <t>Автоматическая станция E3S 110Х2,3</t>
  </si>
  <si>
    <t>Автоматическая стрелка W3F 110Х2,3</t>
  </si>
  <si>
    <t>Амортизатор корзины для приема капсул</t>
  </si>
  <si>
    <t>Байпас</t>
  </si>
  <si>
    <t>Кабель интерфейсный RS232</t>
  </si>
  <si>
    <t>Кабель интерфейсный RS432</t>
  </si>
  <si>
    <t>Компрессор</t>
  </si>
  <si>
    <t>Контролер компрессора</t>
  </si>
  <si>
    <t>Модем внешний</t>
  </si>
  <si>
    <t>Модуль сопряжения интерфейсов</t>
  </si>
  <si>
    <t>Пульт пользователя с фиксированным адресатом</t>
  </si>
  <si>
    <t>Системный кабель</t>
  </si>
  <si>
    <t>Слайд- станция</t>
  </si>
  <si>
    <t>Стабилизированный источник питания</t>
  </si>
  <si>
    <t>Центральный  контроллер</t>
  </si>
  <si>
    <t xml:space="preserve"> Шумоподавитель для компрессора</t>
  </si>
  <si>
    <t>Оптический  датчик движения</t>
  </si>
  <si>
    <t>Воздушный клапан</t>
  </si>
  <si>
    <t>Капсула</t>
  </si>
  <si>
    <t>по смете</t>
  </si>
  <si>
    <t>Гибкие подводки для компрессора</t>
  </si>
  <si>
    <t>без НДС</t>
  </si>
  <si>
    <t>НДС</t>
  </si>
  <si>
    <t>Пробивка отверстий  в кирпичных стенах Д 100 мм с толщиной стен до 120 мм.</t>
  </si>
  <si>
    <t>СОГЛАСОВАНО:</t>
  </si>
  <si>
    <t>УТВЕРЖДАЮ:</t>
  </si>
  <si>
    <t>_____________________________</t>
  </si>
  <si>
    <t>_______________________________</t>
  </si>
  <si>
    <t>" _____ " ________________ 200_ г.</t>
  </si>
  <si>
    <t>"______ " _______________200_ г.</t>
  </si>
  <si>
    <t>(наименование стройки)</t>
  </si>
  <si>
    <t xml:space="preserve">ЛОКАЛЬНЫЙ СМЕТНЫЙ РАСЧЕТ №2/1 </t>
  </si>
  <si>
    <t>(локальная смета)</t>
  </si>
  <si>
    <t xml:space="preserve">на </t>
  </si>
  <si>
    <t>УСТРОЙСТВО СЕТЕЙ ПНЕВМОПОЧТЫ</t>
  </si>
  <si>
    <t>(наименование работ и затрат, наименование объекта)</t>
  </si>
  <si>
    <t xml:space="preserve">Основание: </t>
  </si>
  <si>
    <t>Сметная стоимость ___________________________________________________________</t>
  </si>
  <si>
    <t>руб.</t>
  </si>
  <si>
    <t xml:space="preserve">      строительных работ ___________________________________________________________</t>
  </si>
  <si>
    <t>___________________________________________________________19967</t>
  </si>
  <si>
    <t xml:space="preserve">      монтажных работ ___________________________________________________________</t>
  </si>
  <si>
    <t>___________________________________________________________108211</t>
  </si>
  <si>
    <t>Средства  на оплату труда ___________________________________________________________</t>
  </si>
  <si>
    <t>___________________________41409</t>
  </si>
  <si>
    <t>Сметная трудоемкость ___________________________________________________________</t>
  </si>
  <si>
    <t>___________________________________________________________1175,73</t>
  </si>
  <si>
    <t>чел.час</t>
  </si>
  <si>
    <t>Составлен(а) в текущих (прогнозных) ценах по состоянию на _______2008 г.</t>
  </si>
  <si>
    <t>№ пп</t>
  </si>
  <si>
    <t>Обоснование</t>
  </si>
  <si>
    <t>Наименование</t>
  </si>
  <si>
    <t>Кол.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</si>
  <si>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</si>
  <si>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</si>
  <si>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</si>
  <si>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</si>
  <si>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</si>
  <si>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Эк.Маш.</t>
  </si>
  <si>
    <t>З/пМех</t>
  </si>
  <si>
    <t xml:space="preserve">                           Раздел 1. Новый Раздел</t>
  </si>
  <si>
    <t>ТЕРр69-03-01</t>
  </si>
  <si>
    <t>Прорезка отверстий в деревянных: перекрытиях междуэтажных</t>
  </si>
  <si>
    <t>100 шт. отверстий</t>
  </si>
  <si>
    <t>ТЕРр69-03-04</t>
  </si>
  <si>
    <t>Прорезка отверстий в деревянных: перегородках чистых</t>
  </si>
  <si>
    <t>ТЕР16-04-002-09</t>
  </si>
  <si>
    <t>Прокладка трубопроводов пневмопочты из  полиэтиленовых труб низкого давления среднего типа наружным диаметром: 110 мм</t>
  </si>
  <si>
    <t>100 м трубопровода</t>
  </si>
  <si>
    <t>СЦМ-530-9001</t>
  </si>
  <si>
    <t>Трубы полиэтиленовые</t>
  </si>
  <si>
    <t>м</t>
  </si>
  <si>
    <t>СЦМ-300-9240</t>
  </si>
  <si>
    <t>Крепления</t>
  </si>
  <si>
    <t>кг</t>
  </si>
  <si>
    <t>ТЕРр65-17-01</t>
  </si>
  <si>
    <t>Установка муфт ПВХ на клее диаметром до: 100 мм</t>
  </si>
  <si>
    <t>100 шт. заглушек</t>
  </si>
  <si>
    <t>Установка закруглений трубных диаметром до: 100 мм</t>
  </si>
  <si>
    <t>ТЕРм10-01-026-01</t>
  </si>
  <si>
    <t>прим.Установка автоматической станции E3S 110Х2,3</t>
  </si>
  <si>
    <t>1 станция</t>
  </si>
  <si>
    <t>ТЕРм10-02-001-03</t>
  </si>
  <si>
    <t>прим.Установка автоматической стрелки W3F 110Х2,3: электрическая проверка, настройка, тренировка</t>
  </si>
  <si>
    <t>статив</t>
  </si>
  <si>
    <t>ТЕР20-06-016-01</t>
  </si>
  <si>
    <t>прим.Установка амортизатора корзины для приема капсул</t>
  </si>
  <si>
    <t>1 блок</t>
  </si>
  <si>
    <t>ТЕРм11-02-042-06</t>
  </si>
  <si>
    <t>ПРИМ.Установка байпаса</t>
  </si>
  <si>
    <t>шт.</t>
  </si>
  <si>
    <t>ТЕР20-02-018-01</t>
  </si>
  <si>
    <t>Установка вставок гибких к радиальным вентиляторам</t>
  </si>
  <si>
    <t>1 м2</t>
  </si>
  <si>
    <t>ТЕРм11-04-020-01</t>
  </si>
  <si>
    <t>Монтаж кабеля интерфейсного RS232.RS432</t>
  </si>
  <si>
    <t>ТЕР20-06-015-01</t>
  </si>
  <si>
    <t>1 агрегат</t>
  </si>
  <si>
    <t>ТЕРм10-02-041-01</t>
  </si>
  <si>
    <t>компл.</t>
  </si>
  <si>
    <t>ТЕР20-06-010-01</t>
  </si>
  <si>
    <t>1 камера</t>
  </si>
  <si>
    <t>ТЕРм10-06-037-05</t>
  </si>
  <si>
    <t>Контролер компрессора размер, мм, до: 640х840</t>
  </si>
  <si>
    <t>ТЕРм10-02-052-02</t>
  </si>
  <si>
    <t>ТЕРм10-02-017-02</t>
  </si>
  <si>
    <t>ТЕРм10-02-001-02</t>
  </si>
  <si>
    <t>Модуль интерфейсный: электрическая проверка, настройка, тренировка</t>
  </si>
  <si>
    <t>ТЕРм10-02-015-02</t>
  </si>
  <si>
    <t>1 номер</t>
  </si>
  <si>
    <t>ТЕРм10-03-014-02</t>
  </si>
  <si>
    <t>Электрическая проверка и настройка оборудования: коммутатор всех назначений, кроме междугородного</t>
  </si>
  <si>
    <t>рабочее место</t>
  </si>
  <si>
    <t>ТЕРм08-02-403-02</t>
  </si>
  <si>
    <t>Провода групповых осветительных сетей. Провод в защитной оболочке или кабель двух-трехжильные: в готовых каналах стен и перекрытий</t>
  </si>
  <si>
    <t>100 м</t>
  </si>
  <si>
    <t>ТЕРм08-03-591-09</t>
  </si>
  <si>
    <t>Розетка штепсельная: утопленного типа при скрытой проводке</t>
  </si>
  <si>
    <t>100 шт.</t>
  </si>
  <si>
    <t>ТЕРм10-02-015-01</t>
  </si>
  <si>
    <t>ТЕРм10-02-015-07</t>
  </si>
  <si>
    <t>К нормам добавлять за каждый дополнительный свыше одного: пульт</t>
  </si>
  <si>
    <t>ТЕРм08-03-532-05</t>
  </si>
  <si>
    <t>ТЕР20-02-014-01</t>
  </si>
  <si>
    <t>Установка шумоглушителей вентиляционных трубчатых круглого сечения типа: ГТК 1-1, диаметром обечайки 125 мм</t>
  </si>
  <si>
    <t>1 шт.</t>
  </si>
  <si>
    <t>ТЕРм10-04-014-01</t>
  </si>
  <si>
    <t>Разъемы штепсельные с разделкой и включением экранированного кабеля, сечение жилы до 1 мм2, количество подключаемых жил, шт.: 14</t>
  </si>
  <si>
    <t>ТЕРм11-04-026-03</t>
  </si>
  <si>
    <t>Разъем штепсельный с разделкой и включением кабеля с экранированными парами, емкость: Разъем с разделкой и включением радиочастотного коаксиального импульсного кабеля, диаметр оболочки до 6 мм</t>
  </si>
  <si>
    <t>Итого прямые затраты по смете в ценах 2001г.</t>
  </si>
  <si>
    <t>Накладные расходы</t>
  </si>
  <si>
    <t xml:space="preserve">  В том числе, справочно:</t>
  </si>
  <si>
    <t xml:space="preserve">   78% ФОТ (от 170)  (Поз. 1-2)</t>
  </si>
  <si>
    <t xml:space="preserve">   80% ФОТ (от 34068)  (Поз. 7-8, 11, 16, 21-26, 29-30)</t>
  </si>
  <si>
    <t xml:space="preserve">   92% ФОТ (от 1589)  (Поз. 14, 35-37)</t>
  </si>
  <si>
    <t xml:space="preserve">   95% ФОТ (от 261)  (Поз. 27-28, 32)</t>
  </si>
  <si>
    <t xml:space="preserve">   100% ФОТ (от 118)  (Поз. 19, 31)</t>
  </si>
  <si>
    <t xml:space="preserve">   103% ФОТ (от 2474)  (Поз. 5-6, 12)</t>
  </si>
  <si>
    <t xml:space="preserve">   128% ФОТ (от 2729)  (Поз. 3-3.1, 4, 9-10, 13, 15, 17-18, 33-34)</t>
  </si>
  <si>
    <t>Сметная прибыль</t>
  </si>
  <si>
    <t xml:space="preserve">   50% ФОТ (от 170)  (Поз. 1-2)</t>
  </si>
  <si>
    <t xml:space="preserve">   60% ФОТ (от 36542)  (Поз. 5-6, 12, 7-8, 11, 16, 21-26, 29-30)</t>
  </si>
  <si>
    <t xml:space="preserve">   65% ФОТ (от 1968)  (Поз. 14, 35-37, 19, 31, 27-28, 32)</t>
  </si>
  <si>
    <t xml:space="preserve">   83% ФОТ (от 2729)  (Поз. 3-3.1, 4, 9-10, 13, 15, 17-18, 33-34)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</si>
  <si>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</si>
  <si>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</si>
  <si>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</si>
  <si>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</si>
  <si>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</si>
  <si>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</si>
  <si>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</si>
  <si>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</si>
  <si>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</si>
  <si>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</si>
  <si>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смете</t>
  </si>
  <si>
    <t xml:space="preserve">  В текущих ценах с транспортными расходами на материалы для целей планирования (без НДС)  128178 * 2.82</t>
  </si>
  <si>
    <t xml:space="preserve">  НДС 18%</t>
  </si>
  <si>
    <t xml:space="preserve">  ВСЕГО по смете</t>
  </si>
  <si>
    <t xml:space="preserve">                           Раздел 2. Стоимость оборудования</t>
  </si>
  <si>
    <t>Счет-фактура 000066 от 21 декабря 2007 года</t>
  </si>
  <si>
    <t>Соединительная муфта из ПВХ</t>
  </si>
  <si>
    <t>Шумоподавитель для компрессора</t>
  </si>
  <si>
    <t>Счет 8 от 11 февраля  2008 года</t>
  </si>
  <si>
    <t>Итого прямые затраты по разделу 2</t>
  </si>
  <si>
    <t xml:space="preserve"> Оборудование</t>
  </si>
  <si>
    <t xml:space="preserve"> ИТОГО</t>
  </si>
  <si>
    <t xml:space="preserve"> Накладные расходы 0,00%  (от 0,00)</t>
  </si>
  <si>
    <t xml:space="preserve"> Сметная прибыль 0,00%  (от 0,00)</t>
  </si>
  <si>
    <t xml:space="preserve"> ИТОГО Оборудование</t>
  </si>
  <si>
    <t>ИТОГО</t>
  </si>
  <si>
    <t>Накладные расходы 0,00%  (от 0,00)</t>
  </si>
  <si>
    <t>Сметная прибыль 0,00%  (от 0,00)</t>
  </si>
  <si>
    <t>ИТОГО ПО РАЗДЕЛУ 2</t>
  </si>
  <si>
    <t xml:space="preserve"> в т.ч. Строительные работы</t>
  </si>
  <si>
    <t xml:space="preserve"> в т.ч. Монтажные работы</t>
  </si>
  <si>
    <t xml:space="preserve"> в т.ч. Оборудование</t>
  </si>
  <si>
    <t xml:space="preserve"> в т.ч. Прочие затраты</t>
  </si>
  <si>
    <t xml:space="preserve">  Непредвиденные затраты 2%</t>
  </si>
  <si>
    <t xml:space="preserve">  Итого с непредвиденными</t>
  </si>
  <si>
    <t xml:space="preserve">  В текущих ценах с транспортными расходами на материалы для целей планирования (без НДС)  130 742 * 2.82</t>
  </si>
  <si>
    <t xml:space="preserve">  ВСЕГО по смете СО СТОИМОСТЬЮ ОБОРУДОВАНИЯ</t>
  </si>
  <si>
    <t>Ведомость объемов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</si>
</sst>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0.0"/>
    <numFmt numFmtId="181" formatCode="#,##0.0"/>
  </numFmts>
  <fonts count="33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3"/>
      <name val="Arial"/>
      <family val="2"/>
      <charset val="204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4"/>
      <name val="Arial"/>
      <family val="2"/>
      <charset val="204"/>
    </font>
    <font>
      <sz val="12"/>
      <name val="Arial"/>
      <family val="2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2"/>
      <name val="Arial Narrow"/>
      <family val="2"/>
      <charset val="204"/>
    </font>
    <font>
      <sz val="8"/>
      <name val="Arial Cyr"/>
      <family val="2"/>
      <charset val="204"/>
    </font>
    <font>
      <sz val="8"/>
      <name val="Arial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49" fontId="5" fillId="0" borderId="0" xfId="0" applyNumberFormat="1" applyFont="1" applyFill="1" applyAlignment="1"/>
    <xf numFmtId="0" fontId="6" fillId="0" borderId="0" xfId="0" applyFont="1" applyFill="1"/>
    <xf numFmtId="49" fontId="3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/>
    <xf numFmtId="49" fontId="7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180" fontId="1" fillId="0" borderId="0" xfId="0" applyNumberFormat="1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Border="1"/>
    <xf numFmtId="0" fontId="1" fillId="0" borderId="0" xfId="0" applyFont="1" applyFill="1"/>
    <xf numFmtId="0" fontId="1" fillId="0" borderId="1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0" fontId="10" fillId="0" borderId="1" xfId="0" applyFont="1" applyFill="1" applyBorder="1" applyAlignment="1">
      <alignment horizontal="center" vertical="justify"/>
    </xf>
    <xf numFmtId="1" fontId="11" fillId="0" borderId="1" xfId="0" applyNumberFormat="1" applyFont="1" applyFill="1" applyBorder="1" applyAlignment="1">
      <alignment horizontal="center" vertical="justify"/>
    </xf>
    <xf numFmtId="0" fontId="9" fillId="0" borderId="1" xfId="0" applyFont="1" applyFill="1" applyBorder="1" applyAlignment="1">
      <alignment horizontal="center"/>
    </xf>
    <xf numFmtId="0" fontId="1" fillId="0" borderId="2" xfId="0" applyFont="1" applyFill="1" applyBorder="1"/>
    <xf numFmtId="181" fontId="1" fillId="0" borderId="2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/>
    <xf numFmtId="0" fontId="1" fillId="0" borderId="3" xfId="0" applyFont="1" applyFill="1" applyBorder="1"/>
    <xf numFmtId="49" fontId="1" fillId="0" borderId="3" xfId="0" applyNumberFormat="1" applyFont="1" applyFill="1" applyBorder="1" applyAlignment="1">
      <alignment horizontal="center"/>
    </xf>
    <xf numFmtId="181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0" xfId="0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81" fontId="1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18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wrapText="1"/>
    </xf>
    <xf numFmtId="0" fontId="15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181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/>
    </xf>
    <xf numFmtId="181" fontId="9" fillId="0" borderId="3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vertical="top" wrapText="1"/>
    </xf>
    <xf numFmtId="49" fontId="9" fillId="0" borderId="4" xfId="0" applyNumberFormat="1" applyFont="1" applyFill="1" applyBorder="1" applyAlignment="1">
      <alignment horizontal="center"/>
    </xf>
    <xf numFmtId="181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/>
    <xf numFmtId="180" fontId="1" fillId="0" borderId="3" xfId="0" applyNumberFormat="1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wrapText="1"/>
    </xf>
    <xf numFmtId="0" fontId="1" fillId="2" borderId="3" xfId="0" applyFont="1" applyFill="1" applyBorder="1"/>
    <xf numFmtId="0" fontId="0" fillId="2" borderId="0" xfId="0" applyFill="1"/>
    <xf numFmtId="2" fontId="0" fillId="2" borderId="0" xfId="0" applyNumberFormat="1" applyFill="1"/>
    <xf numFmtId="2" fontId="0" fillId="0" borderId="0" xfId="0" applyNumberFormat="1" applyFill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0" xfId="0" applyFill="1" applyAlignment="1">
      <alignment horizontal="left" indent="1"/>
    </xf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0" xfId="0" applyFill="1" applyAlignment="1"/>
    <xf numFmtId="0" fontId="0" fillId="0" borderId="10" xfId="0" applyFill="1" applyBorder="1" applyAlignment="1"/>
    <xf numFmtId="0" fontId="0" fillId="3" borderId="0" xfId="0" applyFill="1"/>
    <xf numFmtId="0" fontId="0" fillId="0" borderId="34" xfId="0" applyBorder="1"/>
    <xf numFmtId="0" fontId="17" fillId="0" borderId="0" xfId="0" applyFont="1" applyAlignment="1">
      <alignment horizontal="left" vertical="top"/>
    </xf>
    <xf numFmtId="49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20" fillId="0" borderId="29" xfId="0" applyFont="1" applyBorder="1" applyAlignment="1">
      <alignment horizontal="left" vertical="top"/>
    </xf>
    <xf numFmtId="0" fontId="21" fillId="0" borderId="29" xfId="0" applyFont="1" applyBorder="1" applyAlignment="1">
      <alignment horizontal="center" vertical="top"/>
    </xf>
    <xf numFmtId="0" fontId="19" fillId="0" borderId="29" xfId="0" applyFont="1" applyBorder="1" applyAlignment="1">
      <alignment horizontal="right" vertical="top"/>
    </xf>
    <xf numFmtId="0" fontId="22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right" vertical="top"/>
    </xf>
    <xf numFmtId="0" fontId="23" fillId="0" borderId="0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right" vertical="top"/>
    </xf>
    <xf numFmtId="0" fontId="19" fillId="0" borderId="0" xfId="0" applyFont="1" applyAlignment="1">
      <alignment horizontal="center" vertical="top"/>
    </xf>
    <xf numFmtId="0" fontId="21" fillId="0" borderId="0" xfId="0" applyFont="1" applyFill="1" applyBorder="1" applyAlignment="1">
      <alignment horizontal="right" vertical="top"/>
    </xf>
    <xf numFmtId="0" fontId="21" fillId="0" borderId="29" xfId="0" applyFont="1" applyBorder="1" applyAlignment="1">
      <alignment horizontal="left" vertical="top"/>
    </xf>
    <xf numFmtId="0" fontId="21" fillId="0" borderId="29" xfId="0" applyFont="1" applyFill="1" applyBorder="1" applyAlignment="1">
      <alignment horizontal="center" vertical="top"/>
    </xf>
    <xf numFmtId="0" fontId="21" fillId="0" borderId="29" xfId="0" applyFont="1" applyFill="1" applyBorder="1" applyAlignment="1">
      <alignment horizontal="right" vertical="top"/>
    </xf>
    <xf numFmtId="0" fontId="21" fillId="0" borderId="29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7" fillId="0" borderId="0" xfId="0" applyFont="1" applyAlignment="1">
      <alignment horizontal="center" vertical="top"/>
    </xf>
    <xf numFmtId="49" fontId="27" fillId="0" borderId="0" xfId="0" applyNumberFormat="1" applyFont="1" applyAlignment="1">
      <alignment horizontal="left" vertical="top"/>
    </xf>
    <xf numFmtId="0" fontId="19" fillId="0" borderId="0" xfId="0" applyFont="1" applyAlignme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right" vertical="top"/>
    </xf>
    <xf numFmtId="49" fontId="2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/>
    </xf>
    <xf numFmtId="0" fontId="28" fillId="0" borderId="0" xfId="0" applyFont="1"/>
    <xf numFmtId="0" fontId="21" fillId="0" borderId="0" xfId="0" applyFont="1" applyAlignment="1"/>
    <xf numFmtId="0" fontId="18" fillId="0" borderId="3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49" fontId="18" fillId="0" borderId="35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top"/>
    </xf>
    <xf numFmtId="0" fontId="18" fillId="0" borderId="35" xfId="0" applyFont="1" applyBorder="1" applyAlignment="1">
      <alignment horizontal="center" vertical="top" wrapText="1"/>
    </xf>
    <xf numFmtId="49" fontId="30" fillId="0" borderId="35" xfId="0" applyNumberFormat="1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right" vertical="top"/>
    </xf>
    <xf numFmtId="0" fontId="19" fillId="0" borderId="35" xfId="0" applyFont="1" applyBorder="1" applyAlignment="1">
      <alignment horizontal="right" vertical="top" wrapText="1"/>
    </xf>
    <xf numFmtId="0" fontId="0" fillId="0" borderId="0" xfId="0" applyBorder="1"/>
    <xf numFmtId="0" fontId="25" fillId="0" borderId="34" xfId="0" applyFont="1" applyBorder="1" applyAlignment="1">
      <alignment horizontal="right" vertical="top" wrapText="1"/>
    </xf>
    <xf numFmtId="3" fontId="19" fillId="0" borderId="35" xfId="0" applyNumberFormat="1" applyFont="1" applyBorder="1" applyAlignment="1">
      <alignment horizontal="right" vertical="top" wrapText="1"/>
    </xf>
    <xf numFmtId="3" fontId="25" fillId="0" borderId="35" xfId="0" applyNumberFormat="1" applyFont="1" applyBorder="1" applyAlignment="1">
      <alignment horizontal="right" vertical="top" wrapText="1"/>
    </xf>
    <xf numFmtId="0" fontId="30" fillId="0" borderId="3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0" xfId="0" applyBorder="1" applyAlignment="1">
      <alignment vertical="top"/>
    </xf>
    <xf numFmtId="0" fontId="19" fillId="0" borderId="35" xfId="0" applyFont="1" applyFill="1" applyBorder="1" applyAlignment="1">
      <alignment horizontal="right" vertical="top"/>
    </xf>
    <xf numFmtId="2" fontId="19" fillId="0" borderId="35" xfId="0" applyNumberFormat="1" applyFont="1" applyFill="1" applyBorder="1" applyAlignment="1">
      <alignment horizontal="right" vertical="top"/>
    </xf>
    <xf numFmtId="2" fontId="19" fillId="0" borderId="35" xfId="0" applyNumberFormat="1" applyFont="1" applyBorder="1" applyAlignment="1">
      <alignment horizontal="right" vertical="top"/>
    </xf>
    <xf numFmtId="2" fontId="0" fillId="0" borderId="0" xfId="0" applyNumberFormat="1"/>
    <xf numFmtId="0" fontId="19" fillId="0" borderId="34" xfId="0" applyFont="1" applyBorder="1" applyAlignment="1">
      <alignment horizontal="right" vertical="top"/>
    </xf>
    <xf numFmtId="0" fontId="32" fillId="0" borderId="35" xfId="0" applyFont="1" applyBorder="1" applyAlignment="1">
      <alignment horizontal="right" vertical="top"/>
    </xf>
    <xf numFmtId="0" fontId="25" fillId="0" borderId="35" xfId="0" applyFont="1" applyBorder="1" applyAlignment="1">
      <alignment horizontal="right" vertical="top"/>
    </xf>
    <xf numFmtId="0" fontId="18" fillId="0" borderId="36" xfId="0" applyFont="1" applyBorder="1" applyAlignment="1">
      <alignment horizontal="center" vertical="top"/>
    </xf>
    <xf numFmtId="49" fontId="18" fillId="0" borderId="26" xfId="0" applyNumberFormat="1" applyFont="1" applyBorder="1" applyAlignment="1">
      <alignment horizontal="left" vertical="top"/>
    </xf>
    <xf numFmtId="0" fontId="18" fillId="0" borderId="26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right" vertical="top"/>
    </xf>
    <xf numFmtId="0" fontId="19" fillId="0" borderId="38" xfId="0" applyFont="1" applyBorder="1" applyAlignment="1">
      <alignment horizontal="right" vertical="top"/>
    </xf>
    <xf numFmtId="0" fontId="19" fillId="0" borderId="39" xfId="0" applyFont="1" applyBorder="1" applyAlignment="1">
      <alignment horizontal="right" vertical="top" wrapText="1"/>
    </xf>
    <xf numFmtId="0" fontId="25" fillId="0" borderId="35" xfId="0" applyFont="1" applyBorder="1" applyAlignment="1">
      <alignment horizontal="right" vertical="top" wrapText="1"/>
    </xf>
    <xf numFmtId="2" fontId="32" fillId="0" borderId="35" xfId="0" applyNumberFormat="1" applyFont="1" applyBorder="1" applyAlignment="1">
      <alignment horizontal="right" vertical="top"/>
    </xf>
    <xf numFmtId="0" fontId="18" fillId="0" borderId="0" xfId="0" applyFont="1" applyBorder="1" applyAlignment="1">
      <alignment horizontal="center" vertical="top"/>
    </xf>
    <xf numFmtId="1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ill="1" applyBorder="1" applyAlignment="1">
      <alignment horizontal="center" textRotation="90"/>
    </xf>
    <xf numFmtId="0" fontId="0" fillId="0" borderId="19" xfId="0" applyFill="1" applyBorder="1" applyAlignment="1">
      <alignment horizontal="center" textRotation="90"/>
    </xf>
    <xf numFmtId="0" fontId="0" fillId="0" borderId="0" xfId="0" applyFill="1" applyBorder="1" applyAlignment="1">
      <alignment horizontal="center" textRotation="90"/>
    </xf>
    <xf numFmtId="0" fontId="0" fillId="0" borderId="20" xfId="0" applyFill="1" applyBorder="1" applyAlignment="1">
      <alignment horizontal="center" textRotation="90"/>
    </xf>
    <xf numFmtId="0" fontId="0" fillId="0" borderId="9" xfId="0" applyFill="1" applyBorder="1" applyAlignment="1">
      <alignment horizontal="center" textRotation="90"/>
    </xf>
    <xf numFmtId="0" fontId="0" fillId="0" borderId="31" xfId="0" applyFill="1" applyBorder="1" applyAlignment="1">
      <alignment horizontal="center" textRotation="90"/>
    </xf>
    <xf numFmtId="0" fontId="0" fillId="0" borderId="2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0" xfId="0" applyFill="1" applyAlignment="1">
      <alignment horizontal="center" textRotation="90"/>
    </xf>
    <xf numFmtId="0" fontId="0" fillId="0" borderId="29" xfId="0" applyFill="1" applyBorder="1" applyAlignment="1">
      <alignment horizontal="center" textRotation="90"/>
    </xf>
    <xf numFmtId="0" fontId="0" fillId="0" borderId="33" xfId="0" applyFill="1" applyBorder="1" applyAlignment="1">
      <alignment horizontal="center" textRotation="90"/>
    </xf>
    <xf numFmtId="0" fontId="0" fillId="0" borderId="0" xfId="0" applyFill="1" applyBorder="1" applyAlignment="1">
      <alignment horizontal="center"/>
    </xf>
    <xf numFmtId="0" fontId="30" fillId="0" borderId="35" xfId="0" applyFont="1" applyBorder="1" applyAlignment="1">
      <alignment horizontal="left" vertical="top" wrapText="1"/>
    </xf>
    <xf numFmtId="0" fontId="0" fillId="0" borderId="35" xfId="0" applyBorder="1" applyAlignment="1">
      <alignment vertical="top"/>
    </xf>
    <xf numFmtId="0" fontId="18" fillId="0" borderId="35" xfId="0" applyFont="1" applyBorder="1" applyAlignment="1">
      <alignment horizontal="left" vertical="top" wrapText="1"/>
    </xf>
    <xf numFmtId="0" fontId="31" fillId="0" borderId="35" xfId="0" applyFont="1" applyBorder="1" applyAlignment="1">
      <alignment horizontal="left" vertical="top"/>
    </xf>
    <xf numFmtId="0" fontId="18" fillId="0" borderId="35" xfId="0" applyFont="1" applyBorder="1" applyAlignment="1">
      <alignment horizontal="left" vertical="top"/>
    </xf>
    <xf numFmtId="0" fontId="18" fillId="0" borderId="35" xfId="0" applyFont="1" applyBorder="1" applyAlignment="1">
      <alignment horizontal="center" vertical="top" wrapText="1"/>
    </xf>
    <xf numFmtId="0" fontId="19" fillId="0" borderId="35" xfId="0" applyFont="1" applyBorder="1" applyAlignment="1">
      <alignment horizontal="center" vertical="top" wrapText="1"/>
    </xf>
    <xf numFmtId="0" fontId="19" fillId="0" borderId="35" xfId="0" applyFont="1" applyBorder="1" applyAlignment="1">
      <alignment horizontal="right" vertical="top"/>
    </xf>
    <xf numFmtId="0" fontId="18" fillId="0" borderId="37" xfId="0" applyFont="1" applyBorder="1" applyAlignment="1">
      <alignment horizontal="left" vertical="top"/>
    </xf>
    <xf numFmtId="0" fontId="0" fillId="0" borderId="37" xfId="0" applyBorder="1" applyAlignment="1">
      <alignment vertical="top"/>
    </xf>
    <xf numFmtId="0" fontId="18" fillId="0" borderId="39" xfId="0" applyFont="1" applyBorder="1" applyAlignment="1">
      <alignment horizontal="left" vertical="top" wrapText="1"/>
    </xf>
    <xf numFmtId="0" fontId="0" fillId="0" borderId="39" xfId="0" applyBorder="1" applyAlignment="1">
      <alignment vertical="top"/>
    </xf>
    <xf numFmtId="0" fontId="30" fillId="0" borderId="35" xfId="0" applyFont="1" applyBorder="1" applyAlignment="1">
      <alignment horizontal="left" vertical="top"/>
    </xf>
    <xf numFmtId="0" fontId="18" fillId="0" borderId="3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8" fillId="0" borderId="35" xfId="0" applyNumberFormat="1" applyFont="1" applyBorder="1" applyAlignment="1">
      <alignment horizontal="center" vertical="center" wrapText="1"/>
    </xf>
    <xf numFmtId="49" fontId="18" fillId="0" borderId="35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85725</xdr:colOff>
      <xdr:row>40</xdr:row>
      <xdr:rowOff>57150</xdr:rowOff>
    </xdr:from>
    <xdr:to>
      <xdr:col>60</xdr:col>
      <xdr:colOff>66675</xdr:colOff>
      <xdr:row>51</xdr:row>
      <xdr:rowOff>38100</xdr:rowOff>
    </xdr:to>
    <xdr:sp macro="" textlink="">
      <xdr:nvSpPr>
        <xdr:cNvPr id="3238" name="Rectangle 1"/>
        <xdr:cNvSpPr>
          <a:spLocks noChangeArrowheads="1"/>
        </xdr:cNvSpPr>
      </xdr:nvSpPr>
      <xdr:spPr bwMode="auto">
        <a:xfrm rot="-2700000">
          <a:off x="5705475" y="3486150"/>
          <a:ext cx="7620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66675</xdr:colOff>
      <xdr:row>45</xdr:row>
      <xdr:rowOff>76200</xdr:rowOff>
    </xdr:from>
    <xdr:to>
      <xdr:col>55</xdr:col>
      <xdr:colOff>47625</xdr:colOff>
      <xdr:row>56</xdr:row>
      <xdr:rowOff>57150</xdr:rowOff>
    </xdr:to>
    <xdr:sp macro="" textlink="">
      <xdr:nvSpPr>
        <xdr:cNvPr id="3239" name="Rectangle 2"/>
        <xdr:cNvSpPr>
          <a:spLocks noChangeArrowheads="1"/>
        </xdr:cNvSpPr>
      </xdr:nvSpPr>
      <xdr:spPr bwMode="auto">
        <a:xfrm rot="-2700000">
          <a:off x="5210175" y="3933825"/>
          <a:ext cx="7620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66675</xdr:colOff>
      <xdr:row>50</xdr:row>
      <xdr:rowOff>9525</xdr:rowOff>
    </xdr:from>
    <xdr:to>
      <xdr:col>55</xdr:col>
      <xdr:colOff>47625</xdr:colOff>
      <xdr:row>52</xdr:row>
      <xdr:rowOff>19050</xdr:rowOff>
    </xdr:to>
    <xdr:sp macro="" textlink="">
      <xdr:nvSpPr>
        <xdr:cNvPr id="3240" name="Rectangle 3"/>
        <xdr:cNvSpPr>
          <a:spLocks noChangeArrowheads="1"/>
        </xdr:cNvSpPr>
      </xdr:nvSpPr>
      <xdr:spPr bwMode="auto">
        <a:xfrm rot="-2700000">
          <a:off x="5210175" y="4295775"/>
          <a:ext cx="76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59</xdr:col>
      <xdr:colOff>57150</xdr:colOff>
      <xdr:row>44</xdr:row>
      <xdr:rowOff>66675</xdr:rowOff>
    </xdr:from>
    <xdr:to>
      <xdr:col>60</xdr:col>
      <xdr:colOff>38100</xdr:colOff>
      <xdr:row>46</xdr:row>
      <xdr:rowOff>76200</xdr:rowOff>
    </xdr:to>
    <xdr:sp macro="" textlink="">
      <xdr:nvSpPr>
        <xdr:cNvPr id="3241" name="Rectangle 4"/>
        <xdr:cNvSpPr>
          <a:spLocks noChangeArrowheads="1"/>
        </xdr:cNvSpPr>
      </xdr:nvSpPr>
      <xdr:spPr bwMode="auto">
        <a:xfrm rot="-2700000">
          <a:off x="5676900" y="3838575"/>
          <a:ext cx="76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93</xdr:row>
      <xdr:rowOff>19050</xdr:rowOff>
    </xdr:from>
    <xdr:to>
      <xdr:col>31</xdr:col>
      <xdr:colOff>0</xdr:colOff>
      <xdr:row>94</xdr:row>
      <xdr:rowOff>28575</xdr:rowOff>
    </xdr:to>
    <xdr:sp macro="" textlink="">
      <xdr:nvSpPr>
        <xdr:cNvPr id="3242" name="Rectangle 5"/>
        <xdr:cNvSpPr>
          <a:spLocks noChangeArrowheads="1"/>
        </xdr:cNvSpPr>
      </xdr:nvSpPr>
      <xdr:spPr bwMode="auto">
        <a:xfrm rot="2700000">
          <a:off x="2476500" y="7610475"/>
          <a:ext cx="9525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47625</xdr:colOff>
      <xdr:row>50</xdr:row>
      <xdr:rowOff>9525</xdr:rowOff>
    </xdr:from>
    <xdr:to>
      <xdr:col>32</xdr:col>
      <xdr:colOff>19050</xdr:colOff>
      <xdr:row>52</xdr:row>
      <xdr:rowOff>0</xdr:rowOff>
    </xdr:to>
    <xdr:sp macro="" textlink="">
      <xdr:nvSpPr>
        <xdr:cNvPr id="3079" name="Rectangle 7"/>
        <xdr:cNvSpPr>
          <a:spLocks noChangeArrowheads="1"/>
        </xdr:cNvSpPr>
      </xdr:nvSpPr>
      <xdr:spPr bwMode="auto">
        <a:xfrm rot="5400000">
          <a:off x="2809875" y="4200525"/>
          <a:ext cx="1619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92 м2</a:t>
          </a:r>
          <a:endParaRPr lang="ru-RU"/>
        </a:p>
      </xdr:txBody>
    </xdr:sp>
    <xdr:clientData/>
  </xdr:twoCellAnchor>
  <xdr:twoCellAnchor>
    <xdr:from>
      <xdr:col>44</xdr:col>
      <xdr:colOff>47625</xdr:colOff>
      <xdr:row>38</xdr:row>
      <xdr:rowOff>9525</xdr:rowOff>
    </xdr:from>
    <xdr:to>
      <xdr:col>48</xdr:col>
      <xdr:colOff>19050</xdr:colOff>
      <xdr:row>40</xdr:row>
      <xdr:rowOff>0</xdr:rowOff>
    </xdr:to>
    <xdr:sp macro="" textlink="">
      <xdr:nvSpPr>
        <xdr:cNvPr id="3080" name="Rectangle 8"/>
        <xdr:cNvSpPr>
          <a:spLocks noChangeArrowheads="1"/>
        </xdr:cNvSpPr>
      </xdr:nvSpPr>
      <xdr:spPr bwMode="auto">
        <a:xfrm rot="5400000">
          <a:off x="4333875" y="3171825"/>
          <a:ext cx="1619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 м2</a:t>
          </a:r>
          <a:endParaRPr lang="ru-RU"/>
        </a:p>
      </xdr:txBody>
    </xdr:sp>
    <xdr:clientData/>
  </xdr:twoCellAnchor>
  <xdr:twoCellAnchor>
    <xdr:from>
      <xdr:col>56</xdr:col>
      <xdr:colOff>47625</xdr:colOff>
      <xdr:row>47</xdr:row>
      <xdr:rowOff>9525</xdr:rowOff>
    </xdr:from>
    <xdr:to>
      <xdr:col>60</xdr:col>
      <xdr:colOff>19050</xdr:colOff>
      <xdr:row>49</xdr:row>
      <xdr:rowOff>0</xdr:rowOff>
    </xdr:to>
    <xdr:sp macro="" textlink="">
      <xdr:nvSpPr>
        <xdr:cNvPr id="3081" name="Rectangle 9"/>
        <xdr:cNvSpPr>
          <a:spLocks noChangeArrowheads="1"/>
        </xdr:cNvSpPr>
      </xdr:nvSpPr>
      <xdr:spPr bwMode="auto">
        <a:xfrm rot="5400000">
          <a:off x="5476875" y="3943350"/>
          <a:ext cx="1619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 м2</a:t>
          </a:r>
          <a:endParaRPr lang="ru-RU"/>
        </a:p>
      </xdr:txBody>
    </xdr:sp>
    <xdr:clientData/>
  </xdr:twoCellAnchor>
  <xdr:twoCellAnchor>
    <xdr:from>
      <xdr:col>43</xdr:col>
      <xdr:colOff>47625</xdr:colOff>
      <xdr:row>93</xdr:row>
      <xdr:rowOff>9525</xdr:rowOff>
    </xdr:from>
    <xdr:to>
      <xdr:col>47</xdr:col>
      <xdr:colOff>19050</xdr:colOff>
      <xdr:row>95</xdr:row>
      <xdr:rowOff>0</xdr:rowOff>
    </xdr:to>
    <xdr:sp macro="" textlink="">
      <xdr:nvSpPr>
        <xdr:cNvPr id="3082" name="Rectangle 10"/>
        <xdr:cNvSpPr>
          <a:spLocks noChangeArrowheads="1"/>
        </xdr:cNvSpPr>
      </xdr:nvSpPr>
      <xdr:spPr bwMode="auto">
        <a:xfrm rot="5400000">
          <a:off x="4238625" y="7886700"/>
          <a:ext cx="1619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 м2</a:t>
          </a:r>
          <a:endParaRPr lang="ru-RU"/>
        </a:p>
      </xdr:txBody>
    </xdr:sp>
    <xdr:clientData/>
  </xdr:twoCellAnchor>
  <xdr:twoCellAnchor>
    <xdr:from>
      <xdr:col>55</xdr:col>
      <xdr:colOff>47625</xdr:colOff>
      <xdr:row>93</xdr:row>
      <xdr:rowOff>9525</xdr:rowOff>
    </xdr:from>
    <xdr:to>
      <xdr:col>59</xdr:col>
      <xdr:colOff>19050</xdr:colOff>
      <xdr:row>95</xdr:row>
      <xdr:rowOff>0</xdr:rowOff>
    </xdr:to>
    <xdr:sp macro="" textlink="">
      <xdr:nvSpPr>
        <xdr:cNvPr id="3083" name="Rectangle 11"/>
        <xdr:cNvSpPr>
          <a:spLocks noChangeArrowheads="1"/>
        </xdr:cNvSpPr>
      </xdr:nvSpPr>
      <xdr:spPr bwMode="auto">
        <a:xfrm rot="5400000">
          <a:off x="5381625" y="7886700"/>
          <a:ext cx="1619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14 м2</a:t>
          </a:r>
          <a:endParaRPr lang="ru-RU"/>
        </a:p>
      </xdr:txBody>
    </xdr:sp>
    <xdr:clientData/>
  </xdr:twoCellAnchor>
  <xdr:twoCellAnchor>
    <xdr:from>
      <xdr:col>60</xdr:col>
      <xdr:colOff>47625</xdr:colOff>
      <xdr:row>63</xdr:row>
      <xdr:rowOff>9525</xdr:rowOff>
    </xdr:from>
    <xdr:to>
      <xdr:col>64</xdr:col>
      <xdr:colOff>19050</xdr:colOff>
      <xdr:row>65</xdr:row>
      <xdr:rowOff>0</xdr:rowOff>
    </xdr:to>
    <xdr:sp macro="" textlink="">
      <xdr:nvSpPr>
        <xdr:cNvPr id="3084" name="Rectangle 12"/>
        <xdr:cNvSpPr>
          <a:spLocks noChangeArrowheads="1"/>
        </xdr:cNvSpPr>
      </xdr:nvSpPr>
      <xdr:spPr bwMode="auto">
        <a:xfrm rot="5400000">
          <a:off x="5857875" y="5314950"/>
          <a:ext cx="1619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34 м2</a:t>
          </a:r>
          <a:endParaRPr lang="ru-RU"/>
        </a:p>
      </xdr:txBody>
    </xdr:sp>
    <xdr:clientData/>
  </xdr:twoCellAnchor>
  <xdr:twoCellAnchor>
    <xdr:from>
      <xdr:col>64</xdr:col>
      <xdr:colOff>85725</xdr:colOff>
      <xdr:row>12</xdr:row>
      <xdr:rowOff>0</xdr:rowOff>
    </xdr:from>
    <xdr:to>
      <xdr:col>68</xdr:col>
      <xdr:colOff>57150</xdr:colOff>
      <xdr:row>13</xdr:row>
      <xdr:rowOff>76200</xdr:rowOff>
    </xdr:to>
    <xdr:sp macro="" textlink="">
      <xdr:nvSpPr>
        <xdr:cNvPr id="3085" name="Rectangle 13"/>
        <xdr:cNvSpPr>
          <a:spLocks noChangeArrowheads="1"/>
        </xdr:cNvSpPr>
      </xdr:nvSpPr>
      <xdr:spPr bwMode="auto">
        <a:xfrm rot="5400000">
          <a:off x="6276975" y="933450"/>
          <a:ext cx="1619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11 м2</a:t>
          </a:r>
          <a:endParaRPr lang="ru-RU"/>
        </a:p>
      </xdr:txBody>
    </xdr:sp>
    <xdr:clientData/>
  </xdr:twoCellAnchor>
  <xdr:twoCellAnchor>
    <xdr:from>
      <xdr:col>22</xdr:col>
      <xdr:colOff>9525</xdr:colOff>
      <xdr:row>46</xdr:row>
      <xdr:rowOff>38100</xdr:rowOff>
    </xdr:from>
    <xdr:to>
      <xdr:col>49</xdr:col>
      <xdr:colOff>57150</xdr:colOff>
      <xdr:row>46</xdr:row>
      <xdr:rowOff>57150</xdr:rowOff>
    </xdr:to>
    <xdr:sp macro="" textlink="">
      <xdr:nvSpPr>
        <xdr:cNvPr id="3250" name="Line 14"/>
        <xdr:cNvSpPr>
          <a:spLocks noChangeShapeType="1"/>
        </xdr:cNvSpPr>
      </xdr:nvSpPr>
      <xdr:spPr bwMode="auto">
        <a:xfrm flipV="1">
          <a:off x="2105025" y="3981450"/>
          <a:ext cx="2619375" cy="1905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47625</xdr:colOff>
      <xdr:row>39</xdr:row>
      <xdr:rowOff>57150</xdr:rowOff>
    </xdr:from>
    <xdr:to>
      <xdr:col>50</xdr:col>
      <xdr:colOff>47625</xdr:colOff>
      <xdr:row>44</xdr:row>
      <xdr:rowOff>47625</xdr:rowOff>
    </xdr:to>
    <xdr:sp macro="" textlink="">
      <xdr:nvSpPr>
        <xdr:cNvPr id="3251" name="Line 16"/>
        <xdr:cNvSpPr>
          <a:spLocks noChangeShapeType="1"/>
        </xdr:cNvSpPr>
      </xdr:nvSpPr>
      <xdr:spPr bwMode="auto">
        <a:xfrm flipV="1">
          <a:off x="4810125" y="3400425"/>
          <a:ext cx="0" cy="4191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57150</xdr:colOff>
      <xdr:row>44</xdr:row>
      <xdr:rowOff>28575</xdr:rowOff>
    </xdr:from>
    <xdr:to>
      <xdr:col>50</xdr:col>
      <xdr:colOff>57150</xdr:colOff>
      <xdr:row>46</xdr:row>
      <xdr:rowOff>47625</xdr:rowOff>
    </xdr:to>
    <xdr:sp macro="" textlink="">
      <xdr:nvSpPr>
        <xdr:cNvPr id="3252" name="Arc 17"/>
        <xdr:cNvSpPr>
          <a:spLocks/>
        </xdr:cNvSpPr>
      </xdr:nvSpPr>
      <xdr:spPr bwMode="auto">
        <a:xfrm rot="5400000">
          <a:off x="4629150" y="3800475"/>
          <a:ext cx="190500" cy="190500"/>
        </a:xfrm>
        <a:custGeom>
          <a:avLst/>
          <a:gdLst>
            <a:gd name="T0" fmla="*/ 0 w 21600"/>
            <a:gd name="T1" fmla="*/ 0 h 21600"/>
            <a:gd name="T2" fmla="*/ 190500 w 21600"/>
            <a:gd name="T3" fmla="*/ 190500 h 21600"/>
            <a:gd name="T4" fmla="*/ 0 w 21600"/>
            <a:gd name="T5" fmla="*/ 1905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50</xdr:col>
      <xdr:colOff>28575</xdr:colOff>
      <xdr:row>37</xdr:row>
      <xdr:rowOff>28575</xdr:rowOff>
    </xdr:from>
    <xdr:to>
      <xdr:col>52</xdr:col>
      <xdr:colOff>76200</xdr:colOff>
      <xdr:row>39</xdr:row>
      <xdr:rowOff>47625</xdr:rowOff>
    </xdr:to>
    <xdr:sp macro="" textlink="">
      <xdr:nvSpPr>
        <xdr:cNvPr id="3253" name="Arc 18"/>
        <xdr:cNvSpPr>
          <a:spLocks/>
        </xdr:cNvSpPr>
      </xdr:nvSpPr>
      <xdr:spPr bwMode="auto">
        <a:xfrm rot="-5819635">
          <a:off x="4814888" y="3176587"/>
          <a:ext cx="190500" cy="238125"/>
        </a:xfrm>
        <a:custGeom>
          <a:avLst/>
          <a:gdLst>
            <a:gd name="T0" fmla="*/ 0 w 21600"/>
            <a:gd name="T1" fmla="*/ 0 h 24081"/>
            <a:gd name="T2" fmla="*/ 189239 w 21600"/>
            <a:gd name="T3" fmla="*/ 238125 h 24081"/>
            <a:gd name="T4" fmla="*/ 0 w 21600"/>
            <a:gd name="T5" fmla="*/ 213592 h 2408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4081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2429"/>
                <a:pt x="21552" y="23257"/>
                <a:pt x="21457" y="24081"/>
              </a:cubicBezTo>
            </a:path>
            <a:path w="21600" h="24081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2429"/>
                <a:pt x="21552" y="23257"/>
                <a:pt x="21457" y="24081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54</xdr:col>
      <xdr:colOff>38100</xdr:colOff>
      <xdr:row>7</xdr:row>
      <xdr:rowOff>66675</xdr:rowOff>
    </xdr:from>
    <xdr:to>
      <xdr:col>54</xdr:col>
      <xdr:colOff>38100</xdr:colOff>
      <xdr:row>35</xdr:row>
      <xdr:rowOff>28575</xdr:rowOff>
    </xdr:to>
    <xdr:sp macro="" textlink="">
      <xdr:nvSpPr>
        <xdr:cNvPr id="3254" name="Line 19"/>
        <xdr:cNvSpPr>
          <a:spLocks noChangeShapeType="1"/>
        </xdr:cNvSpPr>
      </xdr:nvSpPr>
      <xdr:spPr bwMode="auto">
        <a:xfrm flipH="1" flipV="1">
          <a:off x="5181600" y="666750"/>
          <a:ext cx="0" cy="23622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8</xdr:row>
      <xdr:rowOff>0</xdr:rowOff>
    </xdr:from>
    <xdr:to>
      <xdr:col>57</xdr:col>
      <xdr:colOff>19050</xdr:colOff>
      <xdr:row>36</xdr:row>
      <xdr:rowOff>76200</xdr:rowOff>
    </xdr:to>
    <xdr:sp macro="" textlink="">
      <xdr:nvSpPr>
        <xdr:cNvPr id="3255" name="Line 21"/>
        <xdr:cNvSpPr>
          <a:spLocks noChangeShapeType="1"/>
        </xdr:cNvSpPr>
      </xdr:nvSpPr>
      <xdr:spPr bwMode="auto">
        <a:xfrm flipH="1" flipV="1">
          <a:off x="5448300" y="685800"/>
          <a:ext cx="0" cy="24765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47625</xdr:colOff>
      <xdr:row>6</xdr:row>
      <xdr:rowOff>57150</xdr:rowOff>
    </xdr:from>
    <xdr:to>
      <xdr:col>57</xdr:col>
      <xdr:colOff>28575</xdr:colOff>
      <xdr:row>10</xdr:row>
      <xdr:rowOff>0</xdr:rowOff>
    </xdr:to>
    <xdr:sp macro="" textlink="">
      <xdr:nvSpPr>
        <xdr:cNvPr id="3256" name="Arc 22"/>
        <xdr:cNvSpPr>
          <a:spLocks/>
        </xdr:cNvSpPr>
      </xdr:nvSpPr>
      <xdr:spPr bwMode="auto">
        <a:xfrm>
          <a:off x="5286375" y="571500"/>
          <a:ext cx="171450" cy="285750"/>
        </a:xfrm>
        <a:custGeom>
          <a:avLst/>
          <a:gdLst>
            <a:gd name="T0" fmla="*/ 8819 w 21600"/>
            <a:gd name="T1" fmla="*/ 0 h 25459"/>
            <a:gd name="T2" fmla="*/ 168648 w 21600"/>
            <a:gd name="T3" fmla="*/ 285750 h 25459"/>
            <a:gd name="T4" fmla="*/ 0 w 21600"/>
            <a:gd name="T5" fmla="*/ 242111 h 25459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5459" fill="none" extrusionOk="0">
              <a:moveTo>
                <a:pt x="1111" y="-1"/>
              </a:moveTo>
              <a:cubicBezTo>
                <a:pt x="12593" y="590"/>
                <a:pt x="21600" y="10073"/>
                <a:pt x="21600" y="21571"/>
              </a:cubicBezTo>
              <a:cubicBezTo>
                <a:pt x="21600" y="22875"/>
                <a:pt x="21481" y="24176"/>
                <a:pt x="21247" y="25459"/>
              </a:cubicBezTo>
            </a:path>
            <a:path w="21600" h="25459" stroke="0" extrusionOk="0">
              <a:moveTo>
                <a:pt x="1111" y="-1"/>
              </a:moveTo>
              <a:cubicBezTo>
                <a:pt x="12593" y="590"/>
                <a:pt x="21600" y="10073"/>
                <a:pt x="21600" y="21571"/>
              </a:cubicBezTo>
              <a:cubicBezTo>
                <a:pt x="21600" y="22875"/>
                <a:pt x="21481" y="24176"/>
                <a:pt x="21247" y="25459"/>
              </a:cubicBezTo>
              <a:lnTo>
                <a:pt x="0" y="21571"/>
              </a:lnTo>
              <a:lnTo>
                <a:pt x="1111" y="-1"/>
              </a:lnTo>
              <a:close/>
            </a:path>
          </a:pathLst>
        </a:cu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47625</xdr:rowOff>
    </xdr:from>
    <xdr:to>
      <xdr:col>55</xdr:col>
      <xdr:colOff>66675</xdr:colOff>
      <xdr:row>6</xdr:row>
      <xdr:rowOff>47625</xdr:rowOff>
    </xdr:to>
    <xdr:sp macro="" textlink="">
      <xdr:nvSpPr>
        <xdr:cNvPr id="3257" name="Line 23"/>
        <xdr:cNvSpPr>
          <a:spLocks noChangeShapeType="1"/>
        </xdr:cNvSpPr>
      </xdr:nvSpPr>
      <xdr:spPr bwMode="auto">
        <a:xfrm>
          <a:off x="5143500" y="561975"/>
          <a:ext cx="161925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36</xdr:row>
      <xdr:rowOff>28575</xdr:rowOff>
    </xdr:from>
    <xdr:to>
      <xdr:col>59</xdr:col>
      <xdr:colOff>19050</xdr:colOff>
      <xdr:row>38</xdr:row>
      <xdr:rowOff>66675</xdr:rowOff>
    </xdr:to>
    <xdr:sp macro="" textlink="">
      <xdr:nvSpPr>
        <xdr:cNvPr id="3258" name="Arc 24"/>
        <xdr:cNvSpPr>
          <a:spLocks/>
        </xdr:cNvSpPr>
      </xdr:nvSpPr>
      <xdr:spPr bwMode="auto">
        <a:xfrm rot="10800000">
          <a:off x="5448300" y="3114675"/>
          <a:ext cx="190500" cy="209550"/>
        </a:xfrm>
        <a:custGeom>
          <a:avLst/>
          <a:gdLst>
            <a:gd name="T0" fmla="*/ 0 w 21600"/>
            <a:gd name="T1" fmla="*/ 0 h 24081"/>
            <a:gd name="T2" fmla="*/ 189239 w 21600"/>
            <a:gd name="T3" fmla="*/ 209550 h 24081"/>
            <a:gd name="T4" fmla="*/ 0 w 21600"/>
            <a:gd name="T5" fmla="*/ 187961 h 2408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4081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2429"/>
                <a:pt x="21552" y="23257"/>
                <a:pt x="21457" y="24081"/>
              </a:cubicBezTo>
            </a:path>
            <a:path w="21600" h="24081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cubicBezTo>
                <a:pt x="21600" y="22429"/>
                <a:pt x="21552" y="23257"/>
                <a:pt x="21457" y="24081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66</xdr:col>
      <xdr:colOff>66675</xdr:colOff>
      <xdr:row>39</xdr:row>
      <xdr:rowOff>0</xdr:rowOff>
    </xdr:from>
    <xdr:to>
      <xdr:col>68</xdr:col>
      <xdr:colOff>66675</xdr:colOff>
      <xdr:row>41</xdr:row>
      <xdr:rowOff>19050</xdr:rowOff>
    </xdr:to>
    <xdr:sp macro="" textlink="">
      <xdr:nvSpPr>
        <xdr:cNvPr id="3259" name="Arc 25"/>
        <xdr:cNvSpPr>
          <a:spLocks/>
        </xdr:cNvSpPr>
      </xdr:nvSpPr>
      <xdr:spPr bwMode="auto">
        <a:xfrm>
          <a:off x="6353175" y="3343275"/>
          <a:ext cx="190500" cy="190500"/>
        </a:xfrm>
        <a:custGeom>
          <a:avLst/>
          <a:gdLst>
            <a:gd name="T0" fmla="*/ 0 w 21600"/>
            <a:gd name="T1" fmla="*/ 0 h 21600"/>
            <a:gd name="T2" fmla="*/ 190500 w 21600"/>
            <a:gd name="T3" fmla="*/ 190500 h 21600"/>
            <a:gd name="T4" fmla="*/ 0 w 21600"/>
            <a:gd name="T5" fmla="*/ 1905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38100</xdr:colOff>
      <xdr:row>39</xdr:row>
      <xdr:rowOff>0</xdr:rowOff>
    </xdr:from>
    <xdr:to>
      <xdr:col>66</xdr:col>
      <xdr:colOff>66675</xdr:colOff>
      <xdr:row>39</xdr:row>
      <xdr:rowOff>0</xdr:rowOff>
    </xdr:to>
    <xdr:sp macro="" textlink="">
      <xdr:nvSpPr>
        <xdr:cNvPr id="3260" name="Line 26"/>
        <xdr:cNvSpPr>
          <a:spLocks noChangeShapeType="1"/>
        </xdr:cNvSpPr>
      </xdr:nvSpPr>
      <xdr:spPr bwMode="auto">
        <a:xfrm>
          <a:off x="5562600" y="3343275"/>
          <a:ext cx="790575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66675</xdr:colOff>
      <xdr:row>41</xdr:row>
      <xdr:rowOff>28575</xdr:rowOff>
    </xdr:from>
    <xdr:to>
      <xdr:col>68</xdr:col>
      <xdr:colOff>66675</xdr:colOff>
      <xdr:row>75</xdr:row>
      <xdr:rowOff>57150</xdr:rowOff>
    </xdr:to>
    <xdr:sp macro="" textlink="">
      <xdr:nvSpPr>
        <xdr:cNvPr id="3261" name="Line 27"/>
        <xdr:cNvSpPr>
          <a:spLocks noChangeShapeType="1"/>
        </xdr:cNvSpPr>
      </xdr:nvSpPr>
      <xdr:spPr bwMode="auto">
        <a:xfrm>
          <a:off x="6543675" y="3543300"/>
          <a:ext cx="0" cy="29432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38100</xdr:colOff>
      <xdr:row>35</xdr:row>
      <xdr:rowOff>0</xdr:rowOff>
    </xdr:from>
    <xdr:to>
      <xdr:col>54</xdr:col>
      <xdr:colOff>38100</xdr:colOff>
      <xdr:row>37</xdr:row>
      <xdr:rowOff>19050</xdr:rowOff>
    </xdr:to>
    <xdr:sp macro="" textlink="">
      <xdr:nvSpPr>
        <xdr:cNvPr id="3262" name="Arc 28"/>
        <xdr:cNvSpPr>
          <a:spLocks/>
        </xdr:cNvSpPr>
      </xdr:nvSpPr>
      <xdr:spPr bwMode="auto">
        <a:xfrm rot="5400000">
          <a:off x="4991100" y="3000375"/>
          <a:ext cx="190500" cy="190500"/>
        </a:xfrm>
        <a:custGeom>
          <a:avLst/>
          <a:gdLst>
            <a:gd name="T0" fmla="*/ 0 w 21600"/>
            <a:gd name="T1" fmla="*/ 0 h 21600"/>
            <a:gd name="T2" fmla="*/ 190500 w 21600"/>
            <a:gd name="T3" fmla="*/ 190500 h 21600"/>
            <a:gd name="T4" fmla="*/ 0 w 21600"/>
            <a:gd name="T5" fmla="*/ 1905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53</xdr:col>
      <xdr:colOff>57150</xdr:colOff>
      <xdr:row>6</xdr:row>
      <xdr:rowOff>19050</xdr:rowOff>
    </xdr:from>
    <xdr:to>
      <xdr:col>55</xdr:col>
      <xdr:colOff>66675</xdr:colOff>
      <xdr:row>8</xdr:row>
      <xdr:rowOff>0</xdr:rowOff>
    </xdr:to>
    <xdr:sp macro="" textlink="">
      <xdr:nvSpPr>
        <xdr:cNvPr id="3263" name="Rectangle 29"/>
        <xdr:cNvSpPr>
          <a:spLocks noChangeArrowheads="1"/>
        </xdr:cNvSpPr>
      </xdr:nvSpPr>
      <xdr:spPr bwMode="auto">
        <a:xfrm>
          <a:off x="5105400" y="5334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76200</xdr:colOff>
      <xdr:row>74</xdr:row>
      <xdr:rowOff>19050</xdr:rowOff>
    </xdr:from>
    <xdr:to>
      <xdr:col>68</xdr:col>
      <xdr:colOff>85725</xdr:colOff>
      <xdr:row>77</xdr:row>
      <xdr:rowOff>0</xdr:rowOff>
    </xdr:to>
    <xdr:sp macro="" textlink="">
      <xdr:nvSpPr>
        <xdr:cNvPr id="3264" name="Rectangle 30"/>
        <xdr:cNvSpPr>
          <a:spLocks noChangeArrowheads="1"/>
        </xdr:cNvSpPr>
      </xdr:nvSpPr>
      <xdr:spPr bwMode="auto">
        <a:xfrm>
          <a:off x="6362700" y="6362700"/>
          <a:ext cx="20002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1</xdr:col>
      <xdr:colOff>2324100</xdr:colOff>
      <xdr:row>0</xdr:row>
      <xdr:rowOff>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33350" y="0"/>
          <a:ext cx="2562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СОГЛАСОВАНО: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Директор МУДОД "ЦДТ"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 Л.А. Кицова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"____"__________ 2005г.</a:t>
          </a:r>
        </a:p>
        <a:p>
          <a:pPr algn="l" rtl="0">
            <a:defRPr sz="1000"/>
          </a:pP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49" name="Text Box 2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51" name="Text Box 2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52" name="Text Box 2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53" name="Text Box 2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54" name="Text Box 3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55" name="Text Box 3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58" name="Text Box 3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60" name="Text Box 3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62" name="Text Box 3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66" name="Text Box 4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67" name="Text Box 4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68" name="Text Box 4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69" name="Text Box 4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70" name="Text Box 4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71" name="Text Box 4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73" name="Text Box 4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74" name="Text Box 5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75" name="Text Box 5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76" name="Text Box 5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77" name="Text Box 5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78" name="Text Box 5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81" name="Text Box 5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82" name="Text Box 5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83" name="Text Box 5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84" name="Text Box 6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85" name="Text Box 6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86" name="Text Box 6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87" name="Text Box 6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88" name="Text Box 6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89" name="Text Box 6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90" name="Text Box 6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91" name="Text Box 6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92" name="Text Box 6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93" name="Text Box 6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94" name="Text Box 7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95" name="Text Box 7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96" name="Text Box 7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97" name="Text Box 7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0</xdr:col>
      <xdr:colOff>133350</xdr:colOff>
      <xdr:row>318</xdr:row>
      <xdr:rowOff>0</xdr:rowOff>
    </xdr:from>
    <xdr:to>
      <xdr:col>1</xdr:col>
      <xdr:colOff>2324100</xdr:colOff>
      <xdr:row>318</xdr:row>
      <xdr:rowOff>0</xdr:rowOff>
    </xdr:to>
    <xdr:sp macro="" textlink="">
      <xdr:nvSpPr>
        <xdr:cNvPr id="1098" name="Rectangle 74"/>
        <xdr:cNvSpPr>
          <a:spLocks noChangeArrowheads="1"/>
        </xdr:cNvSpPr>
      </xdr:nvSpPr>
      <xdr:spPr bwMode="auto">
        <a:xfrm>
          <a:off x="133350" y="63017400"/>
          <a:ext cx="2562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СОГЛАСОВАНО: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Директор МУДОД "ЦДТ"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 Л.А. Кицова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"____"__________ 2005г.</a:t>
          </a:r>
        </a:p>
        <a:p>
          <a:pPr algn="l" rtl="0">
            <a:defRPr sz="1000"/>
          </a:pP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099" name="Text Box 7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00" name="Text Box 7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01" name="Text Box 7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02" name="Text Box 7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03" name="Text Box 7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04" name="Text Box 8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05" name="Text Box 8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06" name="Text Box 8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07" name="Text Box 8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08" name="Text Box 8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09" name="Text Box 8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10" name="Text Box 8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11" name="Text Box 8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12" name="Text Box 8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13" name="Text Box 8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14" name="Text Box 9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15" name="Text Box 9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16" name="Text Box 9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17" name="Text Box 9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18" name="Text Box 9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19" name="Text Box 9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20" name="Text Box 9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21" name="Text Box 9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22" name="Text Box 9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23" name="Text Box 9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24" name="Text Box 10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25" name="Text Box 10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26" name="Text Box 10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27" name="Text Box 10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28" name="Text Box 10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29" name="Text Box 10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30" name="Text Box 10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31" name="Text Box 10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32" name="Text Box 10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33" name="Text Box 10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34" name="Text Box 11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35" name="Text Box 11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36" name="Text Box 11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37" name="Text Box 11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38" name="Text Box 11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39" name="Text Box 11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40" name="Text Box 11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41" name="Text Box 11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42" name="Text Box 11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43" name="Text Box 11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45" name="Text Box 12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46" name="Text Box 12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47" name="Text Box 12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48" name="Text Box 12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49" name="Text Box 12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50" name="Text Box 12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51" name="Text Box 12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52" name="Text Box 12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53" name="Text Box 12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54" name="Text Box 13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55" name="Text Box 13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56" name="Text Box 13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57" name="Text Box 13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58" name="Text Box 13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59" name="Text Box 13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60" name="Text Box 13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61" name="Text Box 13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62" name="Text Box 13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63" name="Text Box 13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64" name="Text Box 14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65" name="Text Box 14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66" name="Text Box 14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67" name="Text Box 14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68" name="Text Box 14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69" name="Text Box 14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70" name="Text Box 14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2324100</xdr:colOff>
      <xdr:row>0</xdr:row>
      <xdr:rowOff>0</xdr:rowOff>
    </xdr:to>
    <xdr:sp macro="" textlink="">
      <xdr:nvSpPr>
        <xdr:cNvPr id="1171" name="Rectangle 147"/>
        <xdr:cNvSpPr>
          <a:spLocks noChangeArrowheads="1"/>
        </xdr:cNvSpPr>
      </xdr:nvSpPr>
      <xdr:spPr bwMode="auto">
        <a:xfrm>
          <a:off x="133350" y="0"/>
          <a:ext cx="2562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СОГЛАСОВАНО: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Директор МУДОД "ЦДТ"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 Л.А. Кицова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"____"__________ 2005г.</a:t>
          </a:r>
        </a:p>
        <a:p>
          <a:pPr algn="l" rtl="0">
            <a:defRPr sz="1000"/>
          </a:pP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72" name="Text Box 14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73" name="Text Box 14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74" name="Text Box 15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75" name="Text Box 15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76" name="Text Box 15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77" name="Text Box 15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78" name="Text Box 15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79" name="Text Box 15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80" name="Text Box 15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81" name="Text Box 15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82" name="Text Box 15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83" name="Text Box 15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84" name="Text Box 16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85" name="Text Box 16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86" name="Text Box 16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87" name="Text Box 16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88" name="Text Box 16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89" name="Text Box 16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90" name="Text Box 16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91" name="Text Box 16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92" name="Text Box 16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93" name="Text Box 16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94" name="Text Box 17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95" name="Text Box 17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96" name="Text Box 17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97" name="Text Box 17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198" name="Text Box 17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199" name="Text Box 17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00" name="Text Box 17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01" name="Text Box 17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02" name="Text Box 17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03" name="Text Box 17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04" name="Text Box 18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05" name="Text Box 18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06" name="Text Box 18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07" name="Text Box 18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08" name="Text Box 18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09" name="Text Box 18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10" name="Text Box 18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11" name="Text Box 18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12" name="Text Box 18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13" name="Text Box 18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14" name="Text Box 19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15" name="Text Box 19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16" name="Text Box 19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17" name="Text Box 19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18" name="Text Box 19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19" name="Text Box 19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20" name="Text Box 19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21" name="Text Box 19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22" name="Text Box 19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23" name="Text Box 19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24" name="Text Box 20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25" name="Text Box 20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26" name="Text Box 20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27" name="Text Box 20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28" name="Text Box 20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29" name="Text Box 20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30" name="Text Box 20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31" name="Text Box 20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32" name="Text Box 20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33" name="Text Box 20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34" name="Text Box 210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35" name="Text Box 211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36" name="Text Box 212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37" name="Text Box 213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38" name="Text Box 214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39" name="Text Box 215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40" name="Text Box 216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41" name="Text Box 217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42" name="Text Box 218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43" name="Text Box 219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0</xdr:col>
      <xdr:colOff>133350</xdr:colOff>
      <xdr:row>169</xdr:row>
      <xdr:rowOff>0</xdr:rowOff>
    </xdr:from>
    <xdr:to>
      <xdr:col>1</xdr:col>
      <xdr:colOff>2324100</xdr:colOff>
      <xdr:row>169</xdr:row>
      <xdr:rowOff>0</xdr:rowOff>
    </xdr:to>
    <xdr:sp macro="" textlink="">
      <xdr:nvSpPr>
        <xdr:cNvPr id="1244" name="Rectangle 220"/>
        <xdr:cNvSpPr>
          <a:spLocks noChangeArrowheads="1"/>
        </xdr:cNvSpPr>
      </xdr:nvSpPr>
      <xdr:spPr bwMode="auto">
        <a:xfrm>
          <a:off x="133350" y="34632900"/>
          <a:ext cx="2562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СОГЛАСОВАНО: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Директор МУДОД "ЦДТ"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 Л.А. Кицова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"____"__________ 2005г.</a:t>
          </a:r>
        </a:p>
        <a:p>
          <a:pPr algn="l" rtl="0">
            <a:defRPr sz="1000"/>
          </a:pP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45" name="Text Box 22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46" name="Text Box 22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47" name="Text Box 22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48" name="Text Box 22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49" name="Text Box 22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50" name="Text Box 22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51" name="Text Box 22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52" name="Text Box 22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53" name="Text Box 22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54" name="Text Box 23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55" name="Text Box 23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56" name="Text Box 23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57" name="Text Box 23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58" name="Text Box 23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1</xdr:col>
      <xdr:colOff>4010025</xdr:colOff>
      <xdr:row>0</xdr:row>
      <xdr:rowOff>0</xdr:rowOff>
    </xdr:from>
    <xdr:to>
      <xdr:col>3</xdr:col>
      <xdr:colOff>571500</xdr:colOff>
      <xdr:row>0</xdr:row>
      <xdr:rowOff>0</xdr:rowOff>
    </xdr:to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4133850" y="0"/>
          <a:ext cx="12858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ООО "АКВАсеть" ____________М.Л.Клюткина      "_____"_____________2005г.</a:t>
          </a:r>
          <a:endParaRPr lang="ru-RU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95250" y="0"/>
          <a:ext cx="24955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17" name="Rectangle 293"/>
        <xdr:cNvSpPr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СОГЛАСОВАНО: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Директор МУДОД "ЦДТ"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 Л.А. Кицова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"____"__________ 2005г.</a:t>
          </a:r>
        </a:p>
        <a:p>
          <a:pPr algn="l" rtl="0">
            <a:defRPr sz="1000"/>
          </a:pP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6" name="Text Box 31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7" name="Text Box 31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8" name="Text Box 31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0" name="Text Box 31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1" name="Text Box 31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2" name="Text Box 31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3" name="Text Box 31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4" name="Text Box 32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5" name="Text Box 32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6" name="Text Box 32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7" name="Text Box 32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8" name="Text Box 32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49" name="Text Box 32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50" name="Text Box 32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51" name="Text Box 32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52" name="Text Box 32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53" name="Text Box 32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169</xdr:row>
      <xdr:rowOff>0</xdr:rowOff>
    </xdr:from>
    <xdr:to>
      <xdr:col>4</xdr:col>
      <xdr:colOff>857250</xdr:colOff>
      <xdr:row>169</xdr:row>
      <xdr:rowOff>0</xdr:rowOff>
    </xdr:to>
    <xdr:sp macro="" textlink="">
      <xdr:nvSpPr>
        <xdr:cNvPr id="1354" name="Rectangle 330"/>
        <xdr:cNvSpPr>
          <a:spLocks noChangeArrowheads="1"/>
        </xdr:cNvSpPr>
      </xdr:nvSpPr>
      <xdr:spPr bwMode="auto">
        <a:xfrm>
          <a:off x="5448300" y="34632900"/>
          <a:ext cx="857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СОГЛАСОВАНО: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Директор МУДОД "ЦДТ"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 Л.А. Кицова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"____"__________ 2005г.</a:t>
          </a:r>
        </a:p>
        <a:p>
          <a:pPr algn="l" rtl="0">
            <a:defRPr sz="1000"/>
          </a:pP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55" name="Text Box 33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56" name="Text Box 33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57" name="Text Box 33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58" name="Text Box 33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59" name="Text Box 33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0" name="Text Box 33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1" name="Text Box 33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2" name="Text Box 33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3" name="Text Box 33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4" name="Text Box 34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5" name="Text Box 34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6" name="Text Box 34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7" name="Text Box 34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8" name="Text Box 34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69" name="Text Box 34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0" name="Text Box 34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1" name="Text Box 34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2" name="Text Box 34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3" name="Text Box 34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4" name="Text Box 35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5" name="Text Box 35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6" name="Text Box 35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7" name="Text Box 35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8" name="Text Box 35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79" name="Text Box 35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0" name="Text Box 35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1" name="Text Box 35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2" name="Text Box 35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3" name="Text Box 35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4" name="Text Box 36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5" name="Text Box 36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6" name="Text Box 36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7" name="Text Box 36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8" name="Text Box 36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89" name="Text Box 36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0" name="Text Box 36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1" name="Rectangle 367"/>
        <xdr:cNvSpPr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СОГЛАСОВАНО: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Директор МУДОД "ЦДТ"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 Л.А. Кицова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"____"__________ 2005г.</a:t>
          </a:r>
        </a:p>
        <a:p>
          <a:pPr algn="l" rtl="0">
            <a:defRPr sz="1000"/>
          </a:pP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2" name="Text Box 36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3" name="Text Box 36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4" name="Text Box 37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5" name="Text Box 37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6" name="Text Box 37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7" name="Text Box 37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8" name="Text Box 37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399" name="Text Box 37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0" name="Text Box 37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1" name="Text Box 37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2" name="Text Box 37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3" name="Text Box 37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4" name="Text Box 38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5" name="Text Box 38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6" name="Text Box 38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7" name="Text Box 38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8" name="Text Box 38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09" name="Text Box 38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0" name="Text Box 38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1" name="Text Box 38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2" name="Text Box 38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3" name="Text Box 38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4" name="Text Box 39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5" name="Text Box 39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6" name="Text Box 39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7" name="Text Box 39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8" name="Text Box 39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19" name="Text Box 39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20" name="Text Box 39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21" name="Text Box 39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22" name="Text Box 39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23" name="Text Box 39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24" name="Text Box 40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25" name="Text Box 40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26" name="Text Box 40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27" name="Text Box 40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169</xdr:row>
      <xdr:rowOff>0</xdr:rowOff>
    </xdr:from>
    <xdr:to>
      <xdr:col>4</xdr:col>
      <xdr:colOff>857250</xdr:colOff>
      <xdr:row>169</xdr:row>
      <xdr:rowOff>0</xdr:rowOff>
    </xdr:to>
    <xdr:sp macro="" textlink="">
      <xdr:nvSpPr>
        <xdr:cNvPr id="1428" name="Rectangle 404"/>
        <xdr:cNvSpPr>
          <a:spLocks noChangeArrowheads="1"/>
        </xdr:cNvSpPr>
      </xdr:nvSpPr>
      <xdr:spPr bwMode="auto">
        <a:xfrm>
          <a:off x="5448300" y="34632900"/>
          <a:ext cx="857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СОГЛАСОВАНО: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Директор МУДОД "ЦДТ"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 Л.А. Кицова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"____"__________ 2005г.</a:t>
          </a:r>
        </a:p>
        <a:p>
          <a:pPr algn="l" rtl="0">
            <a:defRPr sz="1000"/>
          </a:pP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29" name="Text Box 40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0" name="Text Box 40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1" name="Text Box 40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2" name="Text Box 40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3" name="Text Box 40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4" name="Text Box 41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5" name="Text Box 41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6" name="Text Box 41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7" name="Text Box 41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8" name="Text Box 41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39" name="Text Box 41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0" name="Text Box 41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1" name="Text Box 41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2" name="Text Box 41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3" name="Text Box 41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4" name="Text Box 42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5" name="Text Box 42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6" name="Text Box 42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7" name="Text Box 42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8" name="Text Box 42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49" name="Text Box 42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0" name="Text Box 42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1" name="Text Box 42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2" name="Text Box 42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3" name="Text Box 42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4" name="Text Box 43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5" name="Text Box 431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6" name="Text Box 432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7" name="Text Box 433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8" name="Text Box 434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59" name="Text Box 435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60" name="Text Box 436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61" name="Text Box 437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62" name="Text Box 438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63" name="Text Box 439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857250</xdr:colOff>
      <xdr:row>0</xdr:row>
      <xdr:rowOff>0</xdr:rowOff>
    </xdr:to>
    <xdr:sp macro="" textlink="">
      <xdr:nvSpPr>
        <xdr:cNvPr id="1464" name="Text Box 440"/>
        <xdr:cNvSpPr txBox="1">
          <a:spLocks noChangeArrowheads="1"/>
        </xdr:cNvSpPr>
      </xdr:nvSpPr>
      <xdr:spPr bwMode="auto">
        <a:xfrm>
          <a:off x="5448300" y="0"/>
          <a:ext cx="8572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Утверждаю: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Главный инженер </a:t>
          </a:r>
        </a:p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МУП "УК ТО №1" МО СР _____________В.В.Билецкий      "_____"_____________2005г.</a:t>
          </a:r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7"/>
  <sheetViews>
    <sheetView tabSelected="1" workbookViewId="0">
      <selection activeCell="CU28" sqref="CU28"/>
    </sheetView>
  </sheetViews>
  <sheetFormatPr defaultColWidth="1.42578125" defaultRowHeight="6.75" customHeight="1" x14ac:dyDescent="0.2"/>
  <cols>
    <col min="1" max="16384" width="1.42578125" style="7"/>
  </cols>
  <sheetData>
    <row r="1" spans="2:71" ht="6.75" customHeight="1" thickBot="1" x14ac:dyDescent="0.25"/>
    <row r="2" spans="2:71" ht="6.75" customHeight="1" x14ac:dyDescent="0.2"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9"/>
    </row>
    <row r="3" spans="2:71" ht="6.75" customHeight="1" thickBot="1" x14ac:dyDescent="0.25"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40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40"/>
      <c r="BS3" s="82"/>
    </row>
    <row r="4" spans="2:71" ht="6.75" customHeight="1" x14ac:dyDescent="0.2">
      <c r="C4" s="83"/>
      <c r="N4" s="83"/>
      <c r="U4" s="83"/>
      <c r="V4" s="77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7"/>
      <c r="AU4" s="77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9"/>
      <c r="BG4" s="84"/>
      <c r="BR4" s="85"/>
      <c r="BS4" s="82"/>
    </row>
    <row r="5" spans="2:71" ht="6.75" customHeight="1" x14ac:dyDescent="0.2">
      <c r="C5" s="84"/>
      <c r="N5" s="84"/>
      <c r="U5" s="84"/>
      <c r="V5" s="85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85"/>
      <c r="AU5" s="85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82"/>
      <c r="BG5" s="84"/>
      <c r="BR5" s="85"/>
      <c r="BS5" s="82"/>
    </row>
    <row r="6" spans="2:71" ht="6.75" customHeight="1" x14ac:dyDescent="0.2">
      <c r="C6" s="84"/>
      <c r="N6" s="84"/>
      <c r="U6" s="84"/>
      <c r="V6" s="85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85"/>
      <c r="AU6" s="85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82"/>
      <c r="BG6" s="84"/>
      <c r="BR6" s="85"/>
      <c r="BS6" s="82"/>
    </row>
    <row r="7" spans="2:71" ht="6.75" customHeight="1" x14ac:dyDescent="0.2">
      <c r="C7" s="84"/>
      <c r="N7" s="84"/>
      <c r="U7" s="84"/>
      <c r="V7" s="85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85"/>
      <c r="AU7" s="85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82"/>
      <c r="BG7" s="84"/>
      <c r="BR7" s="85"/>
      <c r="BS7" s="82"/>
    </row>
    <row r="8" spans="2:71" ht="6.75" customHeight="1" x14ac:dyDescent="0.2">
      <c r="C8" s="84"/>
      <c r="N8" s="84"/>
      <c r="U8" s="84"/>
      <c r="V8" s="85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85"/>
      <c r="AU8" s="85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82"/>
      <c r="BG8" s="84"/>
      <c r="BP8" s="40"/>
      <c r="BQ8" s="82"/>
      <c r="BR8" s="85"/>
      <c r="BS8" s="82"/>
    </row>
    <row r="9" spans="2:71" ht="6.75" customHeight="1" x14ac:dyDescent="0.2">
      <c r="C9" s="84"/>
      <c r="N9" s="84"/>
      <c r="U9" s="84"/>
      <c r="V9" s="85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85"/>
      <c r="AU9" s="85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82"/>
      <c r="BG9" s="84"/>
      <c r="BP9" s="40"/>
      <c r="BQ9" s="82"/>
      <c r="BR9" s="85"/>
      <c r="BS9" s="82"/>
    </row>
    <row r="10" spans="2:71" ht="6.75" customHeight="1" x14ac:dyDescent="0.2">
      <c r="C10" s="84"/>
      <c r="N10" s="84"/>
      <c r="U10" s="84"/>
      <c r="V10" s="85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85"/>
      <c r="AU10" s="85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82"/>
      <c r="BG10" s="84"/>
      <c r="BP10" s="40"/>
      <c r="BQ10" s="82"/>
      <c r="BR10" s="85"/>
      <c r="BS10" s="82"/>
    </row>
    <row r="11" spans="2:71" ht="6.75" customHeight="1" thickBot="1" x14ac:dyDescent="0.25">
      <c r="C11" s="84"/>
      <c r="N11" s="84"/>
      <c r="U11" s="84"/>
      <c r="V11" s="85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85"/>
      <c r="AU11" s="80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6"/>
      <c r="BG11" s="84"/>
      <c r="BR11" s="85"/>
      <c r="BS11" s="82"/>
    </row>
    <row r="12" spans="2:71" ht="6.75" customHeight="1" thickBot="1" x14ac:dyDescent="0.25">
      <c r="C12" s="84"/>
      <c r="N12" s="84"/>
      <c r="U12" s="84"/>
      <c r="V12" s="85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85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2"/>
      <c r="BR12" s="85"/>
      <c r="BS12" s="82"/>
    </row>
    <row r="13" spans="2:71" ht="6.75" customHeight="1" thickBot="1" x14ac:dyDescent="0.25">
      <c r="C13" s="84"/>
      <c r="N13" s="84"/>
      <c r="U13" s="84"/>
      <c r="V13" s="85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88"/>
      <c r="BG13" s="84"/>
      <c r="BR13" s="85"/>
      <c r="BS13" s="82"/>
    </row>
    <row r="14" spans="2:71" ht="6.75" customHeight="1" x14ac:dyDescent="0.2">
      <c r="C14" s="84"/>
      <c r="N14" s="84"/>
      <c r="U14" s="84"/>
      <c r="V14" s="85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BG14" s="84"/>
      <c r="BR14" s="85"/>
      <c r="BS14" s="82"/>
    </row>
    <row r="15" spans="2:71" ht="6.75" customHeight="1" thickBot="1" x14ac:dyDescent="0.25">
      <c r="C15" s="84"/>
      <c r="N15" s="84"/>
      <c r="U15" s="84"/>
      <c r="V15" s="85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BG15" s="84"/>
      <c r="BR15" s="85"/>
      <c r="BS15" s="82"/>
    </row>
    <row r="16" spans="2:71" ht="6.75" customHeight="1" thickBot="1" x14ac:dyDescent="0.25">
      <c r="C16" s="84"/>
      <c r="N16" s="84"/>
      <c r="U16" s="84"/>
      <c r="V16" s="80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3"/>
      <c r="BG16" s="84"/>
      <c r="BR16" s="85"/>
      <c r="BS16" s="82"/>
    </row>
    <row r="17" spans="3:91" ht="6.75" customHeight="1" thickBot="1" x14ac:dyDescent="0.25">
      <c r="C17" s="84"/>
      <c r="N17" s="84"/>
      <c r="U17" s="85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78"/>
      <c r="AQ17" s="87"/>
      <c r="AR17" s="87"/>
      <c r="AS17" s="87"/>
      <c r="AT17" s="81"/>
      <c r="AU17" s="87"/>
      <c r="AV17" s="87"/>
      <c r="AW17" s="87"/>
      <c r="AX17" s="87"/>
      <c r="AY17" s="87"/>
      <c r="AZ17" s="78"/>
      <c r="BA17" s="87"/>
      <c r="BB17" s="87"/>
      <c r="BC17" s="87"/>
      <c r="BD17" s="87"/>
      <c r="BE17" s="87"/>
      <c r="BF17" s="87"/>
      <c r="BG17" s="82"/>
      <c r="BR17" s="85"/>
      <c r="BS17" s="82"/>
    </row>
    <row r="18" spans="3:91" ht="6.75" customHeight="1" thickBot="1" x14ac:dyDescent="0.25">
      <c r="C18" s="84"/>
      <c r="N18" s="84"/>
      <c r="U18" s="84"/>
      <c r="AP18" s="84"/>
      <c r="AZ18" s="84"/>
      <c r="BG18" s="84"/>
      <c r="BR18" s="85"/>
      <c r="BS18" s="82"/>
      <c r="CM18" s="101"/>
    </row>
    <row r="19" spans="3:91" ht="6.75" customHeight="1" thickBot="1" x14ac:dyDescent="0.25">
      <c r="C19" s="84"/>
      <c r="D19" s="89"/>
      <c r="E19" s="87"/>
      <c r="F19" s="87"/>
      <c r="G19" s="87"/>
      <c r="H19" s="87"/>
      <c r="I19" s="87"/>
      <c r="J19" s="87"/>
      <c r="K19" s="87"/>
      <c r="L19" s="87"/>
      <c r="M19" s="90"/>
      <c r="N19" s="88"/>
      <c r="U19" s="84"/>
      <c r="AP19" s="84"/>
      <c r="AZ19" s="84"/>
      <c r="BD19" s="40"/>
      <c r="BE19" s="40"/>
      <c r="BF19" s="82"/>
      <c r="BG19" s="85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40"/>
      <c r="BS19" s="82"/>
    </row>
    <row r="20" spans="3:91" ht="6.75" customHeight="1" x14ac:dyDescent="0.2">
      <c r="C20" s="84"/>
      <c r="U20" s="84"/>
      <c r="AP20" s="84"/>
      <c r="AZ20" s="84"/>
      <c r="BD20" s="40"/>
      <c r="BE20" s="40"/>
      <c r="BF20" s="82"/>
      <c r="BG20" s="84"/>
      <c r="BR20" s="85"/>
      <c r="BS20" s="82"/>
    </row>
    <row r="21" spans="3:91" ht="6.75" customHeight="1" x14ac:dyDescent="0.2">
      <c r="C21" s="84"/>
      <c r="U21" s="84"/>
      <c r="AP21" s="84"/>
      <c r="AZ21" s="84"/>
      <c r="BD21" s="40"/>
      <c r="BE21" s="40"/>
      <c r="BF21" s="82"/>
      <c r="BG21" s="84"/>
      <c r="BK21" s="187">
        <v>39577</v>
      </c>
      <c r="BL21" s="188"/>
      <c r="BM21" s="188"/>
      <c r="BN21" s="188"/>
      <c r="BO21" s="188"/>
      <c r="BR21" s="85"/>
      <c r="BS21" s="82"/>
    </row>
    <row r="22" spans="3:91" ht="6.75" customHeight="1" x14ac:dyDescent="0.2">
      <c r="C22" s="84"/>
      <c r="U22" s="84"/>
      <c r="AP22" s="84"/>
      <c r="AZ22" s="84"/>
      <c r="BD22" s="40"/>
      <c r="BE22" s="40"/>
      <c r="BF22" s="82"/>
      <c r="BG22" s="84"/>
      <c r="BK22" s="188"/>
      <c r="BL22" s="188"/>
      <c r="BM22" s="188"/>
      <c r="BN22" s="188"/>
      <c r="BO22" s="188"/>
      <c r="BR22" s="85"/>
      <c r="BS22" s="82"/>
    </row>
    <row r="23" spans="3:91" ht="6.75" customHeight="1" x14ac:dyDescent="0.2">
      <c r="C23" s="84"/>
      <c r="U23" s="84"/>
      <c r="AP23" s="84"/>
      <c r="AZ23" s="84"/>
      <c r="BD23" s="40"/>
      <c r="BE23" s="40"/>
      <c r="BF23" s="82"/>
      <c r="BG23" s="84"/>
      <c r="BR23" s="85"/>
      <c r="BS23" s="82"/>
    </row>
    <row r="24" spans="3:91" ht="6.75" customHeight="1" x14ac:dyDescent="0.2">
      <c r="C24" s="84"/>
      <c r="U24" s="84"/>
      <c r="AP24" s="84"/>
      <c r="AZ24" s="84"/>
      <c r="BD24" s="40"/>
      <c r="BE24" s="40"/>
      <c r="BF24" s="82"/>
      <c r="BG24" s="84"/>
      <c r="BR24" s="85"/>
      <c r="BS24" s="82"/>
    </row>
    <row r="25" spans="3:91" ht="6.75" customHeight="1" x14ac:dyDescent="0.2">
      <c r="C25" s="84"/>
      <c r="U25" s="84"/>
      <c r="AP25" s="84"/>
      <c r="AZ25" s="84"/>
      <c r="BC25" s="188">
        <v>11</v>
      </c>
      <c r="BD25" s="188"/>
      <c r="BE25" s="188"/>
      <c r="BF25" s="82"/>
      <c r="BG25" s="84"/>
      <c r="BR25" s="85"/>
      <c r="BS25" s="82"/>
    </row>
    <row r="26" spans="3:91" ht="6.75" customHeight="1" x14ac:dyDescent="0.2">
      <c r="C26" s="84"/>
      <c r="U26" s="84"/>
      <c r="AP26" s="84"/>
      <c r="AZ26" s="84"/>
      <c r="BC26" s="188"/>
      <c r="BD26" s="188"/>
      <c r="BE26" s="188"/>
      <c r="BF26" s="82"/>
      <c r="BG26" s="84"/>
      <c r="BR26" s="85"/>
      <c r="BS26" s="82"/>
    </row>
    <row r="27" spans="3:91" ht="6.75" customHeight="1" x14ac:dyDescent="0.2">
      <c r="C27" s="84"/>
      <c r="U27" s="84"/>
      <c r="AP27" s="84"/>
      <c r="AZ27" s="84"/>
      <c r="BD27" s="40"/>
      <c r="BE27" s="40"/>
      <c r="BF27" s="82"/>
      <c r="BG27" s="84"/>
      <c r="BK27" s="188">
        <v>3</v>
      </c>
      <c r="BL27" s="188"/>
      <c r="BM27" s="188"/>
      <c r="BN27" s="188"/>
      <c r="BO27" s="188"/>
      <c r="BR27" s="85"/>
      <c r="BS27" s="82"/>
    </row>
    <row r="28" spans="3:91" ht="6.75" customHeight="1" thickBot="1" x14ac:dyDescent="0.25">
      <c r="C28" s="84"/>
      <c r="U28" s="84"/>
      <c r="AP28" s="84"/>
      <c r="AZ28" s="84"/>
      <c r="BD28" s="40"/>
      <c r="BE28" s="40"/>
      <c r="BF28" s="82"/>
      <c r="BG28" s="84"/>
      <c r="BK28" s="188"/>
      <c r="BL28" s="188"/>
      <c r="BM28" s="188"/>
      <c r="BN28" s="188"/>
      <c r="BO28" s="188"/>
      <c r="BR28" s="85"/>
      <c r="BS28" s="82"/>
    </row>
    <row r="29" spans="3:91" ht="6.75" customHeight="1" thickBot="1" x14ac:dyDescent="0.25">
      <c r="C29" s="84"/>
      <c r="U29" s="84"/>
      <c r="AP29" s="85"/>
      <c r="AQ29" s="87"/>
      <c r="AR29" s="87"/>
      <c r="AS29" s="87"/>
      <c r="AT29" s="87"/>
      <c r="AU29" s="87"/>
      <c r="AV29" s="87"/>
      <c r="AW29" s="87"/>
      <c r="AX29" s="87"/>
      <c r="AY29" s="87"/>
      <c r="AZ29" s="82"/>
      <c r="BD29" s="40"/>
      <c r="BE29" s="40"/>
      <c r="BF29" s="82"/>
      <c r="BG29" s="84"/>
      <c r="BR29" s="85"/>
      <c r="BS29" s="82"/>
    </row>
    <row r="30" spans="3:91" ht="6.75" customHeight="1" x14ac:dyDescent="0.2">
      <c r="C30" s="84"/>
      <c r="U30" s="84"/>
      <c r="AP30" s="84"/>
      <c r="AZ30" s="84"/>
      <c r="BD30" s="40"/>
      <c r="BE30" s="40"/>
      <c r="BF30" s="82"/>
      <c r="BG30" s="84"/>
      <c r="BR30" s="85"/>
      <c r="BS30" s="82"/>
    </row>
    <row r="31" spans="3:91" ht="6.75" customHeight="1" x14ac:dyDescent="0.2">
      <c r="C31" s="84"/>
      <c r="U31" s="84"/>
      <c r="AP31" s="84"/>
      <c r="AZ31" s="84"/>
      <c r="BD31" s="40"/>
      <c r="BE31" s="40"/>
      <c r="BF31" s="82"/>
      <c r="BG31" s="84"/>
      <c r="BJ31" s="197">
        <v>3</v>
      </c>
      <c r="BK31" s="197"/>
      <c r="BR31" s="85"/>
      <c r="BS31" s="82"/>
    </row>
    <row r="32" spans="3:91" ht="6.75" customHeight="1" x14ac:dyDescent="0.2">
      <c r="C32" s="84"/>
      <c r="U32" s="84"/>
      <c r="AP32" s="84"/>
      <c r="AZ32" s="84"/>
      <c r="BD32" s="40"/>
      <c r="BE32" s="40"/>
      <c r="BF32" s="82"/>
      <c r="BG32" s="84"/>
      <c r="BJ32" s="197"/>
      <c r="BK32" s="197"/>
      <c r="BR32" s="85"/>
      <c r="BS32" s="82"/>
    </row>
    <row r="33" spans="3:71" ht="6.75" customHeight="1" x14ac:dyDescent="0.2">
      <c r="C33" s="84"/>
      <c r="U33" s="84"/>
      <c r="AP33" s="84"/>
      <c r="AZ33" s="84"/>
      <c r="BD33" s="40"/>
      <c r="BE33" s="40"/>
      <c r="BF33" s="82"/>
      <c r="BG33" s="84"/>
      <c r="BJ33" s="197"/>
      <c r="BK33" s="197"/>
      <c r="BR33" s="85"/>
      <c r="BS33" s="82"/>
    </row>
    <row r="34" spans="3:71" ht="6.75" customHeight="1" x14ac:dyDescent="0.2">
      <c r="C34" s="84"/>
      <c r="U34" s="84"/>
      <c r="AP34" s="84"/>
      <c r="AZ34" s="84"/>
      <c r="BD34" s="40"/>
      <c r="BE34" s="40"/>
      <c r="BF34" s="82"/>
      <c r="BG34" s="84"/>
      <c r="BJ34" s="197"/>
      <c r="BK34" s="197"/>
      <c r="BR34" s="85"/>
      <c r="BS34" s="82"/>
    </row>
    <row r="35" spans="3:71" ht="6.75" customHeight="1" x14ac:dyDescent="0.2">
      <c r="C35" s="84"/>
      <c r="U35" s="84"/>
      <c r="AP35" s="84"/>
      <c r="AZ35" s="84"/>
      <c r="BD35" s="40"/>
      <c r="BE35" s="40"/>
      <c r="BF35" s="82"/>
      <c r="BG35" s="84"/>
      <c r="BR35" s="85"/>
      <c r="BS35" s="82"/>
    </row>
    <row r="36" spans="3:71" ht="6.75" customHeight="1" x14ac:dyDescent="0.2">
      <c r="C36" s="84"/>
      <c r="U36" s="84"/>
      <c r="AP36" s="84"/>
      <c r="AZ36" s="84"/>
      <c r="BD36" s="40"/>
      <c r="BE36" s="40"/>
      <c r="BF36" s="82"/>
      <c r="BG36" s="84"/>
      <c r="BR36" s="85"/>
      <c r="BS36" s="82"/>
    </row>
    <row r="37" spans="3:71" ht="6.75" customHeight="1" thickBot="1" x14ac:dyDescent="0.25">
      <c r="C37" s="84"/>
      <c r="U37" s="84"/>
      <c r="AP37" s="84"/>
      <c r="AZ37" s="84"/>
      <c r="BD37" s="40"/>
      <c r="BE37" s="40"/>
      <c r="BF37" s="82"/>
      <c r="BG37" s="84"/>
      <c r="BR37" s="85"/>
      <c r="BS37" s="82"/>
    </row>
    <row r="38" spans="3:71" ht="6.75" customHeight="1" thickBot="1" x14ac:dyDescent="0.25">
      <c r="C38" s="88"/>
      <c r="D38" s="89"/>
      <c r="E38" s="87"/>
      <c r="F38" s="87"/>
      <c r="G38" s="87"/>
      <c r="H38" s="87"/>
      <c r="I38" s="87"/>
      <c r="J38" s="87"/>
      <c r="K38" s="87"/>
      <c r="L38" s="87"/>
      <c r="M38" s="87"/>
      <c r="N38" s="90"/>
      <c r="U38" s="85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1"/>
      <c r="AQ38" s="87"/>
      <c r="AR38" s="87"/>
      <c r="AS38" s="87"/>
      <c r="AT38" s="87"/>
      <c r="AU38" s="87"/>
      <c r="AV38" s="87"/>
      <c r="AW38" s="87"/>
      <c r="AX38" s="87"/>
      <c r="AY38" s="87"/>
      <c r="AZ38" s="82"/>
      <c r="BD38" s="40"/>
      <c r="BE38" s="40"/>
      <c r="BF38" s="82"/>
      <c r="BG38" s="80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40"/>
      <c r="BS38" s="82"/>
    </row>
    <row r="39" spans="3:71" ht="6.75" customHeight="1" thickBot="1" x14ac:dyDescent="0.25">
      <c r="N39" s="83"/>
      <c r="U39" s="84"/>
      <c r="Z39" s="189">
        <v>2720</v>
      </c>
      <c r="AA39" s="190"/>
      <c r="AJ39" s="78"/>
      <c r="AK39" s="78"/>
      <c r="AL39" s="78"/>
      <c r="AM39" s="78"/>
      <c r="AZ39" s="84"/>
      <c r="BM39" s="91"/>
      <c r="BR39" s="85"/>
      <c r="BS39" s="82"/>
    </row>
    <row r="40" spans="3:71" ht="6.75" customHeight="1" x14ac:dyDescent="0.2">
      <c r="N40" s="84"/>
      <c r="U40" s="94"/>
      <c r="Z40" s="191"/>
      <c r="AA40" s="192"/>
      <c r="AF40" s="188">
        <v>7000</v>
      </c>
      <c r="AG40" s="188"/>
      <c r="AH40" s="188"/>
      <c r="AI40" s="188"/>
      <c r="AJ40" s="40"/>
      <c r="AK40" s="40"/>
      <c r="AL40" s="40"/>
      <c r="AM40" s="40"/>
      <c r="AZ40" s="84"/>
      <c r="BM40" s="92"/>
      <c r="BR40" s="85"/>
      <c r="BS40" s="82"/>
    </row>
    <row r="41" spans="3:71" ht="6.75" customHeight="1" x14ac:dyDescent="0.2">
      <c r="N41" s="84"/>
      <c r="U41" s="95"/>
      <c r="V41" s="102"/>
      <c r="W41" s="103"/>
      <c r="X41" s="103"/>
      <c r="Y41" s="103"/>
      <c r="Z41" s="191"/>
      <c r="AA41" s="192"/>
      <c r="AB41" s="103"/>
      <c r="AC41" s="103"/>
      <c r="AD41" s="103"/>
      <c r="AE41" s="103"/>
      <c r="AF41" s="195"/>
      <c r="AG41" s="195"/>
      <c r="AH41" s="195"/>
      <c r="AI41" s="195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4"/>
      <c r="AZ41" s="84"/>
      <c r="BM41" s="92"/>
      <c r="BR41" s="85"/>
      <c r="BS41" s="82"/>
    </row>
    <row r="42" spans="3:71" ht="6.75" customHeight="1" thickBot="1" x14ac:dyDescent="0.25">
      <c r="N42" s="84"/>
      <c r="U42" s="96"/>
      <c r="Z42" s="193"/>
      <c r="AA42" s="194"/>
      <c r="AZ42" s="84"/>
      <c r="BM42" s="92"/>
      <c r="BR42" s="85"/>
      <c r="BS42" s="82"/>
    </row>
    <row r="43" spans="3:71" ht="6.75" customHeight="1" thickBot="1" x14ac:dyDescent="0.25">
      <c r="N43" s="84"/>
      <c r="U43" s="84"/>
      <c r="V43" s="89"/>
      <c r="W43" s="87"/>
      <c r="X43" s="87"/>
      <c r="Y43" s="87"/>
      <c r="Z43" s="87"/>
      <c r="AA43" s="97"/>
      <c r="AB43" s="87"/>
      <c r="AC43" s="87"/>
      <c r="AD43" s="87"/>
      <c r="AE43" s="78"/>
      <c r="AF43" s="87"/>
      <c r="AG43" s="87"/>
      <c r="AH43" s="87"/>
      <c r="AI43" s="87"/>
      <c r="AJ43" s="87"/>
      <c r="AK43" s="87"/>
      <c r="AL43" s="87"/>
      <c r="AM43" s="87"/>
      <c r="AN43" s="87"/>
      <c r="AO43" s="78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40"/>
      <c r="BA43" s="87"/>
      <c r="BB43" s="87"/>
      <c r="BC43" s="87"/>
      <c r="BD43" s="87"/>
      <c r="BE43" s="90"/>
      <c r="BM43" s="92"/>
      <c r="BR43" s="85"/>
      <c r="BS43" s="82"/>
    </row>
    <row r="44" spans="3:71" ht="6.75" customHeight="1" x14ac:dyDescent="0.2">
      <c r="N44" s="84"/>
      <c r="U44" s="84"/>
      <c r="AA44" s="92"/>
      <c r="AE44" s="84"/>
      <c r="AO44" s="84"/>
      <c r="AZ44" s="84"/>
      <c r="BM44" s="92"/>
      <c r="BR44" s="85"/>
      <c r="BS44" s="82"/>
    </row>
    <row r="45" spans="3:71" ht="6.75" customHeight="1" x14ac:dyDescent="0.2">
      <c r="N45" s="84"/>
      <c r="U45" s="84"/>
      <c r="AA45" s="92"/>
      <c r="AE45" s="84"/>
      <c r="AO45" s="84"/>
      <c r="AZ45" s="84"/>
      <c r="BM45" s="92"/>
      <c r="BR45" s="85"/>
      <c r="BS45" s="82"/>
    </row>
    <row r="46" spans="3:71" ht="6.75" customHeight="1" x14ac:dyDescent="0.2">
      <c r="N46" s="84"/>
      <c r="U46" s="84"/>
      <c r="W46" s="110"/>
      <c r="AA46" s="92"/>
      <c r="AE46" s="84"/>
      <c r="AG46" s="110"/>
      <c r="AO46" s="84"/>
      <c r="AQ46" s="110"/>
      <c r="AZ46" s="84"/>
      <c r="BM46" s="92"/>
      <c r="BR46" s="85"/>
      <c r="BS46" s="82"/>
    </row>
    <row r="47" spans="3:71" ht="6.75" customHeight="1" thickBot="1" x14ac:dyDescent="0.25">
      <c r="N47" s="84"/>
      <c r="U47" s="84"/>
      <c r="AA47" s="105"/>
      <c r="AE47" s="84"/>
      <c r="AO47" s="84"/>
      <c r="AZ47" s="88"/>
      <c r="BM47" s="92"/>
      <c r="BR47" s="85"/>
      <c r="BS47" s="82"/>
    </row>
    <row r="48" spans="3:71" ht="6.75" customHeight="1" thickBot="1" x14ac:dyDescent="0.25">
      <c r="N48" s="84"/>
      <c r="O48" s="93"/>
      <c r="T48" s="93"/>
      <c r="U48" s="88"/>
      <c r="V48" s="89"/>
      <c r="W48" s="87"/>
      <c r="X48" s="87"/>
      <c r="Y48" s="87"/>
      <c r="Z48" s="87"/>
      <c r="AA48" s="87"/>
      <c r="AB48" s="87"/>
      <c r="AC48" s="87"/>
      <c r="AD48" s="87"/>
      <c r="AE48" s="81"/>
      <c r="AF48" s="87"/>
      <c r="AG48" s="87"/>
      <c r="AH48" s="87"/>
      <c r="AI48" s="87"/>
      <c r="AJ48" s="87"/>
      <c r="AK48" s="87"/>
      <c r="AL48" s="87"/>
      <c r="AM48" s="87"/>
      <c r="AN48" s="87"/>
      <c r="AO48" s="81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90"/>
      <c r="BM48" s="92"/>
      <c r="BR48" s="85"/>
      <c r="BS48" s="82"/>
    </row>
    <row r="49" spans="14:71" ht="6.75" customHeight="1" thickBot="1" x14ac:dyDescent="0.25">
      <c r="N49" s="84"/>
      <c r="AU49" s="91"/>
      <c r="BM49" s="92"/>
      <c r="BR49" s="85"/>
      <c r="BS49" s="82"/>
    </row>
    <row r="50" spans="14:71" ht="6.75" customHeight="1" x14ac:dyDescent="0.2">
      <c r="N50" s="84"/>
      <c r="AU50" s="92"/>
      <c r="BL50" s="83"/>
      <c r="BM50" s="92"/>
      <c r="BR50" s="85"/>
      <c r="BS50" s="82"/>
    </row>
    <row r="51" spans="14:71" ht="6.75" customHeight="1" x14ac:dyDescent="0.2">
      <c r="N51" s="84"/>
      <c r="AT51" s="188"/>
      <c r="AU51" s="196"/>
      <c r="BL51" s="84"/>
      <c r="BM51" s="92"/>
      <c r="BR51" s="85"/>
      <c r="BS51" s="82"/>
    </row>
    <row r="52" spans="14:71" ht="6.75" customHeight="1" x14ac:dyDescent="0.2">
      <c r="N52" s="84"/>
      <c r="AT52" s="188"/>
      <c r="AU52" s="196"/>
      <c r="BL52" s="84"/>
      <c r="BM52" s="92"/>
      <c r="BR52" s="85"/>
      <c r="BS52" s="82"/>
    </row>
    <row r="53" spans="14:71" ht="6.75" customHeight="1" x14ac:dyDescent="0.2">
      <c r="N53" s="84"/>
      <c r="AT53" s="188"/>
      <c r="AU53" s="196"/>
      <c r="BL53" s="84"/>
      <c r="BM53" s="92"/>
      <c r="BR53" s="85"/>
      <c r="BS53" s="82"/>
    </row>
    <row r="54" spans="14:71" ht="6.75" customHeight="1" thickBot="1" x14ac:dyDescent="0.25">
      <c r="N54" s="84"/>
      <c r="AT54" s="188"/>
      <c r="AU54" s="196"/>
      <c r="BL54" s="84"/>
      <c r="BM54" s="92"/>
      <c r="BR54" s="85"/>
      <c r="BS54" s="82"/>
    </row>
    <row r="55" spans="14:71" ht="6.75" customHeight="1" thickBot="1" x14ac:dyDescent="0.25">
      <c r="N55" s="84"/>
      <c r="AU55" s="92"/>
      <c r="BG55" s="77"/>
      <c r="BH55" s="87"/>
      <c r="BI55" s="87"/>
      <c r="BJ55" s="87"/>
      <c r="BK55" s="87"/>
      <c r="BL55" s="86"/>
      <c r="BM55" s="92"/>
      <c r="BR55" s="85"/>
      <c r="BS55" s="82"/>
    </row>
    <row r="56" spans="14:71" ht="6.75" customHeight="1" thickBot="1" x14ac:dyDescent="0.25">
      <c r="N56" s="84"/>
      <c r="AU56" s="92"/>
      <c r="AV56" s="102"/>
      <c r="AW56" s="103"/>
      <c r="AX56" s="103"/>
      <c r="AY56" s="103"/>
      <c r="AZ56" s="103"/>
      <c r="BA56" s="103"/>
      <c r="BB56" s="103"/>
      <c r="BC56" s="103"/>
      <c r="BD56" s="103"/>
      <c r="BE56" s="103"/>
      <c r="BF56" s="104"/>
      <c r="BG56" s="84"/>
      <c r="BM56" s="92"/>
      <c r="BR56" s="85"/>
      <c r="BS56" s="82"/>
    </row>
    <row r="57" spans="14:71" ht="6.75" customHeight="1" x14ac:dyDescent="0.2">
      <c r="N57" s="84"/>
      <c r="AU57" s="92"/>
      <c r="BG57" s="84"/>
      <c r="BM57" s="92"/>
      <c r="BR57" s="94"/>
      <c r="BS57" s="94"/>
    </row>
    <row r="58" spans="14:71" ht="6.75" customHeight="1" x14ac:dyDescent="0.2">
      <c r="N58" s="84"/>
      <c r="AU58" s="92"/>
      <c r="BG58" s="84"/>
      <c r="BM58" s="92"/>
      <c r="BR58" s="95"/>
      <c r="BS58" s="95"/>
    </row>
    <row r="59" spans="14:71" ht="6.75" customHeight="1" x14ac:dyDescent="0.2">
      <c r="N59" s="84"/>
      <c r="AU59" s="92"/>
      <c r="BG59" s="84"/>
      <c r="BM59" s="92"/>
      <c r="BR59" s="95"/>
      <c r="BS59" s="95"/>
    </row>
    <row r="60" spans="14:71" ht="6.75" customHeight="1" x14ac:dyDescent="0.2">
      <c r="N60" s="84"/>
      <c r="AU60" s="92"/>
      <c r="BG60" s="84"/>
      <c r="BM60" s="92"/>
      <c r="BR60" s="95"/>
      <c r="BS60" s="95"/>
    </row>
    <row r="61" spans="14:71" ht="6.75" customHeight="1" x14ac:dyDescent="0.2">
      <c r="N61" s="84"/>
      <c r="AU61" s="92"/>
      <c r="BG61" s="84"/>
      <c r="BM61" s="92"/>
      <c r="BR61" s="95"/>
      <c r="BS61" s="95"/>
    </row>
    <row r="62" spans="14:71" ht="6.75" customHeight="1" x14ac:dyDescent="0.2">
      <c r="N62" s="84"/>
      <c r="AU62" s="92"/>
      <c r="BG62" s="84"/>
      <c r="BM62" s="92"/>
      <c r="BR62" s="95"/>
      <c r="BS62" s="95"/>
    </row>
    <row r="63" spans="14:71" ht="6.75" customHeight="1" x14ac:dyDescent="0.2">
      <c r="N63" s="84"/>
      <c r="AU63" s="92"/>
      <c r="BG63" s="84"/>
      <c r="BM63" s="92"/>
      <c r="BR63" s="95"/>
      <c r="BS63" s="95"/>
    </row>
    <row r="64" spans="14:71" ht="6.75" customHeight="1" x14ac:dyDescent="0.2">
      <c r="N64" s="84"/>
      <c r="AU64" s="92"/>
      <c r="BG64" s="84"/>
      <c r="BM64" s="92"/>
      <c r="BR64" s="95"/>
      <c r="BS64" s="95"/>
    </row>
    <row r="65" spans="14:76" ht="6.75" customHeight="1" x14ac:dyDescent="0.2">
      <c r="N65" s="84"/>
      <c r="AD65" s="40"/>
      <c r="AE65" s="40"/>
      <c r="AF65" s="40"/>
      <c r="AG65" s="40"/>
      <c r="AH65" s="40"/>
      <c r="AI65" s="40"/>
      <c r="AJ65" s="40"/>
      <c r="AU65" s="92"/>
      <c r="BG65" s="84"/>
      <c r="BM65" s="92"/>
      <c r="BR65" s="95"/>
      <c r="BS65" s="95"/>
      <c r="BW65" s="188">
        <v>13</v>
      </c>
      <c r="BX65" s="188"/>
    </row>
    <row r="66" spans="14:76" ht="6.75" customHeight="1" x14ac:dyDescent="0.2">
      <c r="N66" s="84"/>
      <c r="AD66" s="40"/>
      <c r="AE66" s="40"/>
      <c r="AF66" s="40"/>
      <c r="AG66" s="40"/>
      <c r="AH66" s="40"/>
      <c r="AI66" s="40"/>
      <c r="AJ66" s="40"/>
      <c r="AU66" s="92"/>
      <c r="BG66" s="84"/>
      <c r="BM66" s="92"/>
      <c r="BR66" s="95"/>
      <c r="BS66" s="95"/>
      <c r="BW66" s="188"/>
      <c r="BX66" s="188"/>
    </row>
    <row r="67" spans="14:76" ht="6.75" customHeight="1" x14ac:dyDescent="0.2">
      <c r="N67" s="84"/>
      <c r="AD67" s="40"/>
      <c r="AE67" s="40"/>
      <c r="AF67" s="40"/>
      <c r="AG67" s="40"/>
      <c r="AH67" s="40"/>
      <c r="AI67" s="40"/>
      <c r="AJ67" s="40"/>
      <c r="AU67" s="92"/>
      <c r="BG67" s="84"/>
      <c r="BM67" s="92"/>
      <c r="BR67" s="95"/>
      <c r="BS67" s="95"/>
      <c r="BW67" s="188"/>
      <c r="BX67" s="188"/>
    </row>
    <row r="68" spans="14:76" ht="6.75" customHeight="1" x14ac:dyDescent="0.2">
      <c r="N68" s="84"/>
      <c r="AD68" s="40"/>
      <c r="AE68" s="40"/>
      <c r="AF68" s="40"/>
      <c r="AG68" s="40"/>
      <c r="AH68" s="40"/>
      <c r="AI68" s="40"/>
      <c r="AJ68" s="40"/>
      <c r="AU68" s="92"/>
      <c r="BG68" s="84"/>
      <c r="BM68" s="92"/>
      <c r="BR68" s="95"/>
      <c r="BS68" s="95"/>
      <c r="BW68" s="188"/>
      <c r="BX68" s="188"/>
    </row>
    <row r="69" spans="14:76" ht="6.75" customHeight="1" x14ac:dyDescent="0.2">
      <c r="N69" s="84"/>
      <c r="AD69" s="40"/>
      <c r="AE69" s="40"/>
      <c r="AF69" s="40"/>
      <c r="AG69" s="40"/>
      <c r="AH69" s="40"/>
      <c r="AI69" s="40"/>
      <c r="AJ69" s="40"/>
      <c r="AU69" s="92"/>
      <c r="BG69" s="84"/>
      <c r="BM69" s="92"/>
      <c r="BR69" s="95"/>
      <c r="BS69" s="95"/>
    </row>
    <row r="70" spans="14:76" ht="6.75" customHeight="1" thickBot="1" x14ac:dyDescent="0.25">
      <c r="N70" s="84"/>
      <c r="AD70" s="40"/>
      <c r="AE70" s="40"/>
      <c r="AF70" s="40"/>
      <c r="AG70" s="40"/>
      <c r="AH70" s="40"/>
      <c r="AI70" s="40"/>
      <c r="AJ70" s="40"/>
      <c r="AT70" s="197">
        <f>(1580*3)+1850+1500+1100</f>
        <v>9190</v>
      </c>
      <c r="AU70" s="192"/>
      <c r="BG70" s="84"/>
      <c r="BM70" s="92"/>
      <c r="BR70" s="96"/>
      <c r="BS70" s="96"/>
    </row>
    <row r="71" spans="14:76" ht="6.75" customHeight="1" x14ac:dyDescent="0.2">
      <c r="N71" s="84"/>
      <c r="AD71" s="40"/>
      <c r="AE71" s="40"/>
      <c r="AF71" s="40"/>
      <c r="AG71" s="40"/>
      <c r="AH71" s="40"/>
      <c r="AI71" s="40"/>
      <c r="AJ71" s="40"/>
      <c r="AT71" s="197"/>
      <c r="AU71" s="192"/>
      <c r="BG71" s="84"/>
      <c r="BM71" s="92"/>
      <c r="BP71" s="40"/>
      <c r="BQ71" s="82"/>
      <c r="BR71" s="85"/>
      <c r="BS71" s="82"/>
    </row>
    <row r="72" spans="14:76" ht="6.75" customHeight="1" x14ac:dyDescent="0.2">
      <c r="N72" s="84"/>
      <c r="AT72" s="197"/>
      <c r="AU72" s="192"/>
      <c r="BG72" s="84"/>
      <c r="BM72" s="92"/>
      <c r="BP72" s="40"/>
      <c r="BQ72" s="82"/>
      <c r="BR72" s="85"/>
      <c r="BS72" s="82"/>
    </row>
    <row r="73" spans="14:76" ht="6.75" customHeight="1" x14ac:dyDescent="0.2">
      <c r="N73" s="84"/>
      <c r="AT73" s="197"/>
      <c r="AU73" s="192"/>
      <c r="BG73" s="84"/>
      <c r="BM73" s="92"/>
      <c r="BP73" s="40"/>
      <c r="BQ73" s="82"/>
      <c r="BR73" s="85"/>
      <c r="BS73" s="82"/>
    </row>
    <row r="74" spans="14:76" ht="6.75" customHeight="1" x14ac:dyDescent="0.2">
      <c r="N74" s="84"/>
      <c r="AT74" s="197"/>
      <c r="AU74" s="192"/>
      <c r="BG74" s="84"/>
      <c r="BL74" s="197">
        <v>8090</v>
      </c>
      <c r="BM74" s="192"/>
      <c r="BR74" s="85"/>
      <c r="BS74" s="82"/>
    </row>
    <row r="75" spans="14:76" ht="6.75" customHeight="1" x14ac:dyDescent="0.2">
      <c r="N75" s="84"/>
      <c r="AU75" s="92"/>
      <c r="BG75" s="84"/>
      <c r="BL75" s="197"/>
      <c r="BM75" s="192"/>
      <c r="BR75" s="85"/>
      <c r="BS75" s="82"/>
    </row>
    <row r="76" spans="14:76" ht="6.75" customHeight="1" x14ac:dyDescent="0.2">
      <c r="N76" s="84"/>
      <c r="AU76" s="92"/>
      <c r="BG76" s="84"/>
      <c r="BL76" s="197"/>
      <c r="BM76" s="192"/>
      <c r="BR76" s="85"/>
      <c r="BS76" s="82"/>
    </row>
    <row r="77" spans="14:76" ht="6.75" customHeight="1" x14ac:dyDescent="0.2">
      <c r="N77" s="84"/>
      <c r="AU77" s="92"/>
      <c r="BG77" s="84"/>
      <c r="BL77" s="198"/>
      <c r="BM77" s="199"/>
      <c r="BP77" s="108"/>
      <c r="BQ77" s="109"/>
      <c r="BR77" s="85"/>
      <c r="BS77" s="82"/>
    </row>
    <row r="78" spans="14:76" ht="6.75" customHeight="1" x14ac:dyDescent="0.2">
      <c r="N78" s="84"/>
      <c r="AU78" s="92"/>
      <c r="BG78" s="84"/>
      <c r="BM78" s="92"/>
      <c r="BP78" s="108"/>
      <c r="BQ78" s="109"/>
      <c r="BR78" s="85"/>
      <c r="BS78" s="82"/>
    </row>
    <row r="79" spans="14:76" ht="6.75" customHeight="1" x14ac:dyDescent="0.2">
      <c r="N79" s="84"/>
      <c r="AU79" s="92"/>
      <c r="BG79" s="84"/>
      <c r="BH79" s="85"/>
      <c r="BI79" s="200">
        <v>4000</v>
      </c>
      <c r="BJ79" s="200"/>
      <c r="BK79" s="200"/>
      <c r="BL79" s="200"/>
      <c r="BM79" s="92"/>
      <c r="BN79" s="40"/>
      <c r="BO79" s="40"/>
      <c r="BP79" s="108"/>
      <c r="BQ79" s="109"/>
      <c r="BR79" s="85"/>
      <c r="BS79" s="82"/>
    </row>
    <row r="80" spans="14:76" ht="6.75" customHeight="1" x14ac:dyDescent="0.2">
      <c r="N80" s="84"/>
      <c r="AU80" s="92"/>
      <c r="BG80" s="84"/>
      <c r="BH80" s="106"/>
      <c r="BI80" s="195"/>
      <c r="BJ80" s="195"/>
      <c r="BK80" s="195"/>
      <c r="BL80" s="195"/>
      <c r="BM80" s="107"/>
      <c r="BN80" s="103"/>
      <c r="BO80" s="103"/>
      <c r="BP80" s="103"/>
      <c r="BQ80" s="104"/>
      <c r="BR80" s="85"/>
      <c r="BS80" s="82"/>
    </row>
    <row r="81" spans="1:71" ht="6.75" customHeight="1" x14ac:dyDescent="0.2">
      <c r="N81" s="84"/>
      <c r="AU81" s="92"/>
      <c r="BG81" s="84"/>
      <c r="BM81" s="92"/>
      <c r="BR81" s="85"/>
      <c r="BS81" s="82"/>
    </row>
    <row r="82" spans="1:71" ht="6.75" customHeight="1" x14ac:dyDescent="0.2">
      <c r="N82" s="84"/>
      <c r="AU82" s="92"/>
      <c r="BG82" s="84"/>
      <c r="BM82" s="92"/>
      <c r="BR82" s="85"/>
      <c r="BS82" s="82"/>
    </row>
    <row r="83" spans="1:71" ht="6.75" customHeight="1" x14ac:dyDescent="0.2">
      <c r="N83" s="84"/>
      <c r="AM83" s="188">
        <f>1320+5040+1220+1500+400</f>
        <v>9480</v>
      </c>
      <c r="AN83" s="188"/>
      <c r="AO83" s="188"/>
      <c r="AP83" s="188"/>
      <c r="AQ83" s="188"/>
      <c r="AU83" s="92"/>
      <c r="BG83" s="84"/>
      <c r="BM83" s="92"/>
      <c r="BR83" s="85"/>
      <c r="BS83" s="82"/>
    </row>
    <row r="84" spans="1:71" ht="6.75" customHeight="1" x14ac:dyDescent="0.2">
      <c r="N84" s="84"/>
      <c r="O84" s="106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95"/>
      <c r="AN84" s="195"/>
      <c r="AO84" s="195"/>
      <c r="AP84" s="195"/>
      <c r="AQ84" s="195"/>
      <c r="AR84" s="103"/>
      <c r="AS84" s="103"/>
      <c r="AT84" s="103"/>
      <c r="AU84" s="107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4"/>
      <c r="BG84" s="84"/>
      <c r="BM84" s="92"/>
      <c r="BR84" s="85"/>
      <c r="BS84" s="82"/>
    </row>
    <row r="85" spans="1:71" ht="6.75" customHeight="1" x14ac:dyDescent="0.2">
      <c r="N85" s="84"/>
      <c r="AU85" s="92"/>
      <c r="BG85" s="84"/>
      <c r="BM85" s="92"/>
      <c r="BR85" s="85"/>
      <c r="BS85" s="82"/>
    </row>
    <row r="86" spans="1:71" ht="6.75" customHeight="1" x14ac:dyDescent="0.2">
      <c r="N86" s="84"/>
      <c r="AU86" s="92"/>
      <c r="BG86" s="84"/>
      <c r="BM86" s="92"/>
      <c r="BR86" s="85"/>
      <c r="BS86" s="82"/>
    </row>
    <row r="87" spans="1:71" ht="6.75" customHeight="1" thickBot="1" x14ac:dyDescent="0.25">
      <c r="N87" s="84"/>
      <c r="AU87" s="92"/>
      <c r="BG87" s="84"/>
      <c r="BM87" s="92"/>
      <c r="BR87" s="85"/>
      <c r="BS87" s="82"/>
    </row>
    <row r="88" spans="1:71" ht="6.75" customHeight="1" x14ac:dyDescent="0.2">
      <c r="N88" s="84"/>
      <c r="AU88" s="92"/>
      <c r="BG88" s="84"/>
      <c r="BM88" s="92"/>
      <c r="BR88" s="94"/>
      <c r="BS88" s="94"/>
    </row>
    <row r="89" spans="1:71" ht="6.75" customHeight="1" x14ac:dyDescent="0.2">
      <c r="N89" s="84"/>
      <c r="AU89" s="92"/>
      <c r="BG89" s="84"/>
      <c r="BM89" s="92"/>
      <c r="BR89" s="95"/>
      <c r="BS89" s="95"/>
    </row>
    <row r="90" spans="1:71" ht="6.75" customHeight="1" thickBot="1" x14ac:dyDescent="0.25">
      <c r="N90" s="84"/>
      <c r="AU90" s="92"/>
      <c r="BG90" s="84"/>
      <c r="BM90" s="105"/>
      <c r="BR90" s="95"/>
      <c r="BS90" s="95"/>
    </row>
    <row r="91" spans="1:71" ht="6.75" customHeight="1" thickBot="1" x14ac:dyDescent="0.25">
      <c r="N91" s="84"/>
      <c r="AD91" s="89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97"/>
      <c r="BR91" s="95"/>
      <c r="BS91" s="95"/>
    </row>
    <row r="92" spans="1:71" ht="6.75" customHeight="1" x14ac:dyDescent="0.2">
      <c r="N92" s="84"/>
      <c r="AN92" s="91"/>
      <c r="AZ92" s="83"/>
      <c r="BL92" s="78"/>
      <c r="BM92" s="91"/>
      <c r="BR92" s="95"/>
      <c r="BS92" s="95"/>
    </row>
    <row r="93" spans="1:71" ht="6.75" customHeight="1" thickBot="1" x14ac:dyDescent="0.25">
      <c r="N93" s="88"/>
      <c r="AN93" s="92"/>
      <c r="AZ93" s="84"/>
      <c r="BL93" s="40"/>
      <c r="BM93" s="92"/>
      <c r="BR93" s="95"/>
      <c r="BS93" s="95"/>
    </row>
    <row r="94" spans="1:71" ht="6.75" customHeight="1" x14ac:dyDescent="0.2">
      <c r="A94" s="77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85"/>
      <c r="Q94" s="40"/>
      <c r="AN94" s="92"/>
      <c r="AZ94" s="84"/>
      <c r="BL94" s="40"/>
      <c r="BM94" s="92"/>
      <c r="BR94" s="95"/>
      <c r="BS94" s="95"/>
    </row>
    <row r="95" spans="1:71" ht="6.75" customHeight="1" thickBot="1" x14ac:dyDescent="0.25">
      <c r="A95" s="80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5"/>
      <c r="Q95" s="40"/>
      <c r="AN95" s="92"/>
      <c r="AZ95" s="84"/>
      <c r="BL95" s="40"/>
      <c r="BM95" s="92"/>
      <c r="BR95" s="95"/>
      <c r="BS95" s="95"/>
    </row>
    <row r="96" spans="1:71" ht="6.75" customHeight="1" x14ac:dyDescent="0.2">
      <c r="O96" s="83"/>
      <c r="AN96" s="92"/>
      <c r="AZ96" s="84"/>
      <c r="BL96" s="40"/>
      <c r="BM96" s="92"/>
      <c r="BR96" s="95"/>
      <c r="BS96" s="95"/>
    </row>
    <row r="97" spans="1:71" ht="6.75" customHeight="1" thickBot="1" x14ac:dyDescent="0.25">
      <c r="O97" s="84"/>
      <c r="AM97" s="197">
        <v>3670</v>
      </c>
      <c r="AN97" s="192"/>
      <c r="AZ97" s="84"/>
      <c r="BL97" s="191">
        <v>3500</v>
      </c>
      <c r="BM97" s="192"/>
      <c r="BR97" s="95"/>
      <c r="BS97" s="95"/>
    </row>
    <row r="98" spans="1:71" ht="6.75" customHeight="1" thickBot="1" x14ac:dyDescent="0.25">
      <c r="O98" s="84"/>
      <c r="X98" s="83"/>
      <c r="AM98" s="197"/>
      <c r="AN98" s="192"/>
      <c r="AZ98" s="84"/>
      <c r="BL98" s="191"/>
      <c r="BM98" s="192"/>
      <c r="BR98" s="96"/>
      <c r="BS98" s="96"/>
    </row>
    <row r="99" spans="1:71" ht="6.75" customHeight="1" x14ac:dyDescent="0.2">
      <c r="O99" s="84"/>
      <c r="X99" s="84"/>
      <c r="AG99" s="188">
        <v>6200</v>
      </c>
      <c r="AH99" s="188"/>
      <c r="AI99" s="188"/>
      <c r="AJ99" s="188"/>
      <c r="AM99" s="197"/>
      <c r="AN99" s="192"/>
      <c r="AZ99" s="84"/>
      <c r="BL99" s="191"/>
      <c r="BM99" s="192"/>
      <c r="BR99" s="85"/>
      <c r="BS99" s="82"/>
    </row>
    <row r="100" spans="1:71" ht="6.75" customHeight="1" x14ac:dyDescent="0.2">
      <c r="O100" s="84"/>
      <c r="X100" s="84"/>
      <c r="Y100" s="106"/>
      <c r="Z100" s="103"/>
      <c r="AA100" s="103"/>
      <c r="AB100" s="103"/>
      <c r="AC100" s="103"/>
      <c r="AD100" s="103"/>
      <c r="AE100" s="103"/>
      <c r="AF100" s="103"/>
      <c r="AG100" s="195"/>
      <c r="AH100" s="195"/>
      <c r="AI100" s="195"/>
      <c r="AJ100" s="195"/>
      <c r="AK100" s="103"/>
      <c r="AL100" s="103"/>
      <c r="AM100" s="198"/>
      <c r="AN100" s="199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4"/>
      <c r="AZ100" s="84"/>
      <c r="BL100" s="198"/>
      <c r="BM100" s="199"/>
      <c r="BR100" s="85"/>
      <c r="BS100" s="82"/>
    </row>
    <row r="101" spans="1:71" ht="6.75" customHeight="1" x14ac:dyDescent="0.2">
      <c r="O101" s="84"/>
      <c r="X101" s="84"/>
      <c r="AN101" s="92"/>
      <c r="AZ101" s="84"/>
      <c r="BL101" s="40"/>
      <c r="BM101" s="92"/>
      <c r="BR101" s="85"/>
      <c r="BS101" s="82"/>
    </row>
    <row r="102" spans="1:71" ht="6.75" customHeight="1" x14ac:dyDescent="0.2">
      <c r="O102" s="84"/>
      <c r="X102" s="84"/>
      <c r="AN102" s="92"/>
      <c r="AZ102" s="84"/>
      <c r="BF102" s="188">
        <v>4000</v>
      </c>
      <c r="BG102" s="188"/>
      <c r="BH102" s="188"/>
      <c r="BI102" s="188"/>
      <c r="BL102" s="40"/>
      <c r="BM102" s="92"/>
      <c r="BR102" s="85"/>
      <c r="BS102" s="82"/>
    </row>
    <row r="103" spans="1:71" ht="6.75" customHeight="1" x14ac:dyDescent="0.2">
      <c r="O103" s="84"/>
      <c r="X103" s="84"/>
      <c r="AN103" s="92"/>
      <c r="AZ103" s="84"/>
      <c r="BA103" s="106"/>
      <c r="BB103" s="103"/>
      <c r="BC103" s="103"/>
      <c r="BD103" s="103"/>
      <c r="BE103" s="103"/>
      <c r="BF103" s="195"/>
      <c r="BG103" s="195"/>
      <c r="BH103" s="195"/>
      <c r="BI103" s="195"/>
      <c r="BJ103" s="103"/>
      <c r="BK103" s="103"/>
      <c r="BL103" s="103"/>
      <c r="BM103" s="107"/>
      <c r="BN103" s="103"/>
      <c r="BO103" s="103"/>
      <c r="BP103" s="103"/>
      <c r="BQ103" s="104"/>
      <c r="BR103" s="85"/>
      <c r="BS103" s="82"/>
    </row>
    <row r="104" spans="1:71" ht="6.75" customHeight="1" x14ac:dyDescent="0.2">
      <c r="O104" s="84"/>
      <c r="X104" s="84"/>
      <c r="AN104" s="92"/>
      <c r="AZ104" s="84"/>
      <c r="BL104" s="40"/>
      <c r="BM104" s="92"/>
      <c r="BR104" s="85"/>
      <c r="BS104" s="82"/>
    </row>
    <row r="105" spans="1:71" ht="6.75" customHeight="1" thickBot="1" x14ac:dyDescent="0.25">
      <c r="O105" s="88"/>
      <c r="X105" s="88"/>
      <c r="AN105" s="105"/>
      <c r="AZ105" s="84"/>
      <c r="BL105" s="81"/>
      <c r="BM105" s="105"/>
      <c r="BR105" s="85"/>
      <c r="BS105" s="82"/>
    </row>
    <row r="106" spans="1:71" ht="6.75" customHeight="1" x14ac:dyDescent="0.2">
      <c r="A106" s="77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98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100"/>
      <c r="AM106" s="78"/>
      <c r="AN106" s="78"/>
      <c r="AO106" s="78"/>
      <c r="AP106" s="78"/>
      <c r="AQ106" s="78"/>
      <c r="AR106" s="78"/>
      <c r="AS106" s="78"/>
      <c r="AT106" s="98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100"/>
      <c r="BH106" s="78"/>
      <c r="BI106" s="78"/>
      <c r="BJ106" s="78"/>
      <c r="BK106" s="78"/>
      <c r="BL106" s="78"/>
      <c r="BM106" s="78"/>
      <c r="BN106" s="78"/>
      <c r="BO106" s="78"/>
      <c r="BP106" s="78"/>
      <c r="BQ106" s="78"/>
      <c r="BR106" s="40"/>
      <c r="BS106" s="82"/>
    </row>
    <row r="107" spans="1:71" ht="6.75" customHeight="1" thickBot="1" x14ac:dyDescent="0.25">
      <c r="A107" s="80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98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100"/>
      <c r="AM107" s="81"/>
      <c r="AN107" s="81"/>
      <c r="AO107" s="81"/>
      <c r="AP107" s="81"/>
      <c r="AQ107" s="81"/>
      <c r="AR107" s="81"/>
      <c r="AS107" s="81"/>
      <c r="AT107" s="98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100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6"/>
    </row>
  </sheetData>
  <mergeCells count="16">
    <mergeCell ref="AT70:AU74"/>
    <mergeCell ref="AG99:AJ100"/>
    <mergeCell ref="BF102:BI103"/>
    <mergeCell ref="BL74:BM77"/>
    <mergeCell ref="BI79:BL80"/>
    <mergeCell ref="AM83:AQ84"/>
    <mergeCell ref="AM97:AN100"/>
    <mergeCell ref="BL97:BM100"/>
    <mergeCell ref="BK21:BO22"/>
    <mergeCell ref="Z39:AA42"/>
    <mergeCell ref="AF40:AI41"/>
    <mergeCell ref="AT51:AU54"/>
    <mergeCell ref="BW65:BX68"/>
    <mergeCell ref="BC25:BE26"/>
    <mergeCell ref="BK27:BO28"/>
    <mergeCell ref="BJ31:BK34"/>
  </mergeCells>
  <phoneticPr fontId="0" type="noConversion"/>
  <pageMargins left="0.27" right="0.75" top="0.16" bottom="0.4" header="0.5" footer="0.5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workbookViewId="0">
      <selection activeCell="L9" sqref="L9"/>
    </sheetView>
  </sheetViews>
  <sheetFormatPr defaultRowHeight="12.75" outlineLevelRow="1" x14ac:dyDescent="0.2"/>
  <cols>
    <col min="1" max="1" width="4.5703125" style="120" customWidth="1"/>
    <col min="2" max="2" width="14.42578125" style="113" customWidth="1"/>
    <col min="3" max="3" width="40.7109375" style="114" customWidth="1"/>
    <col min="4" max="4" width="13.85546875" style="115" customWidth="1"/>
    <col min="5" max="5" width="11.7109375" style="116" customWidth="1"/>
    <col min="6" max="6" width="8.140625" style="117" customWidth="1"/>
    <col min="7" max="9" width="7.140625" style="117" customWidth="1"/>
    <col min="10" max="10" width="8.5703125" style="117" customWidth="1"/>
    <col min="11" max="13" width="7.140625" style="117" customWidth="1"/>
  </cols>
  <sheetData>
    <row r="1" spans="1:14" outlineLevel="1" x14ac:dyDescent="0.2">
      <c r="A1" s="112" t="s">
        <v>111</v>
      </c>
      <c r="J1" s="112" t="s">
        <v>112</v>
      </c>
    </row>
    <row r="2" spans="1:14" outlineLevel="1" x14ac:dyDescent="0.2">
      <c r="A2" s="118"/>
    </row>
    <row r="3" spans="1:14" outlineLevel="1" x14ac:dyDescent="0.2">
      <c r="A3" s="118" t="s">
        <v>113</v>
      </c>
      <c r="J3" s="119" t="s">
        <v>114</v>
      </c>
    </row>
    <row r="4" spans="1:14" outlineLevel="1" x14ac:dyDescent="0.2">
      <c r="A4" s="118" t="s">
        <v>115</v>
      </c>
      <c r="J4" s="118" t="s">
        <v>116</v>
      </c>
    </row>
    <row r="5" spans="1:14" ht="18.75" x14ac:dyDescent="0.2">
      <c r="C5" s="121"/>
      <c r="D5" s="122"/>
      <c r="E5" s="122"/>
      <c r="F5" s="123"/>
      <c r="G5" s="123"/>
      <c r="H5" s="122"/>
      <c r="I5" s="123"/>
      <c r="J5" s="123"/>
    </row>
    <row r="6" spans="1:14" ht="15" x14ac:dyDescent="0.2">
      <c r="C6" s="118"/>
      <c r="D6" s="120"/>
      <c r="E6" s="124" t="s">
        <v>117</v>
      </c>
      <c r="F6" s="125"/>
      <c r="G6" s="125"/>
      <c r="I6" s="126"/>
    </row>
    <row r="7" spans="1:14" ht="15" x14ac:dyDescent="0.2">
      <c r="C7" s="118"/>
      <c r="D7" s="120"/>
      <c r="E7" s="124"/>
      <c r="F7" s="125"/>
      <c r="G7" s="125"/>
      <c r="I7" s="126"/>
    </row>
    <row r="8" spans="1:14" ht="15.75" x14ac:dyDescent="0.2">
      <c r="C8" s="118"/>
      <c r="D8" s="127" t="s">
        <v>118</v>
      </c>
    </row>
    <row r="9" spans="1:14" ht="15" x14ac:dyDescent="0.2">
      <c r="C9" s="118"/>
      <c r="D9" s="128" t="s">
        <v>119</v>
      </c>
      <c r="I9" s="129"/>
    </row>
    <row r="10" spans="1:14" x14ac:dyDescent="0.2">
      <c r="C10" s="130"/>
      <c r="D10" s="120"/>
      <c r="E10" s="131"/>
      <c r="F10" s="132"/>
      <c r="G10" s="132"/>
      <c r="I10" s="133"/>
    </row>
    <row r="11" spans="1:14" ht="15" x14ac:dyDescent="0.2">
      <c r="B11" s="134" t="s">
        <v>120</v>
      </c>
      <c r="C11" s="135" t="s">
        <v>121</v>
      </c>
      <c r="D11" s="122"/>
      <c r="E11" s="136"/>
      <c r="F11" s="137"/>
      <c r="G11" s="137"/>
      <c r="H11" s="138"/>
      <c r="I11" s="123"/>
      <c r="J11" s="123"/>
    </row>
    <row r="12" spans="1:14" ht="15" x14ac:dyDescent="0.2">
      <c r="C12" s="139"/>
      <c r="D12" s="120"/>
      <c r="E12" s="140" t="s">
        <v>122</v>
      </c>
      <c r="G12" s="125"/>
      <c r="H12" s="128"/>
      <c r="I12" s="125"/>
      <c r="J12" s="125"/>
    </row>
    <row r="13" spans="1:14" x14ac:dyDescent="0.2">
      <c r="A13" s="141"/>
      <c r="B13" s="142"/>
      <c r="C13" s="118"/>
      <c r="D13" s="120"/>
      <c r="E13" s="143"/>
    </row>
    <row r="14" spans="1:14" ht="15" x14ac:dyDescent="0.25">
      <c r="C14" s="144" t="s">
        <v>123</v>
      </c>
      <c r="D14" s="120"/>
      <c r="E14" s="133"/>
      <c r="I14" s="144"/>
      <c r="J14" s="144"/>
      <c r="N14" s="145"/>
    </row>
    <row r="15" spans="1:14" s="149" customFormat="1" ht="15" x14ac:dyDescent="0.25">
      <c r="A15" s="128"/>
      <c r="B15" s="146"/>
      <c r="C15" s="144" t="s">
        <v>124</v>
      </c>
      <c r="D15" s="147"/>
      <c r="E15" s="216">
        <v>752516.21</v>
      </c>
      <c r="F15" s="217"/>
      <c r="G15" s="148" t="s">
        <v>125</v>
      </c>
      <c r="H15" s="147"/>
      <c r="I15" s="144"/>
      <c r="J15" s="144"/>
      <c r="K15" s="147"/>
      <c r="L15" s="147"/>
      <c r="M15" s="147"/>
    </row>
    <row r="16" spans="1:14" s="149" customFormat="1" ht="15" outlineLevel="1" x14ac:dyDescent="0.25">
      <c r="A16" s="128"/>
      <c r="B16" s="146"/>
      <c r="C16" s="144" t="s">
        <v>126</v>
      </c>
      <c r="D16" s="147"/>
      <c r="E16" s="216" t="s">
        <v>127</v>
      </c>
      <c r="F16" s="217"/>
      <c r="G16" s="148" t="s">
        <v>125</v>
      </c>
      <c r="H16" s="147"/>
      <c r="I16" s="144"/>
      <c r="J16" s="144"/>
      <c r="K16" s="147"/>
      <c r="L16" s="147"/>
      <c r="M16" s="147"/>
    </row>
    <row r="17" spans="1:13" s="149" customFormat="1" ht="15" outlineLevel="1" x14ac:dyDescent="0.25">
      <c r="A17" s="128"/>
      <c r="B17" s="146"/>
      <c r="C17" s="144" t="s">
        <v>128</v>
      </c>
      <c r="D17" s="147"/>
      <c r="E17" s="216" t="s">
        <v>129</v>
      </c>
      <c r="F17" s="217"/>
      <c r="G17" s="148" t="s">
        <v>125</v>
      </c>
      <c r="H17" s="147"/>
      <c r="I17" s="144"/>
      <c r="J17" s="144"/>
      <c r="K17" s="147"/>
      <c r="L17" s="147"/>
      <c r="M17" s="147"/>
    </row>
    <row r="18" spans="1:13" s="149" customFormat="1" ht="15" x14ac:dyDescent="0.25">
      <c r="A18" s="128"/>
      <c r="B18" s="146"/>
      <c r="C18" s="144" t="s">
        <v>130</v>
      </c>
      <c r="D18" s="128"/>
      <c r="E18" s="216" t="s">
        <v>131</v>
      </c>
      <c r="F18" s="217"/>
      <c r="G18" s="148" t="s">
        <v>125</v>
      </c>
      <c r="H18" s="147"/>
      <c r="I18" s="144"/>
      <c r="J18" s="144"/>
      <c r="K18" s="147"/>
      <c r="L18" s="147"/>
      <c r="M18" s="147"/>
    </row>
    <row r="19" spans="1:13" s="149" customFormat="1" ht="15" outlineLevel="1" x14ac:dyDescent="0.25">
      <c r="A19" s="128"/>
      <c r="B19" s="146"/>
      <c r="C19" s="144" t="s">
        <v>132</v>
      </c>
      <c r="D19" s="128"/>
      <c r="E19" s="216" t="s">
        <v>133</v>
      </c>
      <c r="F19" s="217"/>
      <c r="G19" s="148" t="s">
        <v>134</v>
      </c>
      <c r="H19" s="147"/>
      <c r="I19" s="144"/>
      <c r="J19" s="144"/>
      <c r="K19" s="147"/>
      <c r="L19" s="147"/>
      <c r="M19" s="147"/>
    </row>
    <row r="20" spans="1:13" ht="15" x14ac:dyDescent="0.25">
      <c r="C20" s="150" t="s">
        <v>135</v>
      </c>
      <c r="D20" s="120"/>
      <c r="E20" s="133"/>
    </row>
    <row r="21" spans="1:13" x14ac:dyDescent="0.2">
      <c r="C21" s="118"/>
      <c r="D21" s="120"/>
      <c r="E21" s="133"/>
    </row>
    <row r="22" spans="1:13" x14ac:dyDescent="0.2">
      <c r="C22" s="118"/>
      <c r="D22" s="120"/>
      <c r="E22" s="133"/>
    </row>
    <row r="23" spans="1:13" ht="12.75" customHeight="1" x14ac:dyDescent="0.2">
      <c r="A23" s="214" t="s">
        <v>136</v>
      </c>
      <c r="B23" s="218" t="s">
        <v>137</v>
      </c>
      <c r="C23" s="214" t="s">
        <v>138</v>
      </c>
      <c r="D23" s="214" t="s">
        <v>2</v>
      </c>
      <c r="E23" s="214" t="s">
        <v>139</v>
      </c>
      <c r="F23" s="214" t="s">
        <v>140</v>
      </c>
      <c r="G23" s="215"/>
      <c r="H23" s="215"/>
      <c r="I23" s="215"/>
      <c r="J23" s="214" t="s">
        <v>141</v>
      </c>
      <c r="K23" s="215"/>
      <c r="L23" s="215"/>
      <c r="M23" s="215"/>
    </row>
    <row r="24" spans="1:13" ht="13.5" customHeight="1" x14ac:dyDescent="0.2">
      <c r="A24" s="215"/>
      <c r="B24" s="219"/>
      <c r="C24" s="220"/>
      <c r="D24" s="214"/>
      <c r="E24" s="214"/>
      <c r="F24" s="214" t="s">
        <v>142</v>
      </c>
      <c r="G24" s="214" t="s">
        <v>143</v>
      </c>
      <c r="H24" s="215"/>
      <c r="I24" s="215"/>
      <c r="J24" s="214" t="s">
        <v>142</v>
      </c>
      <c r="K24" s="214" t="s">
        <v>143</v>
      </c>
      <c r="L24" s="215"/>
      <c r="M24" s="215"/>
    </row>
    <row r="25" spans="1:13" ht="24" x14ac:dyDescent="0.2">
      <c r="A25" s="215"/>
      <c r="B25" s="219"/>
      <c r="C25" s="220"/>
      <c r="D25" s="214"/>
      <c r="E25" s="214"/>
      <c r="F25" s="215"/>
      <c r="G25" s="151" t="s">
        <v>144</v>
      </c>
      <c r="H25" s="151" t="s">
        <v>145</v>
      </c>
      <c r="I25" s="151" t="s">
        <v>146</v>
      </c>
      <c r="J25" s="215"/>
      <c r="K25" s="151" t="s">
        <v>144</v>
      </c>
      <c r="L25" s="151" t="s">
        <v>145</v>
      </c>
      <c r="M25" s="151" t="s">
        <v>146</v>
      </c>
    </row>
    <row r="26" spans="1:13" x14ac:dyDescent="0.2">
      <c r="A26" s="154">
        <v>1</v>
      </c>
      <c r="B26" s="153">
        <v>2</v>
      </c>
      <c r="C26" s="151">
        <v>3</v>
      </c>
      <c r="D26" s="151">
        <v>4</v>
      </c>
      <c r="E26" s="155">
        <v>5</v>
      </c>
      <c r="F26" s="152">
        <v>6</v>
      </c>
      <c r="G26" s="152">
        <v>7</v>
      </c>
      <c r="H26" s="152">
        <v>8</v>
      </c>
      <c r="I26" s="152">
        <v>9</v>
      </c>
      <c r="J26" s="152">
        <v>10</v>
      </c>
      <c r="K26" s="152">
        <v>11</v>
      </c>
      <c r="L26" s="152">
        <v>12</v>
      </c>
      <c r="M26" s="152">
        <v>13</v>
      </c>
    </row>
    <row r="27" spans="1:13" x14ac:dyDescent="0.2">
      <c r="A27" s="213" t="s">
        <v>147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</row>
    <row r="28" spans="1:13" ht="24" x14ac:dyDescent="0.2">
      <c r="A28" s="154">
        <v>1</v>
      </c>
      <c r="B28" s="156" t="s">
        <v>148</v>
      </c>
      <c r="C28" s="157" t="s">
        <v>149</v>
      </c>
      <c r="D28" s="155" t="s">
        <v>150</v>
      </c>
      <c r="E28" s="158">
        <v>0.01</v>
      </c>
      <c r="F28" s="159">
        <v>2386.17</v>
      </c>
      <c r="G28" s="159">
        <v>2085.89</v>
      </c>
      <c r="H28" s="159">
        <v>300.27999999999997</v>
      </c>
      <c r="I28" s="159"/>
      <c r="J28" s="159">
        <v>24</v>
      </c>
      <c r="K28" s="159">
        <v>21</v>
      </c>
      <c r="L28" s="159">
        <v>3</v>
      </c>
      <c r="M28" s="159"/>
    </row>
    <row r="29" spans="1:13" ht="24" x14ac:dyDescent="0.2">
      <c r="A29" s="154">
        <v>2</v>
      </c>
      <c r="B29" s="156" t="s">
        <v>151</v>
      </c>
      <c r="C29" s="157" t="s">
        <v>152</v>
      </c>
      <c r="D29" s="155" t="s">
        <v>150</v>
      </c>
      <c r="E29" s="158">
        <v>0.13</v>
      </c>
      <c r="F29" s="159">
        <v>1308.45</v>
      </c>
      <c r="G29" s="159">
        <v>1147.78</v>
      </c>
      <c r="H29" s="159">
        <v>160.66999999999999</v>
      </c>
      <c r="I29" s="159"/>
      <c r="J29" s="159">
        <v>170</v>
      </c>
      <c r="K29" s="159">
        <v>149</v>
      </c>
      <c r="L29" s="159">
        <v>21</v>
      </c>
      <c r="M29" s="159"/>
    </row>
    <row r="30" spans="1:13" ht="36" x14ac:dyDescent="0.2">
      <c r="A30" s="154">
        <v>3</v>
      </c>
      <c r="B30" s="156" t="s">
        <v>153</v>
      </c>
      <c r="C30" s="157" t="s">
        <v>154</v>
      </c>
      <c r="D30" s="155" t="s">
        <v>155</v>
      </c>
      <c r="E30" s="158">
        <v>0.35</v>
      </c>
      <c r="F30" s="159">
        <v>7831.28</v>
      </c>
      <c r="G30" s="159">
        <v>3853.79</v>
      </c>
      <c r="H30" s="159">
        <v>2904.99</v>
      </c>
      <c r="I30" s="159">
        <v>587.94000000000005</v>
      </c>
      <c r="J30" s="159">
        <v>2741</v>
      </c>
      <c r="K30" s="159">
        <v>1349</v>
      </c>
      <c r="L30" s="159">
        <v>1017</v>
      </c>
      <c r="M30" s="159">
        <v>206</v>
      </c>
    </row>
    <row r="31" spans="1:13" x14ac:dyDescent="0.2">
      <c r="A31" s="154">
        <v>4</v>
      </c>
      <c r="B31" s="156" t="s">
        <v>156</v>
      </c>
      <c r="C31" s="157" t="s">
        <v>157</v>
      </c>
      <c r="D31" s="155" t="s">
        <v>158</v>
      </c>
      <c r="E31" s="158">
        <v>-35</v>
      </c>
      <c r="F31" s="159">
        <v>10.1</v>
      </c>
      <c r="G31" s="159"/>
      <c r="H31" s="159"/>
      <c r="I31" s="159"/>
      <c r="J31" s="159">
        <v>-353</v>
      </c>
      <c r="K31" s="159"/>
      <c r="L31" s="159"/>
      <c r="M31" s="159"/>
    </row>
    <row r="32" spans="1:13" x14ac:dyDescent="0.2">
      <c r="A32" s="154">
        <v>5</v>
      </c>
      <c r="B32" s="156" t="s">
        <v>159</v>
      </c>
      <c r="C32" s="157" t="s">
        <v>160</v>
      </c>
      <c r="D32" s="155" t="s">
        <v>161</v>
      </c>
      <c r="E32" s="158">
        <v>6</v>
      </c>
      <c r="F32" s="159">
        <v>8.01</v>
      </c>
      <c r="G32" s="159"/>
      <c r="H32" s="159"/>
      <c r="I32" s="159"/>
      <c r="J32" s="159">
        <v>48</v>
      </c>
      <c r="K32" s="159"/>
      <c r="L32" s="159"/>
      <c r="M32" s="159"/>
    </row>
    <row r="33" spans="1:13" x14ac:dyDescent="0.2">
      <c r="A33" s="154">
        <v>6</v>
      </c>
      <c r="B33" s="156" t="s">
        <v>162</v>
      </c>
      <c r="C33" s="157" t="s">
        <v>163</v>
      </c>
      <c r="D33" s="155" t="s">
        <v>164</v>
      </c>
      <c r="E33" s="158">
        <v>0.6</v>
      </c>
      <c r="F33" s="159">
        <v>4740.71</v>
      </c>
      <c r="G33" s="159">
        <v>3124.8</v>
      </c>
      <c r="H33" s="159">
        <v>16.55</v>
      </c>
      <c r="I33" s="159">
        <v>6.89</v>
      </c>
      <c r="J33" s="159">
        <v>2844</v>
      </c>
      <c r="K33" s="159">
        <v>1875</v>
      </c>
      <c r="L33" s="159">
        <v>10</v>
      </c>
      <c r="M33" s="159">
        <v>4</v>
      </c>
    </row>
    <row r="34" spans="1:13" ht="24" x14ac:dyDescent="0.2">
      <c r="A34" s="154">
        <v>7</v>
      </c>
      <c r="B34" s="156" t="s">
        <v>162</v>
      </c>
      <c r="C34" s="157" t="s">
        <v>165</v>
      </c>
      <c r="D34" s="155" t="s">
        <v>164</v>
      </c>
      <c r="E34" s="158">
        <v>0.15</v>
      </c>
      <c r="F34" s="159">
        <v>4740.71</v>
      </c>
      <c r="G34" s="159">
        <v>3124.8</v>
      </c>
      <c r="H34" s="159">
        <v>16.55</v>
      </c>
      <c r="I34" s="159">
        <v>6.89</v>
      </c>
      <c r="J34" s="159">
        <v>711</v>
      </c>
      <c r="K34" s="159">
        <v>469</v>
      </c>
      <c r="L34" s="159">
        <v>2</v>
      </c>
      <c r="M34" s="159">
        <v>1</v>
      </c>
    </row>
    <row r="35" spans="1:13" ht="24" x14ac:dyDescent="0.2">
      <c r="A35" s="154">
        <v>8</v>
      </c>
      <c r="B35" s="156" t="s">
        <v>166</v>
      </c>
      <c r="C35" s="157" t="s">
        <v>167</v>
      </c>
      <c r="D35" s="155" t="s">
        <v>168</v>
      </c>
      <c r="E35" s="158">
        <v>1</v>
      </c>
      <c r="F35" s="159">
        <v>1530.76</v>
      </c>
      <c r="G35" s="159">
        <v>1530.76</v>
      </c>
      <c r="H35" s="159"/>
      <c r="I35" s="159"/>
      <c r="J35" s="159">
        <v>1531</v>
      </c>
      <c r="K35" s="159">
        <v>1531</v>
      </c>
      <c r="L35" s="159"/>
      <c r="M35" s="159"/>
    </row>
    <row r="36" spans="1:13" ht="36" x14ac:dyDescent="0.2">
      <c r="A36" s="154">
        <v>9</v>
      </c>
      <c r="B36" s="156" t="s">
        <v>169</v>
      </c>
      <c r="C36" s="157" t="s">
        <v>170</v>
      </c>
      <c r="D36" s="155" t="s">
        <v>171</v>
      </c>
      <c r="E36" s="158">
        <v>2</v>
      </c>
      <c r="F36" s="159">
        <v>2678.83</v>
      </c>
      <c r="G36" s="159">
        <v>2678.83</v>
      </c>
      <c r="H36" s="159"/>
      <c r="I36" s="159"/>
      <c r="J36" s="159">
        <v>5358</v>
      </c>
      <c r="K36" s="159">
        <v>5358</v>
      </c>
      <c r="L36" s="159"/>
      <c r="M36" s="159"/>
    </row>
    <row r="37" spans="1:13" ht="24" x14ac:dyDescent="0.2">
      <c r="A37" s="154">
        <v>10</v>
      </c>
      <c r="B37" s="156" t="s">
        <v>172</v>
      </c>
      <c r="C37" s="157" t="s">
        <v>173</v>
      </c>
      <c r="D37" s="155" t="s">
        <v>174</v>
      </c>
      <c r="E37" s="158">
        <v>1</v>
      </c>
      <c r="F37" s="159">
        <v>336.2</v>
      </c>
      <c r="G37" s="159">
        <v>237.09</v>
      </c>
      <c r="H37" s="159">
        <v>18</v>
      </c>
      <c r="I37" s="159">
        <v>1.22</v>
      </c>
      <c r="J37" s="159">
        <v>336</v>
      </c>
      <c r="K37" s="159">
        <v>237</v>
      </c>
      <c r="L37" s="159">
        <v>18</v>
      </c>
      <c r="M37" s="159">
        <v>1</v>
      </c>
    </row>
    <row r="38" spans="1:13" x14ac:dyDescent="0.2">
      <c r="A38" s="154">
        <v>11</v>
      </c>
      <c r="B38" s="156" t="s">
        <v>159</v>
      </c>
      <c r="C38" s="157" t="s">
        <v>160</v>
      </c>
      <c r="D38" s="155" t="s">
        <v>161</v>
      </c>
      <c r="E38" s="158">
        <v>1</v>
      </c>
      <c r="F38" s="159">
        <v>8.01</v>
      </c>
      <c r="G38" s="159"/>
      <c r="H38" s="159"/>
      <c r="I38" s="159"/>
      <c r="J38" s="159">
        <v>8</v>
      </c>
      <c r="K38" s="159"/>
      <c r="L38" s="159"/>
      <c r="M38" s="159"/>
    </row>
    <row r="39" spans="1:13" ht="24" x14ac:dyDescent="0.2">
      <c r="A39" s="154">
        <v>12</v>
      </c>
      <c r="B39" s="156" t="s">
        <v>175</v>
      </c>
      <c r="C39" s="157" t="s">
        <v>176</v>
      </c>
      <c r="D39" s="155" t="s">
        <v>177</v>
      </c>
      <c r="E39" s="158">
        <v>1</v>
      </c>
      <c r="F39" s="159">
        <v>394.81</v>
      </c>
      <c r="G39" s="159">
        <v>92.88</v>
      </c>
      <c r="H39" s="159">
        <v>170.4</v>
      </c>
      <c r="I39" s="159">
        <v>15.86</v>
      </c>
      <c r="J39" s="159">
        <v>395</v>
      </c>
      <c r="K39" s="159">
        <v>93</v>
      </c>
      <c r="L39" s="159">
        <v>170</v>
      </c>
      <c r="M39" s="159">
        <v>16</v>
      </c>
    </row>
    <row r="40" spans="1:13" x14ac:dyDescent="0.2">
      <c r="A40" s="154">
        <v>13</v>
      </c>
      <c r="B40" s="156" t="s">
        <v>162</v>
      </c>
      <c r="C40" s="157" t="s">
        <v>19</v>
      </c>
      <c r="D40" s="155" t="s">
        <v>164</v>
      </c>
      <c r="E40" s="158">
        <v>0.04</v>
      </c>
      <c r="F40" s="159">
        <v>4740.71</v>
      </c>
      <c r="G40" s="159">
        <v>3124.8</v>
      </c>
      <c r="H40" s="159">
        <v>16.55</v>
      </c>
      <c r="I40" s="159">
        <v>6.89</v>
      </c>
      <c r="J40" s="159">
        <v>190</v>
      </c>
      <c r="K40" s="159">
        <v>125</v>
      </c>
      <c r="L40" s="159">
        <v>1</v>
      </c>
      <c r="M40" s="159"/>
    </row>
    <row r="41" spans="1:13" ht="24" x14ac:dyDescent="0.2">
      <c r="A41" s="154">
        <v>14</v>
      </c>
      <c r="B41" s="156" t="s">
        <v>178</v>
      </c>
      <c r="C41" s="157" t="s">
        <v>179</v>
      </c>
      <c r="D41" s="155" t="s">
        <v>180</v>
      </c>
      <c r="E41" s="158">
        <v>2</v>
      </c>
      <c r="F41" s="159">
        <v>166.86</v>
      </c>
      <c r="G41" s="159">
        <v>158.47</v>
      </c>
      <c r="H41" s="159">
        <v>1.65</v>
      </c>
      <c r="I41" s="159"/>
      <c r="J41" s="159">
        <v>334</v>
      </c>
      <c r="K41" s="159">
        <v>317</v>
      </c>
      <c r="L41" s="159">
        <v>3</v>
      </c>
      <c r="M41" s="159"/>
    </row>
    <row r="42" spans="1:13" ht="24" x14ac:dyDescent="0.2">
      <c r="A42" s="154">
        <v>15</v>
      </c>
      <c r="B42" s="156" t="s">
        <v>181</v>
      </c>
      <c r="C42" s="157" t="s">
        <v>182</v>
      </c>
      <c r="D42" s="155" t="s">
        <v>177</v>
      </c>
      <c r="E42" s="158">
        <v>2</v>
      </c>
      <c r="F42" s="159">
        <v>70.010000000000005</v>
      </c>
      <c r="G42" s="159">
        <v>60.96</v>
      </c>
      <c r="H42" s="159"/>
      <c r="I42" s="159"/>
      <c r="J42" s="159">
        <v>140</v>
      </c>
      <c r="K42" s="159">
        <v>122</v>
      </c>
      <c r="L42" s="159"/>
      <c r="M42" s="159"/>
    </row>
    <row r="43" spans="1:13" x14ac:dyDescent="0.2">
      <c r="A43" s="154">
        <v>16</v>
      </c>
      <c r="B43" s="156" t="s">
        <v>183</v>
      </c>
      <c r="C43" s="157" t="s">
        <v>25</v>
      </c>
      <c r="D43" s="155" t="s">
        <v>184</v>
      </c>
      <c r="E43" s="158">
        <v>1</v>
      </c>
      <c r="F43" s="159">
        <v>540.73</v>
      </c>
      <c r="G43" s="159">
        <v>356.4</v>
      </c>
      <c r="H43" s="159">
        <v>39.68</v>
      </c>
      <c r="I43" s="159">
        <v>2.85</v>
      </c>
      <c r="J43" s="159">
        <v>541</v>
      </c>
      <c r="K43" s="159">
        <v>356</v>
      </c>
      <c r="L43" s="159">
        <v>40</v>
      </c>
      <c r="M43" s="159">
        <v>3</v>
      </c>
    </row>
    <row r="44" spans="1:13" ht="24" x14ac:dyDescent="0.2">
      <c r="A44" s="154">
        <v>17</v>
      </c>
      <c r="B44" s="156" t="s">
        <v>185</v>
      </c>
      <c r="C44" s="157" t="s">
        <v>71</v>
      </c>
      <c r="D44" s="155" t="s">
        <v>186</v>
      </c>
      <c r="E44" s="158">
        <v>1</v>
      </c>
      <c r="F44" s="159">
        <v>9880.3799999999992</v>
      </c>
      <c r="G44" s="159">
        <v>9880.3799999999992</v>
      </c>
      <c r="H44" s="159"/>
      <c r="I44" s="159"/>
      <c r="J44" s="159">
        <v>9880</v>
      </c>
      <c r="K44" s="159">
        <v>9880</v>
      </c>
      <c r="L44" s="159"/>
      <c r="M44" s="159"/>
    </row>
    <row r="45" spans="1:13" x14ac:dyDescent="0.2">
      <c r="A45" s="154">
        <v>18</v>
      </c>
      <c r="B45" s="156" t="s">
        <v>187</v>
      </c>
      <c r="C45" s="157" t="s">
        <v>26</v>
      </c>
      <c r="D45" s="155" t="s">
        <v>188</v>
      </c>
      <c r="E45" s="158">
        <v>1</v>
      </c>
      <c r="F45" s="159">
        <v>274.48</v>
      </c>
      <c r="G45" s="159">
        <v>197.73</v>
      </c>
      <c r="H45" s="159">
        <v>21.37</v>
      </c>
      <c r="I45" s="159">
        <v>1.22</v>
      </c>
      <c r="J45" s="159">
        <v>274</v>
      </c>
      <c r="K45" s="159">
        <v>198</v>
      </c>
      <c r="L45" s="159">
        <v>21</v>
      </c>
      <c r="M45" s="159">
        <v>1</v>
      </c>
    </row>
    <row r="46" spans="1:13" x14ac:dyDescent="0.2">
      <c r="A46" s="154">
        <v>19</v>
      </c>
      <c r="B46" s="156" t="s">
        <v>159</v>
      </c>
      <c r="C46" s="157" t="s">
        <v>160</v>
      </c>
      <c r="D46" s="155" t="s">
        <v>161</v>
      </c>
      <c r="E46" s="158">
        <v>2</v>
      </c>
      <c r="F46" s="159">
        <v>8.01</v>
      </c>
      <c r="G46" s="159"/>
      <c r="H46" s="159"/>
      <c r="I46" s="159"/>
      <c r="J46" s="159">
        <v>16</v>
      </c>
      <c r="K46" s="159"/>
      <c r="L46" s="159"/>
      <c r="M46" s="159"/>
    </row>
    <row r="47" spans="1:13" ht="24" x14ac:dyDescent="0.2">
      <c r="A47" s="154">
        <v>20</v>
      </c>
      <c r="B47" s="156" t="s">
        <v>189</v>
      </c>
      <c r="C47" s="157" t="s">
        <v>190</v>
      </c>
      <c r="D47" s="155" t="s">
        <v>177</v>
      </c>
      <c r="E47" s="158">
        <v>1</v>
      </c>
      <c r="F47" s="159">
        <v>8377.58</v>
      </c>
      <c r="G47" s="159">
        <v>58.87</v>
      </c>
      <c r="H47" s="159">
        <v>4.1399999999999997</v>
      </c>
      <c r="I47" s="159"/>
      <c r="J47" s="159">
        <v>8378</v>
      </c>
      <c r="K47" s="159">
        <v>59</v>
      </c>
      <c r="L47" s="159">
        <v>4</v>
      </c>
      <c r="M47" s="159"/>
    </row>
    <row r="48" spans="1:13" ht="24" x14ac:dyDescent="0.2">
      <c r="A48" s="154">
        <v>21</v>
      </c>
      <c r="B48" s="156" t="s">
        <v>191</v>
      </c>
      <c r="C48" s="157" t="s">
        <v>72</v>
      </c>
      <c r="D48" s="155" t="s">
        <v>177</v>
      </c>
      <c r="E48" s="158">
        <v>1</v>
      </c>
      <c r="F48" s="159">
        <v>1382.44</v>
      </c>
      <c r="G48" s="159">
        <v>1382.44</v>
      </c>
      <c r="H48" s="159"/>
      <c r="I48" s="159"/>
      <c r="J48" s="159">
        <v>1382</v>
      </c>
      <c r="K48" s="159">
        <v>1382</v>
      </c>
      <c r="L48" s="159"/>
      <c r="M48" s="159"/>
    </row>
    <row r="49" spans="1:13" ht="24" x14ac:dyDescent="0.2">
      <c r="A49" s="154">
        <v>22</v>
      </c>
      <c r="B49" s="156" t="s">
        <v>192</v>
      </c>
      <c r="C49" s="157" t="s">
        <v>27</v>
      </c>
      <c r="D49" s="155" t="s">
        <v>177</v>
      </c>
      <c r="E49" s="158">
        <v>1</v>
      </c>
      <c r="F49" s="159">
        <v>892.02</v>
      </c>
      <c r="G49" s="159">
        <v>878.12</v>
      </c>
      <c r="H49" s="159"/>
      <c r="I49" s="159"/>
      <c r="J49" s="159">
        <v>892</v>
      </c>
      <c r="K49" s="159">
        <v>878</v>
      </c>
      <c r="L49" s="159"/>
      <c r="M49" s="159"/>
    </row>
    <row r="50" spans="1:13" ht="24" x14ac:dyDescent="0.2">
      <c r="A50" s="154">
        <v>23</v>
      </c>
      <c r="B50" s="156" t="s">
        <v>193</v>
      </c>
      <c r="C50" s="157" t="s">
        <v>70</v>
      </c>
      <c r="D50" s="155" t="s">
        <v>171</v>
      </c>
      <c r="E50" s="158">
        <v>1</v>
      </c>
      <c r="F50" s="159">
        <v>2366.11</v>
      </c>
      <c r="G50" s="159">
        <v>1453.44</v>
      </c>
      <c r="H50" s="159">
        <v>368.41</v>
      </c>
      <c r="I50" s="159">
        <v>59.33</v>
      </c>
      <c r="J50" s="159">
        <v>2366</v>
      </c>
      <c r="K50" s="159">
        <v>1453</v>
      </c>
      <c r="L50" s="159">
        <v>368</v>
      </c>
      <c r="M50" s="159">
        <v>59</v>
      </c>
    </row>
    <row r="51" spans="1:13" ht="24" x14ac:dyDescent="0.2">
      <c r="A51" s="154">
        <v>24</v>
      </c>
      <c r="B51" s="156" t="s">
        <v>169</v>
      </c>
      <c r="C51" s="157" t="s">
        <v>194</v>
      </c>
      <c r="D51" s="155" t="s">
        <v>171</v>
      </c>
      <c r="E51" s="158">
        <v>1</v>
      </c>
      <c r="F51" s="159">
        <v>2678.83</v>
      </c>
      <c r="G51" s="159">
        <v>2678.83</v>
      </c>
      <c r="H51" s="159"/>
      <c r="I51" s="159"/>
      <c r="J51" s="159">
        <v>2679</v>
      </c>
      <c r="K51" s="159">
        <v>2679</v>
      </c>
      <c r="L51" s="159"/>
      <c r="M51" s="159"/>
    </row>
    <row r="52" spans="1:13" ht="24" x14ac:dyDescent="0.2">
      <c r="A52" s="154">
        <v>25</v>
      </c>
      <c r="B52" s="156" t="s">
        <v>195</v>
      </c>
      <c r="C52" s="157" t="s">
        <v>28</v>
      </c>
      <c r="D52" s="155" t="s">
        <v>196</v>
      </c>
      <c r="E52" s="158">
        <v>4</v>
      </c>
      <c r="F52" s="159">
        <v>456.81</v>
      </c>
      <c r="G52" s="159">
        <v>193.43</v>
      </c>
      <c r="H52" s="159">
        <v>37.380000000000003</v>
      </c>
      <c r="I52" s="159">
        <v>6.66</v>
      </c>
      <c r="J52" s="159">
        <v>1827</v>
      </c>
      <c r="K52" s="159">
        <v>774</v>
      </c>
      <c r="L52" s="159">
        <v>150</v>
      </c>
      <c r="M52" s="159">
        <v>27</v>
      </c>
    </row>
    <row r="53" spans="1:13" ht="24" x14ac:dyDescent="0.2">
      <c r="A53" s="154">
        <v>26</v>
      </c>
      <c r="B53" s="156" t="s">
        <v>197</v>
      </c>
      <c r="C53" s="157" t="s">
        <v>198</v>
      </c>
      <c r="D53" s="155" t="s">
        <v>199</v>
      </c>
      <c r="E53" s="158">
        <v>4</v>
      </c>
      <c r="F53" s="159">
        <v>800.17</v>
      </c>
      <c r="G53" s="159">
        <v>800.17</v>
      </c>
      <c r="H53" s="159"/>
      <c r="I53" s="159"/>
      <c r="J53" s="159">
        <v>3201</v>
      </c>
      <c r="K53" s="159">
        <v>3201</v>
      </c>
      <c r="L53" s="159"/>
      <c r="M53" s="159"/>
    </row>
    <row r="54" spans="1:13" ht="36" x14ac:dyDescent="0.2">
      <c r="A54" s="154">
        <v>27</v>
      </c>
      <c r="B54" s="156" t="s">
        <v>200</v>
      </c>
      <c r="C54" s="157" t="s">
        <v>201</v>
      </c>
      <c r="D54" s="155" t="s">
        <v>202</v>
      </c>
      <c r="E54" s="158">
        <v>0.25</v>
      </c>
      <c r="F54" s="159">
        <v>1545.06</v>
      </c>
      <c r="G54" s="159">
        <v>591.79999999999995</v>
      </c>
      <c r="H54" s="159">
        <v>221.68</v>
      </c>
      <c r="I54" s="159">
        <v>119.16</v>
      </c>
      <c r="J54" s="159">
        <v>386</v>
      </c>
      <c r="K54" s="159">
        <v>148</v>
      </c>
      <c r="L54" s="159">
        <v>55</v>
      </c>
      <c r="M54" s="159">
        <v>30</v>
      </c>
    </row>
    <row r="55" spans="1:13" ht="24" x14ac:dyDescent="0.2">
      <c r="A55" s="154">
        <v>28</v>
      </c>
      <c r="B55" s="156" t="s">
        <v>203</v>
      </c>
      <c r="C55" s="157" t="s">
        <v>204</v>
      </c>
      <c r="D55" s="155" t="s">
        <v>205</v>
      </c>
      <c r="E55" s="158">
        <v>0.01</v>
      </c>
      <c r="F55" s="159">
        <v>3462.31</v>
      </c>
      <c r="G55" s="159">
        <v>1187.58</v>
      </c>
      <c r="H55" s="159">
        <v>19.14</v>
      </c>
      <c r="I55" s="159">
        <v>1.63</v>
      </c>
      <c r="J55" s="159">
        <v>35</v>
      </c>
      <c r="K55" s="159">
        <v>12</v>
      </c>
      <c r="L55" s="159"/>
      <c r="M55" s="159"/>
    </row>
    <row r="56" spans="1:13" ht="24" x14ac:dyDescent="0.2">
      <c r="A56" s="154">
        <v>29</v>
      </c>
      <c r="B56" s="156" t="s">
        <v>206</v>
      </c>
      <c r="C56" s="157" t="s">
        <v>30</v>
      </c>
      <c r="D56" s="155" t="s">
        <v>196</v>
      </c>
      <c r="E56" s="158">
        <v>1</v>
      </c>
      <c r="F56" s="159">
        <v>242.75</v>
      </c>
      <c r="G56" s="159">
        <v>193.43</v>
      </c>
      <c r="H56" s="159">
        <v>37.380000000000003</v>
      </c>
      <c r="I56" s="159">
        <v>6.66</v>
      </c>
      <c r="J56" s="159">
        <v>243</v>
      </c>
      <c r="K56" s="159">
        <v>193</v>
      </c>
      <c r="L56" s="159">
        <v>37</v>
      </c>
      <c r="M56" s="159">
        <v>7</v>
      </c>
    </row>
    <row r="57" spans="1:13" ht="24" x14ac:dyDescent="0.2">
      <c r="A57" s="154">
        <v>30</v>
      </c>
      <c r="B57" s="156" t="s">
        <v>207</v>
      </c>
      <c r="C57" s="157" t="s">
        <v>208</v>
      </c>
      <c r="D57" s="155" t="s">
        <v>177</v>
      </c>
      <c r="E57" s="158">
        <v>3</v>
      </c>
      <c r="F57" s="159">
        <v>2713.61</v>
      </c>
      <c r="G57" s="159">
        <v>2108.27</v>
      </c>
      <c r="H57" s="159">
        <v>397.59</v>
      </c>
      <c r="I57" s="159">
        <v>70.83</v>
      </c>
      <c r="J57" s="159">
        <v>8141</v>
      </c>
      <c r="K57" s="159">
        <v>6325</v>
      </c>
      <c r="L57" s="159">
        <v>1193</v>
      </c>
      <c r="M57" s="159">
        <v>212</v>
      </c>
    </row>
    <row r="58" spans="1:13" ht="24" x14ac:dyDescent="0.2">
      <c r="A58" s="154">
        <v>31</v>
      </c>
      <c r="B58" s="156" t="s">
        <v>189</v>
      </c>
      <c r="C58" s="157" t="s">
        <v>31</v>
      </c>
      <c r="D58" s="155" t="s">
        <v>177</v>
      </c>
      <c r="E58" s="158">
        <v>1</v>
      </c>
      <c r="F58" s="159">
        <v>8377.58</v>
      </c>
      <c r="G58" s="159">
        <v>58.87</v>
      </c>
      <c r="H58" s="159">
        <v>4.1399999999999997</v>
      </c>
      <c r="I58" s="159"/>
      <c r="J58" s="159">
        <v>8378</v>
      </c>
      <c r="K58" s="159">
        <v>59</v>
      </c>
      <c r="L58" s="159">
        <v>4</v>
      </c>
      <c r="M58" s="159"/>
    </row>
    <row r="59" spans="1:13" ht="24" x14ac:dyDescent="0.2">
      <c r="A59" s="154">
        <v>32</v>
      </c>
      <c r="B59" s="156" t="s">
        <v>209</v>
      </c>
      <c r="C59" s="157" t="s">
        <v>32</v>
      </c>
      <c r="D59" s="155" t="s">
        <v>177</v>
      </c>
      <c r="E59" s="158">
        <v>1</v>
      </c>
      <c r="F59" s="159">
        <v>369.65</v>
      </c>
      <c r="G59" s="159">
        <v>70.930000000000007</v>
      </c>
      <c r="H59" s="159">
        <v>3.14</v>
      </c>
      <c r="I59" s="159">
        <v>0.08</v>
      </c>
      <c r="J59" s="159">
        <v>370</v>
      </c>
      <c r="K59" s="159">
        <v>71</v>
      </c>
      <c r="L59" s="159">
        <v>3</v>
      </c>
      <c r="M59" s="159"/>
    </row>
    <row r="60" spans="1:13" ht="36" x14ac:dyDescent="0.2">
      <c r="A60" s="154">
        <v>33</v>
      </c>
      <c r="B60" s="156" t="s">
        <v>210</v>
      </c>
      <c r="C60" s="157" t="s">
        <v>211</v>
      </c>
      <c r="D60" s="155" t="s">
        <v>212</v>
      </c>
      <c r="E60" s="158">
        <v>2</v>
      </c>
      <c r="F60" s="159">
        <v>1029.44</v>
      </c>
      <c r="G60" s="159">
        <v>30.41</v>
      </c>
      <c r="H60" s="159">
        <v>2.46</v>
      </c>
      <c r="I60" s="159"/>
      <c r="J60" s="159">
        <v>2059</v>
      </c>
      <c r="K60" s="159">
        <v>61</v>
      </c>
      <c r="L60" s="159">
        <v>5</v>
      </c>
      <c r="M60" s="159"/>
    </row>
    <row r="61" spans="1:13" x14ac:dyDescent="0.2">
      <c r="A61" s="154">
        <v>34</v>
      </c>
      <c r="B61" s="156" t="s">
        <v>159</v>
      </c>
      <c r="C61" s="157" t="s">
        <v>160</v>
      </c>
      <c r="D61" s="155" t="s">
        <v>161</v>
      </c>
      <c r="E61" s="158">
        <v>2</v>
      </c>
      <c r="F61" s="159">
        <v>8.01</v>
      </c>
      <c r="G61" s="159"/>
      <c r="H61" s="159"/>
      <c r="I61" s="159"/>
      <c r="J61" s="159">
        <v>16</v>
      </c>
      <c r="K61" s="159"/>
      <c r="L61" s="159"/>
      <c r="M61" s="159"/>
    </row>
    <row r="62" spans="1:13" ht="24" x14ac:dyDescent="0.2">
      <c r="A62" s="154">
        <v>35</v>
      </c>
      <c r="B62" s="156" t="s">
        <v>213</v>
      </c>
      <c r="C62" s="157" t="s">
        <v>34</v>
      </c>
      <c r="D62" s="155" t="s">
        <v>177</v>
      </c>
      <c r="E62" s="158">
        <v>1</v>
      </c>
      <c r="F62" s="159">
        <v>533.16999999999996</v>
      </c>
      <c r="G62" s="159">
        <v>272.52</v>
      </c>
      <c r="H62" s="159"/>
      <c r="I62" s="159"/>
      <c r="J62" s="159">
        <v>533</v>
      </c>
      <c r="K62" s="159">
        <v>273</v>
      </c>
      <c r="L62" s="159"/>
      <c r="M62" s="159"/>
    </row>
    <row r="63" spans="1:13" ht="36" x14ac:dyDescent="0.2">
      <c r="A63" s="154">
        <v>36</v>
      </c>
      <c r="B63" s="156" t="s">
        <v>181</v>
      </c>
      <c r="C63" s="157" t="s">
        <v>214</v>
      </c>
      <c r="D63" s="155" t="s">
        <v>177</v>
      </c>
      <c r="E63" s="158">
        <v>9</v>
      </c>
      <c r="F63" s="159">
        <v>70.010000000000005</v>
      </c>
      <c r="G63" s="159">
        <v>60.96</v>
      </c>
      <c r="H63" s="159"/>
      <c r="I63" s="159"/>
      <c r="J63" s="159">
        <v>630</v>
      </c>
      <c r="K63" s="159">
        <v>549</v>
      </c>
      <c r="L63" s="159"/>
      <c r="M63" s="159"/>
    </row>
    <row r="64" spans="1:13" ht="60" x14ac:dyDescent="0.2">
      <c r="A64" s="154">
        <v>37</v>
      </c>
      <c r="B64" s="156" t="s">
        <v>215</v>
      </c>
      <c r="C64" s="157" t="s">
        <v>216</v>
      </c>
      <c r="D64" s="155" t="s">
        <v>177</v>
      </c>
      <c r="E64" s="158">
        <v>18</v>
      </c>
      <c r="F64" s="159">
        <v>36.86</v>
      </c>
      <c r="G64" s="159">
        <v>35.83</v>
      </c>
      <c r="H64" s="159"/>
      <c r="I64" s="159"/>
      <c r="J64" s="159">
        <v>663</v>
      </c>
      <c r="K64" s="159">
        <v>645</v>
      </c>
      <c r="L64" s="159"/>
      <c r="M64" s="159"/>
    </row>
    <row r="65" spans="1:13" x14ac:dyDescent="0.2">
      <c r="A65" s="203" t="s">
        <v>217</v>
      </c>
      <c r="B65" s="202"/>
      <c r="C65" s="202"/>
      <c r="D65" s="202"/>
      <c r="E65" s="202"/>
      <c r="F65" s="202"/>
      <c r="G65" s="202"/>
      <c r="H65" s="202"/>
      <c r="I65" s="202"/>
      <c r="J65" s="160">
        <v>67367</v>
      </c>
      <c r="K65" s="160">
        <v>40842</v>
      </c>
      <c r="L65" s="160">
        <v>3125</v>
      </c>
      <c r="M65" s="160">
        <v>567</v>
      </c>
    </row>
    <row r="66" spans="1:13" x14ac:dyDescent="0.2">
      <c r="A66" s="203" t="s">
        <v>218</v>
      </c>
      <c r="B66" s="202"/>
      <c r="C66" s="202"/>
      <c r="D66" s="202"/>
      <c r="E66" s="202"/>
      <c r="F66" s="202"/>
      <c r="G66" s="202"/>
      <c r="H66" s="202"/>
      <c r="I66" s="202"/>
      <c r="J66" s="160">
        <v>35256</v>
      </c>
      <c r="K66" s="159"/>
      <c r="L66" s="159"/>
      <c r="M66" s="159"/>
    </row>
    <row r="67" spans="1:13" x14ac:dyDescent="0.2">
      <c r="A67" s="203" t="s">
        <v>219</v>
      </c>
      <c r="B67" s="202"/>
      <c r="C67" s="202"/>
      <c r="D67" s="202"/>
      <c r="E67" s="202"/>
      <c r="F67" s="202"/>
      <c r="G67" s="202"/>
      <c r="H67" s="202"/>
      <c r="I67" s="202"/>
      <c r="J67" s="159"/>
      <c r="K67" s="159"/>
      <c r="L67" s="159"/>
      <c r="M67" s="159"/>
    </row>
    <row r="68" spans="1:13" x14ac:dyDescent="0.2">
      <c r="A68" s="203" t="s">
        <v>220</v>
      </c>
      <c r="B68" s="202"/>
      <c r="C68" s="202"/>
      <c r="D68" s="202"/>
      <c r="E68" s="202"/>
      <c r="F68" s="202"/>
      <c r="G68" s="202"/>
      <c r="H68" s="202"/>
      <c r="I68" s="202"/>
      <c r="J68" s="160">
        <v>133</v>
      </c>
      <c r="K68" s="159"/>
      <c r="L68" s="159"/>
      <c r="M68" s="159"/>
    </row>
    <row r="69" spans="1:13" x14ac:dyDescent="0.2">
      <c r="A69" s="203" t="s">
        <v>221</v>
      </c>
      <c r="B69" s="202"/>
      <c r="C69" s="202"/>
      <c r="D69" s="202"/>
      <c r="E69" s="202"/>
      <c r="F69" s="202"/>
      <c r="G69" s="202"/>
      <c r="H69" s="202"/>
      <c r="I69" s="202"/>
      <c r="J69" s="160">
        <v>27254</v>
      </c>
      <c r="K69" s="159"/>
      <c r="L69" s="159"/>
      <c r="M69" s="159"/>
    </row>
    <row r="70" spans="1:13" x14ac:dyDescent="0.2">
      <c r="A70" s="203" t="s">
        <v>222</v>
      </c>
      <c r="B70" s="202"/>
      <c r="C70" s="202"/>
      <c r="D70" s="202"/>
      <c r="E70" s="202"/>
      <c r="F70" s="202"/>
      <c r="G70" s="202"/>
      <c r="H70" s="202"/>
      <c r="I70" s="202"/>
      <c r="J70" s="160">
        <v>1462</v>
      </c>
      <c r="K70" s="159"/>
      <c r="L70" s="159"/>
      <c r="M70" s="159"/>
    </row>
    <row r="71" spans="1:13" x14ac:dyDescent="0.2">
      <c r="A71" s="203" t="s">
        <v>223</v>
      </c>
      <c r="B71" s="202"/>
      <c r="C71" s="202"/>
      <c r="D71" s="202"/>
      <c r="E71" s="202"/>
      <c r="F71" s="202"/>
      <c r="G71" s="202"/>
      <c r="H71" s="202"/>
      <c r="I71" s="202"/>
      <c r="J71" s="160">
        <v>248</v>
      </c>
      <c r="K71" s="159"/>
      <c r="L71" s="159"/>
      <c r="M71" s="159"/>
    </row>
    <row r="72" spans="1:13" x14ac:dyDescent="0.2">
      <c r="A72" s="203" t="s">
        <v>224</v>
      </c>
      <c r="B72" s="202"/>
      <c r="C72" s="202"/>
      <c r="D72" s="202"/>
      <c r="E72" s="202"/>
      <c r="F72" s="202"/>
      <c r="G72" s="202"/>
      <c r="H72" s="202"/>
      <c r="I72" s="202"/>
      <c r="J72" s="160">
        <v>118</v>
      </c>
      <c r="K72" s="159"/>
      <c r="L72" s="159"/>
      <c r="M72" s="159"/>
    </row>
    <row r="73" spans="1:13" x14ac:dyDescent="0.2">
      <c r="A73" s="203" t="s">
        <v>225</v>
      </c>
      <c r="B73" s="202"/>
      <c r="C73" s="202"/>
      <c r="D73" s="202"/>
      <c r="E73" s="202"/>
      <c r="F73" s="202"/>
      <c r="G73" s="202"/>
      <c r="H73" s="202"/>
      <c r="I73" s="202"/>
      <c r="J73" s="160">
        <v>2548</v>
      </c>
      <c r="K73" s="159"/>
      <c r="L73" s="159"/>
      <c r="M73" s="159"/>
    </row>
    <row r="74" spans="1:13" x14ac:dyDescent="0.2">
      <c r="A74" s="203" t="s">
        <v>226</v>
      </c>
      <c r="B74" s="202"/>
      <c r="C74" s="202"/>
      <c r="D74" s="202"/>
      <c r="E74" s="202"/>
      <c r="F74" s="202"/>
      <c r="G74" s="202"/>
      <c r="H74" s="202"/>
      <c r="I74" s="202"/>
      <c r="J74" s="160">
        <v>3493</v>
      </c>
      <c r="K74" s="159"/>
      <c r="L74" s="159"/>
      <c r="M74" s="159"/>
    </row>
    <row r="75" spans="1:13" x14ac:dyDescent="0.2">
      <c r="A75" s="203" t="s">
        <v>227</v>
      </c>
      <c r="B75" s="202"/>
      <c r="C75" s="202"/>
      <c r="D75" s="202"/>
      <c r="E75" s="202"/>
      <c r="F75" s="202"/>
      <c r="G75" s="202"/>
      <c r="H75" s="202"/>
      <c r="I75" s="202"/>
      <c r="J75" s="160">
        <v>25555</v>
      </c>
      <c r="K75" s="159"/>
      <c r="L75" s="159"/>
      <c r="M75" s="159"/>
    </row>
    <row r="76" spans="1:13" x14ac:dyDescent="0.2">
      <c r="A76" s="203" t="s">
        <v>219</v>
      </c>
      <c r="B76" s="202"/>
      <c r="C76" s="202"/>
      <c r="D76" s="202"/>
      <c r="E76" s="202"/>
      <c r="F76" s="202"/>
      <c r="G76" s="202"/>
      <c r="H76" s="202"/>
      <c r="I76" s="202"/>
      <c r="J76" s="159"/>
      <c r="K76" s="159"/>
      <c r="L76" s="159"/>
      <c r="M76" s="159"/>
    </row>
    <row r="77" spans="1:13" x14ac:dyDescent="0.2">
      <c r="A77" s="203" t="s">
        <v>228</v>
      </c>
      <c r="B77" s="202"/>
      <c r="C77" s="202"/>
      <c r="D77" s="202"/>
      <c r="E77" s="202"/>
      <c r="F77" s="202"/>
      <c r="G77" s="202"/>
      <c r="H77" s="202"/>
      <c r="I77" s="202"/>
      <c r="J77" s="160">
        <v>85</v>
      </c>
      <c r="K77" s="159"/>
      <c r="L77" s="159"/>
      <c r="M77" s="159"/>
    </row>
    <row r="78" spans="1:13" x14ac:dyDescent="0.2">
      <c r="A78" s="203" t="s">
        <v>229</v>
      </c>
      <c r="B78" s="202"/>
      <c r="C78" s="202"/>
      <c r="D78" s="202"/>
      <c r="E78" s="202"/>
      <c r="F78" s="202"/>
      <c r="G78" s="202"/>
      <c r="H78" s="202"/>
      <c r="I78" s="202"/>
      <c r="J78" s="160">
        <v>21925</v>
      </c>
      <c r="K78" s="159"/>
      <c r="L78" s="159"/>
      <c r="M78" s="159"/>
    </row>
    <row r="79" spans="1:13" x14ac:dyDescent="0.2">
      <c r="A79" s="203" t="s">
        <v>230</v>
      </c>
      <c r="B79" s="202"/>
      <c r="C79" s="202"/>
      <c r="D79" s="202"/>
      <c r="E79" s="202"/>
      <c r="F79" s="202"/>
      <c r="G79" s="202"/>
      <c r="H79" s="202"/>
      <c r="I79" s="202"/>
      <c r="J79" s="160">
        <v>1280</v>
      </c>
      <c r="K79" s="159"/>
      <c r="L79" s="159"/>
      <c r="M79" s="159"/>
    </row>
    <row r="80" spans="1:13" x14ac:dyDescent="0.2">
      <c r="A80" s="203" t="s">
        <v>231</v>
      </c>
      <c r="B80" s="202"/>
      <c r="C80" s="202"/>
      <c r="D80" s="202"/>
      <c r="E80" s="202"/>
      <c r="F80" s="202"/>
      <c r="G80" s="202"/>
      <c r="H80" s="202"/>
      <c r="I80" s="202"/>
      <c r="J80" s="160">
        <v>2265</v>
      </c>
      <c r="K80" s="159"/>
      <c r="L80" s="159"/>
      <c r="M80" s="159"/>
    </row>
    <row r="81" spans="1:17" x14ac:dyDescent="0.2">
      <c r="A81" s="201" t="s">
        <v>232</v>
      </c>
      <c r="B81" s="202"/>
      <c r="C81" s="202"/>
      <c r="D81" s="202"/>
      <c r="E81" s="202"/>
      <c r="F81" s="202"/>
      <c r="G81" s="202"/>
      <c r="H81" s="202"/>
      <c r="I81" s="202"/>
      <c r="J81" s="159"/>
      <c r="K81" s="159"/>
      <c r="L81" s="159"/>
      <c r="M81" s="159"/>
    </row>
    <row r="82" spans="1:17" x14ac:dyDescent="0.2">
      <c r="A82" s="203" t="s">
        <v>233</v>
      </c>
      <c r="B82" s="202"/>
      <c r="C82" s="202"/>
      <c r="D82" s="202"/>
      <c r="E82" s="202"/>
      <c r="F82" s="202"/>
      <c r="G82" s="202"/>
      <c r="H82" s="202"/>
      <c r="I82" s="202"/>
      <c r="J82" s="160">
        <v>19967</v>
      </c>
      <c r="K82" s="159"/>
      <c r="L82" s="159"/>
      <c r="M82" s="159"/>
    </row>
    <row r="83" spans="1:17" x14ac:dyDescent="0.2">
      <c r="A83" s="203" t="s">
        <v>234</v>
      </c>
      <c r="B83" s="202"/>
      <c r="C83" s="202"/>
      <c r="D83" s="202"/>
      <c r="E83" s="202"/>
      <c r="F83" s="202"/>
      <c r="G83" s="202"/>
      <c r="H83" s="202"/>
      <c r="I83" s="202"/>
      <c r="J83" s="160">
        <v>108211</v>
      </c>
      <c r="K83" s="159"/>
      <c r="L83" s="159"/>
      <c r="M83" s="159"/>
    </row>
    <row r="84" spans="1:17" x14ac:dyDescent="0.2">
      <c r="A84" s="203" t="s">
        <v>235</v>
      </c>
      <c r="B84" s="202"/>
      <c r="C84" s="202"/>
      <c r="D84" s="202"/>
      <c r="E84" s="202"/>
      <c r="F84" s="202"/>
      <c r="G84" s="202"/>
      <c r="H84" s="202"/>
      <c r="I84" s="202"/>
      <c r="J84" s="160">
        <v>128178</v>
      </c>
      <c r="K84" s="159"/>
      <c r="L84" s="159"/>
      <c r="M84" s="159"/>
    </row>
    <row r="85" spans="1:17" x14ac:dyDescent="0.2">
      <c r="A85" s="203" t="s">
        <v>236</v>
      </c>
      <c r="B85" s="202"/>
      <c r="C85" s="202"/>
      <c r="D85" s="202"/>
      <c r="E85" s="202"/>
      <c r="F85" s="202"/>
      <c r="G85" s="202"/>
      <c r="H85" s="202"/>
      <c r="I85" s="202"/>
      <c r="J85" s="159"/>
      <c r="K85" s="159"/>
      <c r="L85" s="159"/>
      <c r="M85" s="159"/>
    </row>
    <row r="86" spans="1:17" x14ac:dyDescent="0.2">
      <c r="A86" s="203" t="s">
        <v>237</v>
      </c>
      <c r="B86" s="202"/>
      <c r="C86" s="202"/>
      <c r="D86" s="202"/>
      <c r="E86" s="202"/>
      <c r="F86" s="202"/>
      <c r="G86" s="202"/>
      <c r="H86" s="202"/>
      <c r="I86" s="202"/>
      <c r="J86" s="160">
        <v>23400</v>
      </c>
      <c r="K86" s="159"/>
      <c r="L86" s="159"/>
      <c r="M86" s="159"/>
    </row>
    <row r="87" spans="1:17" x14ac:dyDescent="0.2">
      <c r="A87" s="203" t="s">
        <v>238</v>
      </c>
      <c r="B87" s="202"/>
      <c r="C87" s="202"/>
      <c r="D87" s="202"/>
      <c r="E87" s="202"/>
      <c r="F87" s="202"/>
      <c r="G87" s="202"/>
      <c r="H87" s="202"/>
      <c r="I87" s="202"/>
      <c r="J87" s="160">
        <v>3125</v>
      </c>
      <c r="K87" s="159"/>
      <c r="L87" s="159"/>
      <c r="M87" s="159"/>
    </row>
    <row r="88" spans="1:17" x14ac:dyDescent="0.2">
      <c r="A88" s="203" t="s">
        <v>239</v>
      </c>
      <c r="B88" s="202"/>
      <c r="C88" s="202"/>
      <c r="D88" s="202"/>
      <c r="E88" s="202"/>
      <c r="F88" s="202"/>
      <c r="G88" s="202"/>
      <c r="H88" s="202"/>
      <c r="I88" s="202"/>
      <c r="J88" s="160">
        <v>41409</v>
      </c>
      <c r="K88" s="159"/>
      <c r="L88" s="159"/>
      <c r="M88" s="159"/>
      <c r="N88" s="111"/>
      <c r="O88" s="161"/>
      <c r="P88" s="161"/>
    </row>
    <row r="89" spans="1:17" x14ac:dyDescent="0.2">
      <c r="A89" s="203" t="s">
        <v>240</v>
      </c>
      <c r="B89" s="202"/>
      <c r="C89" s="202"/>
      <c r="D89" s="202"/>
      <c r="E89" s="202"/>
      <c r="F89" s="202"/>
      <c r="G89" s="202"/>
      <c r="H89" s="202"/>
      <c r="I89" s="202"/>
      <c r="J89" s="160">
        <v>35256</v>
      </c>
      <c r="K89" s="159"/>
      <c r="L89" s="159"/>
      <c r="M89" s="159"/>
      <c r="N89" s="111"/>
      <c r="O89" s="161"/>
      <c r="P89" s="161"/>
    </row>
    <row r="90" spans="1:17" x14ac:dyDescent="0.2">
      <c r="A90" s="203" t="s">
        <v>241</v>
      </c>
      <c r="B90" s="202"/>
      <c r="C90" s="202"/>
      <c r="D90" s="202"/>
      <c r="E90" s="202"/>
      <c r="F90" s="202"/>
      <c r="G90" s="202"/>
      <c r="H90" s="202"/>
      <c r="I90" s="202"/>
      <c r="J90" s="160">
        <v>25555</v>
      </c>
      <c r="K90" s="159"/>
      <c r="L90" s="159"/>
      <c r="M90" s="159"/>
      <c r="N90" s="111"/>
      <c r="O90" s="161"/>
      <c r="P90" s="161"/>
    </row>
    <row r="91" spans="1:17" x14ac:dyDescent="0.2">
      <c r="A91" s="201" t="s">
        <v>242</v>
      </c>
      <c r="B91" s="202"/>
      <c r="C91" s="202"/>
      <c r="D91" s="202"/>
      <c r="E91" s="202"/>
      <c r="F91" s="202"/>
      <c r="G91" s="202"/>
      <c r="H91" s="202"/>
      <c r="I91" s="202"/>
      <c r="J91">
        <v>128178</v>
      </c>
      <c r="K91" s="159"/>
      <c r="L91" s="159"/>
      <c r="M91" s="159"/>
      <c r="N91" s="162">
        <f>J91*0.02</f>
        <v>2563.56</v>
      </c>
      <c r="O91" s="161"/>
      <c r="P91" s="161"/>
    </row>
    <row r="92" spans="1:17" x14ac:dyDescent="0.2">
      <c r="A92" s="203" t="s">
        <v>243</v>
      </c>
      <c r="B92" s="202"/>
      <c r="C92" s="202"/>
      <c r="D92" s="202"/>
      <c r="E92" s="202"/>
      <c r="F92" s="202"/>
      <c r="G92" s="202"/>
      <c r="H92" s="202"/>
      <c r="I92" s="202"/>
      <c r="J92" s="163">
        <v>361462</v>
      </c>
      <c r="K92" s="159"/>
      <c r="L92" s="159"/>
      <c r="M92" s="159"/>
      <c r="N92" s="111"/>
      <c r="O92" s="161"/>
      <c r="P92" s="161"/>
    </row>
    <row r="93" spans="1:17" hidden="1" x14ac:dyDescent="0.2">
      <c r="A93" s="203" t="s">
        <v>244</v>
      </c>
      <c r="B93" s="202"/>
      <c r="C93" s="202"/>
      <c r="D93" s="202"/>
      <c r="E93" s="202"/>
      <c r="F93" s="202"/>
      <c r="G93" s="202"/>
      <c r="H93" s="202"/>
      <c r="I93" s="202"/>
      <c r="J93" s="160">
        <v>66364.56</v>
      </c>
      <c r="K93" s="159"/>
      <c r="L93" s="159"/>
      <c r="M93" s="159"/>
    </row>
    <row r="94" spans="1:17" x14ac:dyDescent="0.2">
      <c r="A94" s="201" t="s">
        <v>245</v>
      </c>
      <c r="B94" s="202"/>
      <c r="C94" s="202"/>
      <c r="D94" s="202"/>
      <c r="E94" s="202"/>
      <c r="F94" s="202"/>
      <c r="G94" s="202"/>
      <c r="H94" s="202"/>
      <c r="I94" s="202"/>
      <c r="J94" s="164">
        <f>J92</f>
        <v>361462</v>
      </c>
      <c r="K94" s="159"/>
      <c r="L94" s="159"/>
      <c r="M94" s="159"/>
    </row>
    <row r="95" spans="1:17" x14ac:dyDescent="0.2">
      <c r="A95" s="165" t="s">
        <v>246</v>
      </c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7"/>
      <c r="O95" s="168"/>
      <c r="P95" s="168"/>
      <c r="Q95" s="168"/>
    </row>
    <row r="96" spans="1:17" ht="48" x14ac:dyDescent="0.2">
      <c r="A96" s="154">
        <v>1</v>
      </c>
      <c r="B96" s="156" t="s">
        <v>247</v>
      </c>
      <c r="C96" s="157" t="s">
        <v>87</v>
      </c>
      <c r="D96" s="155" t="s">
        <v>7</v>
      </c>
      <c r="E96" s="158">
        <v>1</v>
      </c>
      <c r="F96" s="159">
        <v>43440.9</v>
      </c>
      <c r="G96" s="159"/>
      <c r="H96" s="159"/>
      <c r="I96" s="159"/>
      <c r="J96" s="169">
        <v>43440.9</v>
      </c>
      <c r="K96" s="159"/>
      <c r="L96" s="159"/>
      <c r="M96" s="159"/>
    </row>
    <row r="97" spans="1:13" ht="48" x14ac:dyDescent="0.2">
      <c r="A97" s="154">
        <v>2</v>
      </c>
      <c r="B97" s="156" t="s">
        <v>247</v>
      </c>
      <c r="C97" s="157" t="s">
        <v>88</v>
      </c>
      <c r="D97" s="155" t="s">
        <v>7</v>
      </c>
      <c r="E97" s="158">
        <v>2</v>
      </c>
      <c r="F97" s="159">
        <v>32760.89</v>
      </c>
      <c r="G97" s="159"/>
      <c r="H97" s="159"/>
      <c r="I97" s="159"/>
      <c r="J97" s="169">
        <v>65521.79</v>
      </c>
      <c r="K97" s="159"/>
      <c r="L97" s="159"/>
      <c r="M97" s="159"/>
    </row>
    <row r="98" spans="1:13" ht="48" x14ac:dyDescent="0.2">
      <c r="A98" s="154">
        <v>3</v>
      </c>
      <c r="B98" s="156" t="s">
        <v>247</v>
      </c>
      <c r="C98" s="157" t="s">
        <v>89</v>
      </c>
      <c r="D98" s="155" t="s">
        <v>7</v>
      </c>
      <c r="E98" s="158">
        <v>1</v>
      </c>
      <c r="F98" s="159">
        <v>560.70000000000005</v>
      </c>
      <c r="G98" s="159"/>
      <c r="H98" s="159"/>
      <c r="I98" s="159"/>
      <c r="J98" s="169">
        <v>560.70000000000005</v>
      </c>
      <c r="K98" s="159"/>
      <c r="L98" s="159"/>
      <c r="M98" s="159"/>
    </row>
    <row r="99" spans="1:13" ht="48" x14ac:dyDescent="0.2">
      <c r="A99" s="154">
        <v>4</v>
      </c>
      <c r="B99" s="156" t="s">
        <v>247</v>
      </c>
      <c r="C99" s="157" t="s">
        <v>90</v>
      </c>
      <c r="D99" s="155" t="s">
        <v>7</v>
      </c>
      <c r="E99" s="158">
        <v>1</v>
      </c>
      <c r="F99" s="159">
        <v>5126.3999999999996</v>
      </c>
      <c r="G99" s="159"/>
      <c r="H99" s="159"/>
      <c r="I99" s="159"/>
      <c r="J99" s="169">
        <v>5126.3999999999996</v>
      </c>
      <c r="K99" s="159"/>
      <c r="L99" s="159"/>
      <c r="M99" s="159"/>
    </row>
    <row r="100" spans="1:13" ht="48" x14ac:dyDescent="0.2">
      <c r="A100" s="154">
        <v>5</v>
      </c>
      <c r="B100" s="156" t="s">
        <v>247</v>
      </c>
      <c r="C100" s="157" t="s">
        <v>104</v>
      </c>
      <c r="D100" s="155" t="s">
        <v>7</v>
      </c>
      <c r="E100" s="158">
        <v>4</v>
      </c>
      <c r="F100" s="159">
        <v>854.4</v>
      </c>
      <c r="G100" s="159"/>
      <c r="H100" s="159"/>
      <c r="I100" s="159"/>
      <c r="J100" s="169">
        <v>3417.61</v>
      </c>
      <c r="K100" s="159"/>
      <c r="L100" s="159"/>
      <c r="M100" s="159"/>
    </row>
    <row r="101" spans="1:13" ht="48" x14ac:dyDescent="0.2">
      <c r="A101" s="154">
        <v>6</v>
      </c>
      <c r="B101" s="156" t="s">
        <v>247</v>
      </c>
      <c r="C101" s="157" t="s">
        <v>107</v>
      </c>
      <c r="D101" s="155" t="s">
        <v>7</v>
      </c>
      <c r="E101" s="158">
        <v>2</v>
      </c>
      <c r="F101" s="159">
        <v>186.63</v>
      </c>
      <c r="G101" s="159"/>
      <c r="H101" s="159"/>
      <c r="I101" s="159"/>
      <c r="J101" s="169">
        <v>373.26</v>
      </c>
      <c r="K101" s="159"/>
      <c r="L101" s="159"/>
      <c r="M101" s="159"/>
    </row>
    <row r="102" spans="1:13" ht="48" x14ac:dyDescent="0.2">
      <c r="A102" s="154">
        <v>7</v>
      </c>
      <c r="B102" s="156" t="s">
        <v>247</v>
      </c>
      <c r="C102" s="157" t="s">
        <v>86</v>
      </c>
      <c r="D102" s="155" t="s">
        <v>7</v>
      </c>
      <c r="E102" s="158">
        <v>15</v>
      </c>
      <c r="F102" s="159">
        <v>881.09</v>
      </c>
      <c r="G102" s="159"/>
      <c r="H102" s="159"/>
      <c r="I102" s="159"/>
      <c r="J102" s="169">
        <v>13216.41</v>
      </c>
      <c r="K102" s="159"/>
      <c r="L102" s="159"/>
      <c r="M102" s="159"/>
    </row>
    <row r="103" spans="1:13" ht="48" x14ac:dyDescent="0.2">
      <c r="A103" s="154">
        <v>8</v>
      </c>
      <c r="B103" s="156" t="s">
        <v>247</v>
      </c>
      <c r="C103" s="157" t="s">
        <v>91</v>
      </c>
      <c r="D103" s="155" t="s">
        <v>7</v>
      </c>
      <c r="E103" s="158">
        <v>1</v>
      </c>
      <c r="F103" s="159">
        <v>109.47</v>
      </c>
      <c r="G103" s="159"/>
      <c r="H103" s="159"/>
      <c r="I103" s="159"/>
      <c r="J103" s="169">
        <v>109.47</v>
      </c>
      <c r="K103" s="159"/>
      <c r="L103" s="159"/>
      <c r="M103" s="159"/>
    </row>
    <row r="104" spans="1:13" ht="48" x14ac:dyDescent="0.2">
      <c r="A104" s="154">
        <v>9</v>
      </c>
      <c r="B104" s="156" t="s">
        <v>247</v>
      </c>
      <c r="C104" s="157" t="s">
        <v>92</v>
      </c>
      <c r="D104" s="155" t="s">
        <v>7</v>
      </c>
      <c r="E104" s="158">
        <v>1</v>
      </c>
      <c r="F104" s="159">
        <v>109.47</v>
      </c>
      <c r="G104" s="159"/>
      <c r="H104" s="159"/>
      <c r="I104" s="159"/>
      <c r="J104" s="169">
        <v>109.47</v>
      </c>
      <c r="K104" s="159"/>
      <c r="L104" s="159"/>
      <c r="M104" s="159"/>
    </row>
    <row r="105" spans="1:13" ht="48" x14ac:dyDescent="0.2">
      <c r="A105" s="154">
        <v>10</v>
      </c>
      <c r="B105" s="156" t="s">
        <v>247</v>
      </c>
      <c r="C105" s="157" t="s">
        <v>105</v>
      </c>
      <c r="D105" s="155" t="s">
        <v>7</v>
      </c>
      <c r="E105" s="158">
        <v>10</v>
      </c>
      <c r="F105" s="159">
        <v>1788.9</v>
      </c>
      <c r="G105" s="159"/>
      <c r="H105" s="159"/>
      <c r="I105" s="159"/>
      <c r="J105" s="170">
        <v>17889.04</v>
      </c>
      <c r="K105" s="159"/>
      <c r="L105" s="159"/>
      <c r="M105" s="159"/>
    </row>
    <row r="106" spans="1:13" ht="48" x14ac:dyDescent="0.2">
      <c r="A106" s="154">
        <v>11</v>
      </c>
      <c r="B106" s="156" t="s">
        <v>247</v>
      </c>
      <c r="C106" s="157" t="s">
        <v>93</v>
      </c>
      <c r="D106" s="155" t="s">
        <v>7</v>
      </c>
      <c r="E106" s="158">
        <v>1</v>
      </c>
      <c r="F106" s="159">
        <v>20452.2</v>
      </c>
      <c r="G106" s="159"/>
      <c r="H106" s="159"/>
      <c r="I106" s="159"/>
      <c r="J106" s="170">
        <v>20452.2</v>
      </c>
      <c r="K106" s="159"/>
      <c r="L106" s="159"/>
      <c r="M106" s="159"/>
    </row>
    <row r="107" spans="1:13" ht="48" x14ac:dyDescent="0.2">
      <c r="A107" s="154">
        <v>12</v>
      </c>
      <c r="B107" s="156" t="s">
        <v>247</v>
      </c>
      <c r="C107" s="157" t="s">
        <v>94</v>
      </c>
      <c r="D107" s="155" t="s">
        <v>7</v>
      </c>
      <c r="E107" s="158">
        <v>1</v>
      </c>
      <c r="F107" s="159">
        <v>6568.2</v>
      </c>
      <c r="G107" s="159"/>
      <c r="H107" s="159"/>
      <c r="I107" s="159"/>
      <c r="J107" s="169">
        <v>6568.2</v>
      </c>
      <c r="K107" s="159"/>
      <c r="L107" s="159"/>
      <c r="M107" s="159"/>
    </row>
    <row r="108" spans="1:13" ht="48" x14ac:dyDescent="0.2">
      <c r="A108" s="154">
        <v>13</v>
      </c>
      <c r="B108" s="156" t="s">
        <v>247</v>
      </c>
      <c r="C108" s="157" t="s">
        <v>81</v>
      </c>
      <c r="D108" s="155" t="s">
        <v>7</v>
      </c>
      <c r="E108" s="158">
        <v>1</v>
      </c>
      <c r="F108" s="159">
        <v>1575.3</v>
      </c>
      <c r="G108" s="159"/>
      <c r="H108" s="159"/>
      <c r="I108" s="159"/>
      <c r="J108" s="169">
        <v>1575.3</v>
      </c>
      <c r="K108" s="159"/>
      <c r="L108" s="159"/>
      <c r="M108" s="159"/>
    </row>
    <row r="109" spans="1:13" ht="48" x14ac:dyDescent="0.2">
      <c r="A109" s="154">
        <v>14</v>
      </c>
      <c r="B109" s="156" t="s">
        <v>247</v>
      </c>
      <c r="C109" s="157" t="s">
        <v>95</v>
      </c>
      <c r="D109" s="155" t="s">
        <v>7</v>
      </c>
      <c r="E109" s="158">
        <v>1</v>
      </c>
      <c r="F109" s="171">
        <v>3204</v>
      </c>
      <c r="G109" s="159"/>
      <c r="H109" s="159"/>
      <c r="I109" s="159"/>
      <c r="J109" s="170">
        <v>3204</v>
      </c>
      <c r="K109" s="159"/>
      <c r="L109" s="159"/>
      <c r="M109" s="159"/>
    </row>
    <row r="110" spans="1:13" ht="48" x14ac:dyDescent="0.2">
      <c r="A110" s="154">
        <v>15</v>
      </c>
      <c r="B110" s="156" t="s">
        <v>247</v>
      </c>
      <c r="C110" s="157" t="s">
        <v>96</v>
      </c>
      <c r="D110" s="155" t="s">
        <v>7</v>
      </c>
      <c r="E110" s="158">
        <v>1</v>
      </c>
      <c r="F110" s="159">
        <v>8223.6</v>
      </c>
      <c r="G110" s="159"/>
      <c r="H110" s="159"/>
      <c r="I110" s="159"/>
      <c r="J110" s="170">
        <v>8223.6</v>
      </c>
      <c r="K110" s="159"/>
      <c r="L110" s="159"/>
      <c r="M110" s="159"/>
    </row>
    <row r="111" spans="1:13" ht="48" x14ac:dyDescent="0.2">
      <c r="A111" s="154">
        <v>16</v>
      </c>
      <c r="B111" s="156" t="s">
        <v>247</v>
      </c>
      <c r="C111" s="157" t="s">
        <v>248</v>
      </c>
      <c r="D111" s="155" t="s">
        <v>7</v>
      </c>
      <c r="E111" s="158">
        <v>60</v>
      </c>
      <c r="F111" s="159">
        <v>76.63</v>
      </c>
      <c r="G111" s="159"/>
      <c r="H111" s="159"/>
      <c r="I111" s="159"/>
      <c r="J111" s="170">
        <v>4597.75</v>
      </c>
      <c r="K111" s="159"/>
      <c r="L111" s="159"/>
      <c r="M111" s="159"/>
    </row>
    <row r="112" spans="1:13" ht="48" x14ac:dyDescent="0.2">
      <c r="A112" s="154">
        <v>17</v>
      </c>
      <c r="B112" s="156" t="s">
        <v>247</v>
      </c>
      <c r="C112" s="157" t="s">
        <v>97</v>
      </c>
      <c r="D112" s="155" t="s">
        <v>7</v>
      </c>
      <c r="E112" s="158">
        <v>4</v>
      </c>
      <c r="F112" s="159">
        <v>1922.4</v>
      </c>
      <c r="G112" s="159"/>
      <c r="H112" s="159"/>
      <c r="I112" s="159"/>
      <c r="J112" s="170">
        <v>7689.59</v>
      </c>
      <c r="K112" s="159"/>
      <c r="L112" s="159"/>
      <c r="M112" s="159"/>
    </row>
    <row r="113" spans="1:17" ht="48" x14ac:dyDescent="0.2">
      <c r="A113" s="154">
        <v>18</v>
      </c>
      <c r="B113" s="156" t="s">
        <v>247</v>
      </c>
      <c r="C113" s="157" t="s">
        <v>98</v>
      </c>
      <c r="D113" s="155" t="s">
        <v>11</v>
      </c>
      <c r="E113" s="158">
        <v>25</v>
      </c>
      <c r="F113" s="159">
        <v>102.53</v>
      </c>
      <c r="G113" s="159"/>
      <c r="H113" s="159"/>
      <c r="I113" s="159"/>
      <c r="J113" s="169">
        <v>2563.2600000000002</v>
      </c>
      <c r="K113" s="159"/>
      <c r="L113" s="159"/>
      <c r="M113" s="159"/>
    </row>
    <row r="114" spans="1:17" ht="48" x14ac:dyDescent="0.2">
      <c r="A114" s="154">
        <v>19</v>
      </c>
      <c r="B114" s="156" t="s">
        <v>247</v>
      </c>
      <c r="C114" s="157" t="s">
        <v>99</v>
      </c>
      <c r="D114" s="155" t="s">
        <v>7</v>
      </c>
      <c r="E114" s="158">
        <v>4</v>
      </c>
      <c r="F114" s="159">
        <v>8437.2000000000007</v>
      </c>
      <c r="G114" s="159"/>
      <c r="H114" s="159"/>
      <c r="I114" s="159"/>
      <c r="J114" s="170">
        <v>33748.800000000003</v>
      </c>
      <c r="K114" s="159"/>
      <c r="L114" s="159"/>
      <c r="M114" s="159"/>
    </row>
    <row r="115" spans="1:17" ht="48" x14ac:dyDescent="0.2">
      <c r="A115" s="154">
        <v>20</v>
      </c>
      <c r="B115" s="156" t="s">
        <v>247</v>
      </c>
      <c r="C115" s="157" t="s">
        <v>100</v>
      </c>
      <c r="D115" s="155" t="s">
        <v>7</v>
      </c>
      <c r="E115" s="158">
        <v>1</v>
      </c>
      <c r="F115" s="159">
        <v>22988.7</v>
      </c>
      <c r="G115" s="159"/>
      <c r="H115" s="159"/>
      <c r="I115" s="159"/>
      <c r="J115" s="170">
        <v>22988.7</v>
      </c>
      <c r="K115" s="159"/>
      <c r="L115" s="159"/>
      <c r="M115" s="159"/>
    </row>
    <row r="116" spans="1:17" ht="48" x14ac:dyDescent="0.2">
      <c r="A116" s="154">
        <v>21</v>
      </c>
      <c r="B116" s="156" t="s">
        <v>247</v>
      </c>
      <c r="C116" s="157" t="s">
        <v>85</v>
      </c>
      <c r="D116" s="155" t="s">
        <v>11</v>
      </c>
      <c r="E116" s="158">
        <v>35</v>
      </c>
      <c r="F116" s="159">
        <v>177.83</v>
      </c>
      <c r="G116" s="159"/>
      <c r="H116" s="159"/>
      <c r="I116" s="159"/>
      <c r="J116" s="170">
        <v>6223.9</v>
      </c>
      <c r="K116" s="159"/>
      <c r="L116" s="159"/>
      <c r="M116" s="159"/>
    </row>
    <row r="117" spans="1:17" ht="48" x14ac:dyDescent="0.2">
      <c r="A117" s="154">
        <v>22</v>
      </c>
      <c r="B117" s="156" t="s">
        <v>247</v>
      </c>
      <c r="C117" s="157" t="s">
        <v>101</v>
      </c>
      <c r="D117" s="155" t="s">
        <v>7</v>
      </c>
      <c r="E117" s="158">
        <v>1</v>
      </c>
      <c r="F117" s="159">
        <v>29156.400000000001</v>
      </c>
      <c r="G117" s="159"/>
      <c r="H117" s="159"/>
      <c r="I117" s="159"/>
      <c r="J117" s="170">
        <v>29156.39</v>
      </c>
      <c r="K117" s="159"/>
      <c r="L117" s="159"/>
      <c r="M117" s="159"/>
    </row>
    <row r="118" spans="1:17" ht="48" x14ac:dyDescent="0.2">
      <c r="A118" s="154">
        <v>23</v>
      </c>
      <c r="B118" s="156" t="s">
        <v>247</v>
      </c>
      <c r="C118" s="157" t="s">
        <v>249</v>
      </c>
      <c r="D118" s="155" t="s">
        <v>7</v>
      </c>
      <c r="E118" s="158">
        <v>2</v>
      </c>
      <c r="F118" s="159">
        <v>934.5</v>
      </c>
      <c r="G118" s="159"/>
      <c r="H118" s="159"/>
      <c r="I118" s="159"/>
      <c r="J118" s="170">
        <v>1869</v>
      </c>
      <c r="K118" s="159"/>
      <c r="L118" s="159"/>
      <c r="M118" s="159"/>
    </row>
    <row r="119" spans="1:17" ht="48" x14ac:dyDescent="0.2">
      <c r="A119" s="154">
        <v>24</v>
      </c>
      <c r="B119" s="156" t="s">
        <v>247</v>
      </c>
      <c r="C119" s="157" t="s">
        <v>84</v>
      </c>
      <c r="D119" s="155" t="s">
        <v>7</v>
      </c>
      <c r="E119" s="158">
        <v>1</v>
      </c>
      <c r="F119" s="159">
        <v>8215.4599999999991</v>
      </c>
      <c r="G119" s="159"/>
      <c r="H119" s="159"/>
      <c r="I119" s="159"/>
      <c r="J119" s="170">
        <v>8215.4599999999991</v>
      </c>
      <c r="K119" s="159"/>
      <c r="L119" s="159"/>
      <c r="M119" s="159"/>
    </row>
    <row r="120" spans="1:17" ht="48" x14ac:dyDescent="0.2">
      <c r="A120" s="154">
        <v>25</v>
      </c>
      <c r="B120" s="156" t="s">
        <v>247</v>
      </c>
      <c r="C120" s="157" t="s">
        <v>103</v>
      </c>
      <c r="D120" s="155" t="s">
        <v>7</v>
      </c>
      <c r="E120" s="158">
        <v>1</v>
      </c>
      <c r="F120" s="172">
        <v>2402.9899999999998</v>
      </c>
      <c r="G120" s="159"/>
      <c r="H120" s="159"/>
      <c r="I120" s="159"/>
      <c r="J120" s="170">
        <v>2402.9899999999998</v>
      </c>
      <c r="K120" s="159"/>
      <c r="L120" s="159"/>
      <c r="M120" s="159"/>
    </row>
    <row r="121" spans="1:17" ht="36" x14ac:dyDescent="0.2">
      <c r="A121" s="154">
        <v>26</v>
      </c>
      <c r="B121" s="156" t="s">
        <v>250</v>
      </c>
      <c r="C121" s="157" t="s">
        <v>84</v>
      </c>
      <c r="D121" s="155" t="s">
        <v>7</v>
      </c>
      <c r="E121" s="158">
        <v>1</v>
      </c>
      <c r="F121" s="159">
        <v>8215.4599999999991</v>
      </c>
      <c r="G121" s="159"/>
      <c r="H121" s="159"/>
      <c r="I121" s="159"/>
      <c r="J121" s="171">
        <v>8215.4599999999991</v>
      </c>
      <c r="K121" s="159"/>
      <c r="L121" s="159"/>
      <c r="M121" s="159"/>
    </row>
    <row r="122" spans="1:17" x14ac:dyDescent="0.2">
      <c r="A122" s="205" t="s">
        <v>251</v>
      </c>
      <c r="B122" s="202"/>
      <c r="C122" s="202"/>
      <c r="D122" s="202"/>
      <c r="E122" s="202"/>
      <c r="F122" s="202"/>
      <c r="G122" s="202"/>
      <c r="H122" s="202"/>
      <c r="I122" s="202"/>
      <c r="J122" s="159">
        <v>317459.65000000002</v>
      </c>
      <c r="K122" s="159"/>
      <c r="L122" s="159"/>
      <c r="M122" s="159"/>
      <c r="N122" s="173"/>
      <c r="O122" s="125"/>
      <c r="P122" s="125"/>
      <c r="Q122" s="125"/>
    </row>
    <row r="123" spans="1:17" x14ac:dyDescent="0.2">
      <c r="A123" s="204" t="s">
        <v>252</v>
      </c>
      <c r="B123" s="205"/>
      <c r="C123" s="203"/>
      <c r="D123" s="206"/>
      <c r="E123" s="207"/>
      <c r="F123" s="208"/>
      <c r="G123" s="208"/>
      <c r="H123" s="208"/>
      <c r="I123" s="208"/>
      <c r="J123" s="174">
        <v>317459.65000000002</v>
      </c>
      <c r="K123" s="159"/>
      <c r="L123" s="159"/>
      <c r="M123" s="159"/>
      <c r="N123" s="173"/>
      <c r="O123" s="125"/>
      <c r="P123" s="125"/>
      <c r="Q123" s="125"/>
    </row>
    <row r="124" spans="1:17" x14ac:dyDescent="0.2">
      <c r="A124" s="205" t="s">
        <v>253</v>
      </c>
      <c r="B124" s="202"/>
      <c r="C124" s="202"/>
      <c r="D124" s="202"/>
      <c r="E124" s="202"/>
      <c r="F124" s="202"/>
      <c r="G124" s="202"/>
      <c r="H124" s="202"/>
      <c r="I124" s="202"/>
      <c r="J124" s="159"/>
      <c r="K124" s="159"/>
      <c r="L124" s="159"/>
      <c r="M124" s="159"/>
      <c r="N124" s="173"/>
      <c r="O124" s="125"/>
      <c r="P124" s="125"/>
      <c r="Q124" s="125"/>
    </row>
    <row r="125" spans="1:17" x14ac:dyDescent="0.2">
      <c r="A125" s="205" t="s">
        <v>254</v>
      </c>
      <c r="B125" s="202"/>
      <c r="C125" s="202"/>
      <c r="D125" s="202"/>
      <c r="E125" s="202"/>
      <c r="F125" s="202"/>
      <c r="G125" s="202"/>
      <c r="H125" s="202"/>
      <c r="I125" s="202"/>
      <c r="J125" s="159"/>
      <c r="K125" s="159"/>
      <c r="L125" s="159"/>
      <c r="M125" s="159"/>
      <c r="N125" s="173"/>
      <c r="O125" s="125"/>
      <c r="P125" s="125"/>
      <c r="Q125" s="125"/>
    </row>
    <row r="126" spans="1:17" x14ac:dyDescent="0.2">
      <c r="A126" s="205" t="s">
        <v>255</v>
      </c>
      <c r="B126" s="202"/>
      <c r="C126" s="202"/>
      <c r="D126" s="202"/>
      <c r="E126" s="202"/>
      <c r="F126" s="202"/>
      <c r="G126" s="202"/>
      <c r="H126" s="202"/>
      <c r="I126" s="202"/>
      <c r="J126" s="159"/>
      <c r="K126" s="159"/>
      <c r="L126" s="159"/>
      <c r="M126" s="159"/>
      <c r="N126" s="173"/>
      <c r="O126" s="125"/>
      <c r="P126" s="125"/>
      <c r="Q126" s="125"/>
    </row>
    <row r="127" spans="1:17" x14ac:dyDescent="0.2">
      <c r="A127" s="213" t="s">
        <v>256</v>
      </c>
      <c r="B127" s="202"/>
      <c r="C127" s="202"/>
      <c r="D127" s="202"/>
      <c r="E127" s="202"/>
      <c r="F127" s="202"/>
      <c r="G127" s="202"/>
      <c r="H127" s="202"/>
      <c r="I127" s="202"/>
      <c r="J127" s="175">
        <v>317459.65000000002</v>
      </c>
      <c r="K127" s="159"/>
      <c r="L127" s="159"/>
      <c r="M127" s="159"/>
      <c r="N127" s="173"/>
      <c r="O127" s="125"/>
      <c r="P127" s="125"/>
      <c r="Q127" s="125"/>
    </row>
    <row r="128" spans="1:17" x14ac:dyDescent="0.2">
      <c r="A128" s="205" t="s">
        <v>257</v>
      </c>
      <c r="B128" s="202"/>
      <c r="C128" s="202"/>
      <c r="D128" s="202"/>
      <c r="E128" s="202"/>
      <c r="F128" s="202"/>
      <c r="G128" s="202"/>
      <c r="H128" s="202"/>
      <c r="I128" s="202"/>
      <c r="J128" s="159"/>
      <c r="K128" s="159"/>
      <c r="L128" s="159"/>
      <c r="M128" s="159"/>
      <c r="N128" s="173"/>
      <c r="O128" s="125"/>
      <c r="P128" s="125"/>
      <c r="Q128" s="125"/>
    </row>
    <row r="129" spans="1:17" x14ac:dyDescent="0.2">
      <c r="A129" s="205" t="s">
        <v>258</v>
      </c>
      <c r="B129" s="202"/>
      <c r="C129" s="202"/>
      <c r="D129" s="202"/>
      <c r="E129" s="202"/>
      <c r="F129" s="202"/>
      <c r="G129" s="202"/>
      <c r="H129" s="202"/>
      <c r="I129" s="202"/>
      <c r="J129" s="159"/>
      <c r="K129" s="159"/>
      <c r="L129" s="159"/>
      <c r="M129" s="159"/>
      <c r="N129" s="173"/>
      <c r="O129" s="125"/>
      <c r="P129" s="125"/>
      <c r="Q129" s="125"/>
    </row>
    <row r="130" spans="1:17" x14ac:dyDescent="0.2">
      <c r="A130" s="205" t="s">
        <v>259</v>
      </c>
      <c r="B130" s="202"/>
      <c r="C130" s="202"/>
      <c r="D130" s="202"/>
      <c r="E130" s="202"/>
      <c r="F130" s="202"/>
      <c r="G130" s="202"/>
      <c r="H130" s="202"/>
      <c r="I130" s="202"/>
      <c r="J130" s="159"/>
      <c r="K130" s="159"/>
      <c r="L130" s="159"/>
      <c r="M130" s="159"/>
      <c r="N130" s="173"/>
      <c r="O130" s="125"/>
      <c r="P130" s="125"/>
      <c r="Q130" s="125"/>
    </row>
    <row r="131" spans="1:17" x14ac:dyDescent="0.2">
      <c r="A131" s="213" t="s">
        <v>260</v>
      </c>
      <c r="B131" s="202"/>
      <c r="C131" s="202"/>
      <c r="D131" s="202"/>
      <c r="E131" s="202"/>
      <c r="F131" s="202"/>
      <c r="G131" s="202"/>
      <c r="H131" s="202"/>
      <c r="I131" s="202"/>
      <c r="J131" s="175">
        <v>317459.65000000002</v>
      </c>
      <c r="K131" s="159"/>
      <c r="L131" s="159"/>
      <c r="M131" s="159"/>
      <c r="N131" s="173"/>
      <c r="O131" s="125"/>
      <c r="P131" s="125"/>
      <c r="Q131" s="125"/>
    </row>
    <row r="132" spans="1:17" x14ac:dyDescent="0.2">
      <c r="A132" s="205" t="s">
        <v>261</v>
      </c>
      <c r="B132" s="202"/>
      <c r="C132" s="202"/>
      <c r="D132" s="202"/>
      <c r="E132" s="202"/>
      <c r="F132" s="202"/>
      <c r="G132" s="202"/>
      <c r="H132" s="202"/>
      <c r="I132" s="202"/>
      <c r="J132" s="159"/>
      <c r="K132" s="159"/>
      <c r="L132" s="159"/>
      <c r="M132" s="159"/>
      <c r="N132" s="173"/>
      <c r="O132" s="125"/>
      <c r="P132" s="125"/>
      <c r="Q132" s="125"/>
    </row>
    <row r="133" spans="1:17" x14ac:dyDescent="0.2">
      <c r="A133" s="205" t="s">
        <v>262</v>
      </c>
      <c r="B133" s="202"/>
      <c r="C133" s="202"/>
      <c r="D133" s="202"/>
      <c r="E133" s="202"/>
      <c r="F133" s="202"/>
      <c r="G133" s="202"/>
      <c r="H133" s="202"/>
      <c r="I133" s="202"/>
      <c r="J133" s="159"/>
      <c r="K133" s="159"/>
      <c r="L133" s="159"/>
      <c r="M133" s="159"/>
      <c r="N133" s="173"/>
      <c r="O133" s="125"/>
      <c r="P133" s="125"/>
      <c r="Q133" s="125"/>
    </row>
    <row r="134" spans="1:17" x14ac:dyDescent="0.2">
      <c r="A134" s="205" t="s">
        <v>263</v>
      </c>
      <c r="B134" s="202"/>
      <c r="C134" s="202"/>
      <c r="D134" s="202"/>
      <c r="E134" s="202"/>
      <c r="F134" s="202"/>
      <c r="G134" s="202"/>
      <c r="H134" s="202"/>
      <c r="I134" s="202"/>
      <c r="J134" s="159">
        <v>317459.65000000002</v>
      </c>
      <c r="K134" s="159"/>
      <c r="L134" s="159"/>
      <c r="M134" s="159"/>
      <c r="N134" s="173"/>
      <c r="O134" s="125"/>
      <c r="P134" s="125"/>
      <c r="Q134" s="125"/>
    </row>
    <row r="135" spans="1:17" x14ac:dyDescent="0.2">
      <c r="A135" s="209" t="s">
        <v>264</v>
      </c>
      <c r="B135" s="210"/>
      <c r="C135" s="210"/>
      <c r="D135" s="210"/>
      <c r="E135" s="210"/>
      <c r="F135" s="210"/>
      <c r="G135" s="210"/>
      <c r="H135" s="210"/>
      <c r="I135" s="210"/>
      <c r="J135" s="159"/>
      <c r="K135" s="159"/>
      <c r="L135" s="159"/>
      <c r="M135" s="159"/>
      <c r="N135" s="173"/>
      <c r="O135" s="125"/>
      <c r="P135" s="125"/>
      <c r="Q135" s="125"/>
    </row>
    <row r="136" spans="1:17" x14ac:dyDescent="0.2">
      <c r="A136" s="176"/>
      <c r="B136" s="177"/>
      <c r="C136" s="178"/>
      <c r="D136" s="179"/>
      <c r="E136" s="180"/>
      <c r="F136" s="181"/>
      <c r="G136" s="181"/>
      <c r="H136" s="181"/>
      <c r="I136" s="182"/>
      <c r="J136" s="182"/>
      <c r="K136" s="159"/>
      <c r="L136" s="159"/>
      <c r="M136" s="159"/>
      <c r="N136" s="111"/>
      <c r="O136" s="161"/>
      <c r="P136" s="161"/>
      <c r="Q136" s="161"/>
    </row>
    <row r="137" spans="1:17" hidden="1" x14ac:dyDescent="0.2">
      <c r="A137" s="211" t="s">
        <v>217</v>
      </c>
      <c r="B137" s="212"/>
      <c r="C137" s="212"/>
      <c r="D137" s="212"/>
      <c r="E137" s="212"/>
      <c r="F137" s="212"/>
      <c r="G137" s="212"/>
      <c r="H137" s="212"/>
      <c r="I137" s="212"/>
      <c r="J137" s="183">
        <v>67367</v>
      </c>
      <c r="K137" s="183">
        <v>40842</v>
      </c>
      <c r="L137" s="183">
        <v>3125</v>
      </c>
      <c r="M137" s="183">
        <v>567</v>
      </c>
      <c r="N137" s="111"/>
      <c r="O137" s="161"/>
      <c r="P137" s="161"/>
      <c r="Q137" s="161"/>
    </row>
    <row r="138" spans="1:17" hidden="1" x14ac:dyDescent="0.2">
      <c r="A138" s="203" t="s">
        <v>218</v>
      </c>
      <c r="B138" s="202"/>
      <c r="C138" s="202"/>
      <c r="D138" s="202"/>
      <c r="E138" s="202"/>
      <c r="F138" s="202"/>
      <c r="G138" s="202"/>
      <c r="H138" s="202"/>
      <c r="I138" s="202"/>
      <c r="J138" s="160">
        <v>35256</v>
      </c>
      <c r="K138" s="159"/>
      <c r="L138" s="159"/>
      <c r="M138" s="159"/>
      <c r="N138" s="111"/>
      <c r="O138" s="161"/>
      <c r="P138" s="161"/>
      <c r="Q138" s="161"/>
    </row>
    <row r="139" spans="1:17" hidden="1" x14ac:dyDescent="0.2">
      <c r="A139" s="203" t="s">
        <v>219</v>
      </c>
      <c r="B139" s="202"/>
      <c r="C139" s="202"/>
      <c r="D139" s="202"/>
      <c r="E139" s="202"/>
      <c r="F139" s="202"/>
      <c r="G139" s="202"/>
      <c r="H139" s="202"/>
      <c r="I139" s="202"/>
      <c r="J139" s="159"/>
      <c r="K139" s="159"/>
      <c r="L139" s="159"/>
      <c r="M139" s="159"/>
      <c r="N139" s="111"/>
      <c r="O139" s="161"/>
      <c r="P139" s="161"/>
      <c r="Q139" s="161"/>
    </row>
    <row r="140" spans="1:17" hidden="1" x14ac:dyDescent="0.2">
      <c r="A140" s="203" t="s">
        <v>220</v>
      </c>
      <c r="B140" s="202"/>
      <c r="C140" s="202"/>
      <c r="D140" s="202"/>
      <c r="E140" s="202"/>
      <c r="F140" s="202"/>
      <c r="G140" s="202"/>
      <c r="H140" s="202"/>
      <c r="I140" s="202"/>
      <c r="J140" s="160">
        <v>133</v>
      </c>
      <c r="K140" s="159"/>
      <c r="L140" s="159"/>
      <c r="M140" s="159"/>
      <c r="N140" s="111"/>
      <c r="O140" s="161"/>
      <c r="P140" s="161"/>
      <c r="Q140" s="161"/>
    </row>
    <row r="141" spans="1:17" hidden="1" x14ac:dyDescent="0.2">
      <c r="A141" s="203" t="s">
        <v>221</v>
      </c>
      <c r="B141" s="202"/>
      <c r="C141" s="202"/>
      <c r="D141" s="202"/>
      <c r="E141" s="202"/>
      <c r="F141" s="202"/>
      <c r="G141" s="202"/>
      <c r="H141" s="202"/>
      <c r="I141" s="202"/>
      <c r="J141" s="160">
        <v>27254</v>
      </c>
      <c r="K141" s="159"/>
      <c r="L141" s="159"/>
      <c r="M141" s="159"/>
      <c r="N141" s="111"/>
      <c r="O141" s="161"/>
      <c r="P141" s="161"/>
      <c r="Q141" s="161"/>
    </row>
    <row r="142" spans="1:17" hidden="1" x14ac:dyDescent="0.2">
      <c r="A142" s="203" t="s">
        <v>222</v>
      </c>
      <c r="B142" s="202"/>
      <c r="C142" s="202"/>
      <c r="D142" s="202"/>
      <c r="E142" s="202"/>
      <c r="F142" s="202"/>
      <c r="G142" s="202"/>
      <c r="H142" s="202"/>
      <c r="I142" s="202"/>
      <c r="J142" s="160">
        <v>1462</v>
      </c>
      <c r="K142" s="159"/>
      <c r="L142" s="159"/>
      <c r="M142" s="159"/>
      <c r="N142" s="111"/>
      <c r="O142" s="161"/>
      <c r="P142" s="161"/>
      <c r="Q142" s="161"/>
    </row>
    <row r="143" spans="1:17" hidden="1" x14ac:dyDescent="0.2">
      <c r="A143" s="203" t="s">
        <v>223</v>
      </c>
      <c r="B143" s="202"/>
      <c r="C143" s="202"/>
      <c r="D143" s="202"/>
      <c r="E143" s="202"/>
      <c r="F143" s="202"/>
      <c r="G143" s="202"/>
      <c r="H143" s="202"/>
      <c r="I143" s="202"/>
      <c r="J143" s="160">
        <v>248</v>
      </c>
      <c r="K143" s="159"/>
      <c r="L143" s="159"/>
      <c r="M143" s="159"/>
      <c r="N143" s="111"/>
      <c r="O143" s="161"/>
      <c r="P143" s="161"/>
      <c r="Q143" s="161"/>
    </row>
    <row r="144" spans="1:17" hidden="1" x14ac:dyDescent="0.2">
      <c r="A144" s="203" t="s">
        <v>224</v>
      </c>
      <c r="B144" s="202"/>
      <c r="C144" s="202"/>
      <c r="D144" s="202"/>
      <c r="E144" s="202"/>
      <c r="F144" s="202"/>
      <c r="G144" s="202"/>
      <c r="H144" s="202"/>
      <c r="I144" s="202"/>
      <c r="J144" s="160">
        <v>118</v>
      </c>
      <c r="K144" s="159"/>
      <c r="L144" s="159"/>
      <c r="M144" s="159"/>
      <c r="N144" s="111"/>
      <c r="O144" s="161"/>
      <c r="P144" s="161"/>
      <c r="Q144" s="161"/>
    </row>
    <row r="145" spans="1:17" hidden="1" x14ac:dyDescent="0.2">
      <c r="A145" s="203" t="s">
        <v>225</v>
      </c>
      <c r="B145" s="202"/>
      <c r="C145" s="202"/>
      <c r="D145" s="202"/>
      <c r="E145" s="202"/>
      <c r="F145" s="202"/>
      <c r="G145" s="202"/>
      <c r="H145" s="202"/>
      <c r="I145" s="202"/>
      <c r="J145" s="160">
        <v>2548</v>
      </c>
      <c r="K145" s="159"/>
      <c r="L145" s="159"/>
      <c r="M145" s="159"/>
      <c r="N145" s="111"/>
      <c r="O145" s="161"/>
      <c r="P145" s="161"/>
      <c r="Q145" s="161"/>
    </row>
    <row r="146" spans="1:17" hidden="1" x14ac:dyDescent="0.2">
      <c r="A146" s="203" t="s">
        <v>226</v>
      </c>
      <c r="B146" s="202"/>
      <c r="C146" s="202"/>
      <c r="D146" s="202"/>
      <c r="E146" s="202"/>
      <c r="F146" s="202"/>
      <c r="G146" s="202"/>
      <c r="H146" s="202"/>
      <c r="I146" s="202"/>
      <c r="J146" s="160">
        <v>3493</v>
      </c>
      <c r="K146" s="159"/>
      <c r="L146" s="159"/>
      <c r="M146" s="159"/>
      <c r="N146" s="111"/>
      <c r="O146" s="161"/>
      <c r="P146" s="161"/>
      <c r="Q146" s="161"/>
    </row>
    <row r="147" spans="1:17" hidden="1" x14ac:dyDescent="0.2">
      <c r="A147" s="203" t="s">
        <v>227</v>
      </c>
      <c r="B147" s="202"/>
      <c r="C147" s="202"/>
      <c r="D147" s="202"/>
      <c r="E147" s="202"/>
      <c r="F147" s="202"/>
      <c r="G147" s="202"/>
      <c r="H147" s="202"/>
      <c r="I147" s="202"/>
      <c r="J147" s="160">
        <v>25555</v>
      </c>
      <c r="K147" s="159"/>
      <c r="L147" s="159"/>
      <c r="M147" s="159"/>
      <c r="N147" s="111"/>
      <c r="O147" s="161"/>
      <c r="P147" s="161"/>
      <c r="Q147" s="161"/>
    </row>
    <row r="148" spans="1:17" hidden="1" x14ac:dyDescent="0.2">
      <c r="A148" s="203" t="s">
        <v>219</v>
      </c>
      <c r="B148" s="202"/>
      <c r="C148" s="202"/>
      <c r="D148" s="202"/>
      <c r="E148" s="202"/>
      <c r="F148" s="202"/>
      <c r="G148" s="202"/>
      <c r="H148" s="202"/>
      <c r="I148" s="202"/>
      <c r="J148" s="159"/>
      <c r="K148" s="159"/>
      <c r="L148" s="159"/>
      <c r="M148" s="159"/>
      <c r="N148" s="111"/>
      <c r="O148" s="161"/>
      <c r="P148" s="161"/>
      <c r="Q148" s="161"/>
    </row>
    <row r="149" spans="1:17" hidden="1" x14ac:dyDescent="0.2">
      <c r="A149" s="203" t="s">
        <v>228</v>
      </c>
      <c r="B149" s="202"/>
      <c r="C149" s="202"/>
      <c r="D149" s="202"/>
      <c r="E149" s="202"/>
      <c r="F149" s="202"/>
      <c r="G149" s="202"/>
      <c r="H149" s="202"/>
      <c r="I149" s="202"/>
      <c r="J149" s="160">
        <v>85</v>
      </c>
      <c r="K149" s="159"/>
      <c r="L149" s="159"/>
      <c r="M149" s="159"/>
      <c r="N149" s="111"/>
      <c r="O149" s="161"/>
      <c r="P149" s="161"/>
      <c r="Q149" s="161"/>
    </row>
    <row r="150" spans="1:17" hidden="1" x14ac:dyDescent="0.2">
      <c r="A150" s="203" t="s">
        <v>229</v>
      </c>
      <c r="B150" s="202"/>
      <c r="C150" s="202"/>
      <c r="D150" s="202"/>
      <c r="E150" s="202"/>
      <c r="F150" s="202"/>
      <c r="G150" s="202"/>
      <c r="H150" s="202"/>
      <c r="I150" s="202"/>
      <c r="J150" s="160">
        <v>21925</v>
      </c>
      <c r="K150" s="159"/>
      <c r="L150" s="159"/>
      <c r="M150" s="159"/>
      <c r="N150" s="111"/>
      <c r="O150" s="161"/>
      <c r="P150" s="161"/>
      <c r="Q150" s="161"/>
    </row>
    <row r="151" spans="1:17" hidden="1" x14ac:dyDescent="0.2">
      <c r="A151" s="203" t="s">
        <v>230</v>
      </c>
      <c r="B151" s="202"/>
      <c r="C151" s="202"/>
      <c r="D151" s="202"/>
      <c r="E151" s="202"/>
      <c r="F151" s="202"/>
      <c r="G151" s="202"/>
      <c r="H151" s="202"/>
      <c r="I151" s="202"/>
      <c r="J151" s="160">
        <v>1280</v>
      </c>
      <c r="K151" s="159"/>
      <c r="L151" s="159"/>
      <c r="M151" s="159"/>
      <c r="N151" s="111"/>
      <c r="O151" s="161"/>
      <c r="P151" s="161"/>
      <c r="Q151" s="161"/>
    </row>
    <row r="152" spans="1:17" hidden="1" x14ac:dyDescent="0.2">
      <c r="A152" s="203" t="s">
        <v>231</v>
      </c>
      <c r="B152" s="202"/>
      <c r="C152" s="202"/>
      <c r="D152" s="202"/>
      <c r="E152" s="202"/>
      <c r="F152" s="202"/>
      <c r="G152" s="202"/>
      <c r="H152" s="202"/>
      <c r="I152" s="202"/>
      <c r="J152" s="160">
        <v>2265</v>
      </c>
      <c r="K152" s="159"/>
      <c r="L152" s="159"/>
      <c r="M152" s="159"/>
      <c r="N152" s="111"/>
      <c r="O152" s="161"/>
      <c r="P152" s="161"/>
      <c r="Q152" s="161"/>
    </row>
    <row r="153" spans="1:17" hidden="1" x14ac:dyDescent="0.2">
      <c r="A153" s="201" t="s">
        <v>232</v>
      </c>
      <c r="B153" s="202"/>
      <c r="C153" s="202"/>
      <c r="D153" s="202"/>
      <c r="E153" s="202"/>
      <c r="F153" s="202"/>
      <c r="G153" s="202"/>
      <c r="H153" s="202"/>
      <c r="I153" s="202"/>
      <c r="J153" s="159"/>
      <c r="K153" s="159"/>
      <c r="L153" s="159"/>
      <c r="M153" s="159"/>
      <c r="N153" s="111"/>
      <c r="O153" s="161"/>
      <c r="P153" s="161"/>
      <c r="Q153" s="161"/>
    </row>
    <row r="154" spans="1:17" hidden="1" x14ac:dyDescent="0.2">
      <c r="A154" s="203" t="s">
        <v>233</v>
      </c>
      <c r="B154" s="202"/>
      <c r="C154" s="202"/>
      <c r="D154" s="202"/>
      <c r="E154" s="202"/>
      <c r="F154" s="202"/>
      <c r="G154" s="202"/>
      <c r="H154" s="202"/>
      <c r="I154" s="202"/>
      <c r="J154" s="160">
        <v>19967</v>
      </c>
      <c r="K154" s="159"/>
      <c r="L154" s="159"/>
      <c r="M154" s="159"/>
      <c r="N154" s="111"/>
      <c r="O154" s="161"/>
      <c r="P154" s="161"/>
      <c r="Q154" s="161"/>
    </row>
    <row r="155" spans="1:17" hidden="1" x14ac:dyDescent="0.2">
      <c r="A155" s="203" t="s">
        <v>234</v>
      </c>
      <c r="B155" s="202"/>
      <c r="C155" s="202"/>
      <c r="D155" s="202"/>
      <c r="E155" s="202"/>
      <c r="F155" s="202"/>
      <c r="G155" s="202"/>
      <c r="H155" s="202"/>
      <c r="I155" s="202"/>
      <c r="J155" s="160">
        <v>108211</v>
      </c>
      <c r="K155" s="159"/>
      <c r="L155" s="159"/>
      <c r="M155" s="159"/>
      <c r="N155" s="111"/>
      <c r="O155" s="161"/>
      <c r="P155" s="161"/>
      <c r="Q155" s="161"/>
    </row>
    <row r="156" spans="1:17" hidden="1" x14ac:dyDescent="0.2">
      <c r="A156" s="203" t="s">
        <v>235</v>
      </c>
      <c r="B156" s="202"/>
      <c r="C156" s="202"/>
      <c r="D156" s="202"/>
      <c r="E156" s="202"/>
      <c r="F156" s="202"/>
      <c r="G156" s="202"/>
      <c r="H156" s="202"/>
      <c r="I156" s="202"/>
      <c r="J156" s="160">
        <v>128178</v>
      </c>
      <c r="K156" s="159"/>
      <c r="L156" s="159"/>
      <c r="M156" s="159"/>
      <c r="N156" s="111"/>
      <c r="O156" s="161"/>
      <c r="P156" s="161"/>
      <c r="Q156" s="161"/>
    </row>
    <row r="157" spans="1:17" hidden="1" x14ac:dyDescent="0.2">
      <c r="A157" s="203" t="s">
        <v>236</v>
      </c>
      <c r="B157" s="202"/>
      <c r="C157" s="202"/>
      <c r="D157" s="202"/>
      <c r="E157" s="202"/>
      <c r="F157" s="202"/>
      <c r="G157" s="202"/>
      <c r="H157" s="202"/>
      <c r="I157" s="202"/>
      <c r="J157" s="159"/>
      <c r="K157" s="159"/>
      <c r="L157" s="159"/>
      <c r="M157" s="159"/>
      <c r="N157" s="111"/>
      <c r="O157" s="161"/>
      <c r="P157" s="161"/>
      <c r="Q157" s="161"/>
    </row>
    <row r="158" spans="1:17" hidden="1" x14ac:dyDescent="0.2">
      <c r="A158" s="203" t="s">
        <v>237</v>
      </c>
      <c r="B158" s="202"/>
      <c r="C158" s="202"/>
      <c r="D158" s="202"/>
      <c r="E158" s="202"/>
      <c r="F158" s="202"/>
      <c r="G158" s="202"/>
      <c r="H158" s="202"/>
      <c r="I158" s="202"/>
      <c r="J158" s="160">
        <v>23400</v>
      </c>
      <c r="K158" s="159"/>
      <c r="L158" s="159"/>
      <c r="M158" s="159"/>
      <c r="N158" s="111"/>
      <c r="O158" s="161"/>
      <c r="P158" s="161"/>
      <c r="Q158" s="161"/>
    </row>
    <row r="159" spans="1:17" hidden="1" x14ac:dyDescent="0.2">
      <c r="A159" s="203" t="s">
        <v>238</v>
      </c>
      <c r="B159" s="202"/>
      <c r="C159" s="202"/>
      <c r="D159" s="202"/>
      <c r="E159" s="202"/>
      <c r="F159" s="202"/>
      <c r="G159" s="202"/>
      <c r="H159" s="202"/>
      <c r="I159" s="202"/>
      <c r="J159" s="160">
        <v>3125</v>
      </c>
      <c r="K159" s="159"/>
      <c r="L159" s="159"/>
      <c r="M159" s="159"/>
      <c r="N159" s="111"/>
      <c r="O159" s="161"/>
      <c r="P159" s="161"/>
      <c r="Q159" s="161"/>
    </row>
    <row r="160" spans="1:17" hidden="1" x14ac:dyDescent="0.2">
      <c r="A160" s="203" t="s">
        <v>239</v>
      </c>
      <c r="B160" s="202"/>
      <c r="C160" s="202"/>
      <c r="D160" s="202"/>
      <c r="E160" s="202"/>
      <c r="F160" s="202"/>
      <c r="G160" s="202"/>
      <c r="H160" s="202"/>
      <c r="I160" s="202"/>
      <c r="J160" s="160">
        <v>41409</v>
      </c>
      <c r="K160" s="159"/>
      <c r="L160" s="159"/>
      <c r="M160" s="159"/>
      <c r="N160" s="111"/>
      <c r="O160" s="161"/>
      <c r="P160" s="161"/>
      <c r="Q160" s="161"/>
    </row>
    <row r="161" spans="1:17" hidden="1" x14ac:dyDescent="0.2">
      <c r="A161" s="203" t="s">
        <v>240</v>
      </c>
      <c r="B161" s="202"/>
      <c r="C161" s="202"/>
      <c r="D161" s="202"/>
      <c r="E161" s="202"/>
      <c r="F161" s="202"/>
      <c r="G161" s="202"/>
      <c r="H161" s="202"/>
      <c r="I161" s="202"/>
      <c r="J161" s="160">
        <v>35256</v>
      </c>
      <c r="K161" s="159"/>
      <c r="L161" s="159"/>
      <c r="M161" s="159"/>
      <c r="N161" s="111"/>
      <c r="O161" s="161"/>
      <c r="P161" s="161"/>
      <c r="Q161" s="161"/>
    </row>
    <row r="162" spans="1:17" hidden="1" x14ac:dyDescent="0.2">
      <c r="A162" s="203" t="s">
        <v>241</v>
      </c>
      <c r="B162" s="202"/>
      <c r="C162" s="202"/>
      <c r="D162" s="202"/>
      <c r="E162" s="202"/>
      <c r="F162" s="202"/>
      <c r="G162" s="202"/>
      <c r="H162" s="202"/>
      <c r="I162" s="202"/>
      <c r="J162" s="160">
        <v>25555</v>
      </c>
      <c r="K162" s="159"/>
      <c r="L162" s="159"/>
      <c r="M162" s="159"/>
      <c r="N162" s="111"/>
      <c r="O162" s="161"/>
      <c r="P162" s="161"/>
      <c r="Q162" s="161"/>
    </row>
    <row r="163" spans="1:17" hidden="1" x14ac:dyDescent="0.2">
      <c r="A163" s="203" t="s">
        <v>265</v>
      </c>
      <c r="B163" s="202"/>
      <c r="C163" s="202"/>
      <c r="D163" s="202"/>
      <c r="E163" s="202"/>
      <c r="F163" s="202"/>
      <c r="G163" s="202"/>
      <c r="H163" s="202"/>
      <c r="I163" s="202"/>
      <c r="J163" s="160">
        <v>2564</v>
      </c>
      <c r="K163" s="159"/>
      <c r="L163" s="159"/>
      <c r="M163" s="159"/>
      <c r="N163" s="111"/>
      <c r="O163" s="161"/>
      <c r="P163" s="161"/>
      <c r="Q163" s="161"/>
    </row>
    <row r="164" spans="1:17" hidden="1" x14ac:dyDescent="0.2">
      <c r="A164" s="201" t="s">
        <v>266</v>
      </c>
      <c r="B164" s="202"/>
      <c r="C164" s="202"/>
      <c r="D164" s="202"/>
      <c r="E164" s="202"/>
      <c r="F164" s="202"/>
      <c r="G164" s="202"/>
      <c r="H164" s="202"/>
      <c r="I164" s="202"/>
      <c r="J164" s="184">
        <v>130742</v>
      </c>
      <c r="K164" s="159"/>
      <c r="L164" s="159"/>
      <c r="M164" s="159"/>
      <c r="N164" s="111"/>
      <c r="O164" s="161"/>
      <c r="P164" s="161"/>
      <c r="Q164" s="161"/>
    </row>
    <row r="165" spans="1:17" hidden="1" x14ac:dyDescent="0.2">
      <c r="A165" s="203" t="s">
        <v>267</v>
      </c>
      <c r="B165" s="202"/>
      <c r="C165" s="202"/>
      <c r="D165" s="202"/>
      <c r="E165" s="202"/>
      <c r="F165" s="202"/>
      <c r="G165" s="202"/>
      <c r="H165" s="202"/>
      <c r="I165" s="202"/>
      <c r="J165" s="160">
        <v>368692</v>
      </c>
      <c r="K165" s="159"/>
      <c r="L165" s="159"/>
      <c r="M165" s="159"/>
      <c r="N165" s="111"/>
      <c r="O165" s="161"/>
      <c r="P165" s="161"/>
      <c r="Q165" s="161"/>
    </row>
    <row r="166" spans="1:17" hidden="1" x14ac:dyDescent="0.2">
      <c r="A166" s="203" t="s">
        <v>244</v>
      </c>
      <c r="B166" s="202"/>
      <c r="C166" s="202"/>
      <c r="D166" s="202"/>
      <c r="E166" s="202"/>
      <c r="F166" s="202"/>
      <c r="G166" s="202"/>
      <c r="H166" s="202"/>
      <c r="I166" s="202"/>
      <c r="J166" s="160">
        <v>66364.56</v>
      </c>
      <c r="K166" s="159"/>
      <c r="L166" s="159"/>
      <c r="M166" s="159"/>
      <c r="N166" s="111"/>
      <c r="O166" s="161"/>
      <c r="P166" s="161"/>
      <c r="Q166" s="161"/>
    </row>
    <row r="167" spans="1:17" x14ac:dyDescent="0.2">
      <c r="A167" s="201" t="s">
        <v>245</v>
      </c>
      <c r="B167" s="202"/>
      <c r="C167" s="202"/>
      <c r="D167" s="202"/>
      <c r="E167" s="202"/>
      <c r="F167" s="202"/>
      <c r="G167" s="202"/>
      <c r="H167" s="202"/>
      <c r="I167" s="202"/>
      <c r="J167" s="164">
        <f>J94</f>
        <v>361462</v>
      </c>
      <c r="K167" s="159"/>
      <c r="L167" s="159"/>
      <c r="M167" s="159"/>
      <c r="N167" s="111"/>
      <c r="O167" s="161"/>
      <c r="P167" s="161"/>
      <c r="Q167" s="161"/>
    </row>
    <row r="168" spans="1:17" x14ac:dyDescent="0.2">
      <c r="A168" s="204" t="s">
        <v>252</v>
      </c>
      <c r="B168" s="205"/>
      <c r="C168" s="203"/>
      <c r="D168" s="206"/>
      <c r="E168" s="207"/>
      <c r="F168" s="208"/>
      <c r="G168" s="208"/>
      <c r="H168" s="208"/>
      <c r="I168" s="208"/>
      <c r="J168" s="185">
        <v>317459.65000000002</v>
      </c>
      <c r="K168" s="159"/>
      <c r="L168" s="159"/>
      <c r="M168" s="159"/>
      <c r="N168" s="173"/>
      <c r="O168" s="125"/>
      <c r="P168" s="125"/>
      <c r="Q168" s="125"/>
    </row>
    <row r="169" spans="1:17" x14ac:dyDescent="0.2">
      <c r="A169" s="201" t="s">
        <v>268</v>
      </c>
      <c r="B169" s="202"/>
      <c r="C169" s="202"/>
      <c r="D169" s="202"/>
      <c r="E169" s="202"/>
      <c r="F169" s="202"/>
      <c r="G169" s="202"/>
      <c r="H169" s="202"/>
      <c r="I169" s="202"/>
      <c r="J169" s="184">
        <f>J167+J168</f>
        <v>678921.65</v>
      </c>
      <c r="K169" s="159"/>
      <c r="L169" s="159"/>
      <c r="M169" s="159"/>
      <c r="N169" s="111"/>
      <c r="O169" s="161"/>
      <c r="P169" s="161"/>
      <c r="Q169" s="161"/>
    </row>
    <row r="170" spans="1:17" x14ac:dyDescent="0.2">
      <c r="A170" s="186"/>
    </row>
    <row r="171" spans="1:17" x14ac:dyDescent="0.2">
      <c r="E171" s="119"/>
    </row>
    <row r="172" spans="1:17" x14ac:dyDescent="0.2">
      <c r="E172" s="119"/>
    </row>
  </sheetData>
  <mergeCells count="94">
    <mergeCell ref="E15:F15"/>
    <mergeCell ref="E16:F16"/>
    <mergeCell ref="E17:F17"/>
    <mergeCell ref="E18:F18"/>
    <mergeCell ref="E19:F19"/>
    <mergeCell ref="A23:A25"/>
    <mergeCell ref="B23:B25"/>
    <mergeCell ref="C23:C25"/>
    <mergeCell ref="D23:D25"/>
    <mergeCell ref="E23:E25"/>
    <mergeCell ref="F23:I23"/>
    <mergeCell ref="J23:M23"/>
    <mergeCell ref="F24:F25"/>
    <mergeCell ref="G24:I24"/>
    <mergeCell ref="J24:J25"/>
    <mergeCell ref="K24:M24"/>
    <mergeCell ref="A27:M27"/>
    <mergeCell ref="A65:I65"/>
    <mergeCell ref="A66:I66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76:I76"/>
    <mergeCell ref="A77:I77"/>
    <mergeCell ref="A78:I78"/>
    <mergeCell ref="A79:I79"/>
    <mergeCell ref="A80:I80"/>
    <mergeCell ref="A81:I81"/>
    <mergeCell ref="A82:I82"/>
    <mergeCell ref="A83:I83"/>
    <mergeCell ref="A84:I84"/>
    <mergeCell ref="A85:I85"/>
    <mergeCell ref="A86:I86"/>
    <mergeCell ref="A87:I87"/>
    <mergeCell ref="A88:I88"/>
    <mergeCell ref="A89:I89"/>
    <mergeCell ref="A90:I90"/>
    <mergeCell ref="A91:I91"/>
    <mergeCell ref="A92:I92"/>
    <mergeCell ref="A93:I93"/>
    <mergeCell ref="A94:I94"/>
    <mergeCell ref="A122:I122"/>
    <mergeCell ref="A123:I123"/>
    <mergeCell ref="A124:I124"/>
    <mergeCell ref="A125:I125"/>
    <mergeCell ref="A126:I126"/>
    <mergeCell ref="A127:I127"/>
    <mergeCell ref="A128:I128"/>
    <mergeCell ref="A129:I129"/>
    <mergeCell ref="A130:I130"/>
    <mergeCell ref="A131:I131"/>
    <mergeCell ref="A132:I132"/>
    <mergeCell ref="A133:I133"/>
    <mergeCell ref="A134:I134"/>
    <mergeCell ref="A135:I135"/>
    <mergeCell ref="A137:I137"/>
    <mergeCell ref="A138:I138"/>
    <mergeCell ref="A139:I139"/>
    <mergeCell ref="A140:I140"/>
    <mergeCell ref="A141:I141"/>
    <mergeCell ref="A142:I142"/>
    <mergeCell ref="A143:I143"/>
    <mergeCell ref="A144:I144"/>
    <mergeCell ref="A145:I145"/>
    <mergeCell ref="A146:I146"/>
    <mergeCell ref="A147:I147"/>
    <mergeCell ref="A148:I148"/>
    <mergeCell ref="A149:I149"/>
    <mergeCell ref="A150:I150"/>
    <mergeCell ref="A151:I151"/>
    <mergeCell ref="A152:I152"/>
    <mergeCell ref="A153:I153"/>
    <mergeCell ref="A154:I154"/>
    <mergeCell ref="A155:I155"/>
    <mergeCell ref="A156:I156"/>
    <mergeCell ref="A157:I157"/>
    <mergeCell ref="A158:I158"/>
    <mergeCell ref="A159:I159"/>
    <mergeCell ref="A160:I160"/>
    <mergeCell ref="A161:I161"/>
    <mergeCell ref="A162:I162"/>
    <mergeCell ref="A163:I163"/>
    <mergeCell ref="A164:I164"/>
    <mergeCell ref="A165:I165"/>
    <mergeCell ref="A166:I166"/>
    <mergeCell ref="A167:I167"/>
    <mergeCell ref="A168:I168"/>
    <mergeCell ref="A169:I169"/>
  </mergeCells>
  <phoneticPr fontId="1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P68"/>
  <sheetViews>
    <sheetView topLeftCell="A43" workbookViewId="0">
      <selection activeCell="I73" sqref="I73"/>
    </sheetView>
  </sheetViews>
  <sheetFormatPr defaultRowHeight="12.75" x14ac:dyDescent="0.2"/>
  <cols>
    <col min="1" max="2" width="9.140625" style="7"/>
    <col min="3" max="3" width="11.28515625" style="7" customWidth="1"/>
    <col min="4" max="4" width="9.140625" style="7" hidden="1" customWidth="1"/>
    <col min="5" max="5" width="9.5703125" style="76" bestFit="1" customWidth="1"/>
    <col min="6" max="7" width="4.7109375" style="7" customWidth="1"/>
    <col min="8" max="8" width="9.140625" style="7"/>
    <col min="9" max="9" width="10.28515625" style="7" customWidth="1"/>
    <col min="10" max="10" width="9.140625" style="7"/>
    <col min="11" max="11" width="12.28515625" style="7" customWidth="1"/>
    <col min="12" max="15" width="9.140625" style="7"/>
    <col min="16" max="16" width="9.5703125" style="76" bestFit="1" customWidth="1"/>
    <col min="17" max="16384" width="9.140625" style="7"/>
  </cols>
  <sheetData>
    <row r="9" spans="1:16" x14ac:dyDescent="0.2">
      <c r="E9" s="76" t="s">
        <v>80</v>
      </c>
      <c r="G9" s="7" t="s">
        <v>76</v>
      </c>
      <c r="H9" s="7" t="s">
        <v>77</v>
      </c>
      <c r="I9" s="7" t="s">
        <v>78</v>
      </c>
      <c r="J9" s="7" t="s">
        <v>79</v>
      </c>
      <c r="K9" s="7" t="s">
        <v>80</v>
      </c>
      <c r="L9" s="7" t="s">
        <v>106</v>
      </c>
      <c r="P9" s="76" t="s">
        <v>80</v>
      </c>
    </row>
    <row r="12" spans="1:16" x14ac:dyDescent="0.2">
      <c r="A12" s="7" t="s">
        <v>87</v>
      </c>
      <c r="D12" s="7">
        <v>12782.75</v>
      </c>
      <c r="E12" s="76">
        <v>43440.897599999997</v>
      </c>
      <c r="F12" s="7" t="s">
        <v>7</v>
      </c>
      <c r="G12" s="7">
        <v>1</v>
      </c>
      <c r="H12" s="7">
        <v>36814.32</v>
      </c>
      <c r="I12" s="76">
        <f>H12*G12</f>
        <v>36814.32</v>
      </c>
      <c r="J12" s="76">
        <f>I12*0.18</f>
        <v>6626.5775999999996</v>
      </c>
      <c r="K12" s="76">
        <f>J12+I12</f>
        <v>43440.897599999997</v>
      </c>
      <c r="L12" s="76">
        <f>H12/2.88</f>
        <v>12782.75</v>
      </c>
      <c r="M12" s="7">
        <v>12782.75</v>
      </c>
      <c r="P12" s="76">
        <v>43440.897599999997</v>
      </c>
    </row>
    <row r="13" spans="1:16" x14ac:dyDescent="0.2">
      <c r="A13" s="7" t="s">
        <v>88</v>
      </c>
      <c r="D13" s="7">
        <v>9640.09</v>
      </c>
      <c r="E13" s="76">
        <v>65521.789199999999</v>
      </c>
      <c r="F13" s="7" t="s">
        <v>7</v>
      </c>
      <c r="G13" s="7">
        <v>2</v>
      </c>
      <c r="H13" s="7">
        <v>27763.47</v>
      </c>
      <c r="I13" s="76">
        <f t="shared" ref="I13:I36" si="0">H13*G13</f>
        <v>55526.94</v>
      </c>
      <c r="J13" s="76">
        <f t="shared" ref="J13:J36" si="1">I13*0.18</f>
        <v>9994.8492000000006</v>
      </c>
      <c r="K13" s="76">
        <f t="shared" ref="K13:K36" si="2">J13+I13</f>
        <v>65521.789199999999</v>
      </c>
      <c r="L13" s="76">
        <f t="shared" ref="L13:L36" si="3">H13/2.88</f>
        <v>9640.09375</v>
      </c>
      <c r="M13" s="7">
        <v>9640.09</v>
      </c>
      <c r="O13" s="7">
        <v>32760.89</v>
      </c>
      <c r="P13" s="76">
        <v>65521.789199999999</v>
      </c>
    </row>
    <row r="14" spans="1:16" x14ac:dyDescent="0.2">
      <c r="A14" s="7" t="s">
        <v>89</v>
      </c>
      <c r="D14" s="7">
        <v>164.99</v>
      </c>
      <c r="E14" s="76">
        <v>560.70060000000001</v>
      </c>
      <c r="F14" s="7" t="s">
        <v>7</v>
      </c>
      <c r="G14" s="7">
        <v>1</v>
      </c>
      <c r="H14" s="7">
        <v>475.17</v>
      </c>
      <c r="I14" s="76">
        <f t="shared" si="0"/>
        <v>475.17</v>
      </c>
      <c r="J14" s="76">
        <f t="shared" si="1"/>
        <v>85.530599999999993</v>
      </c>
      <c r="K14" s="76">
        <f t="shared" si="2"/>
        <v>560.70060000000001</v>
      </c>
      <c r="L14" s="76">
        <f t="shared" si="3"/>
        <v>164.98958333333334</v>
      </c>
      <c r="M14" s="7">
        <v>164.99</v>
      </c>
      <c r="P14" s="76">
        <v>560.70060000000001</v>
      </c>
    </row>
    <row r="15" spans="1:16" x14ac:dyDescent="0.2">
      <c r="A15" s="7" t="s">
        <v>90</v>
      </c>
      <c r="D15" s="7">
        <v>1508.48</v>
      </c>
      <c r="E15" s="76">
        <v>5126.4038</v>
      </c>
      <c r="F15" s="7" t="s">
        <v>7</v>
      </c>
      <c r="G15" s="7">
        <v>1</v>
      </c>
      <c r="H15" s="7">
        <v>4344.41</v>
      </c>
      <c r="I15" s="76">
        <f t="shared" si="0"/>
        <v>4344.41</v>
      </c>
      <c r="J15" s="76">
        <f t="shared" si="1"/>
        <v>781.99379999999996</v>
      </c>
      <c r="K15" s="76">
        <f t="shared" si="2"/>
        <v>5126.4038</v>
      </c>
      <c r="L15" s="76">
        <f t="shared" si="3"/>
        <v>1508.4756944444443</v>
      </c>
      <c r="M15" s="7">
        <v>1508.48</v>
      </c>
      <c r="P15" s="76">
        <v>5126.4038</v>
      </c>
    </row>
    <row r="16" spans="1:16" x14ac:dyDescent="0.2">
      <c r="A16" s="7" t="s">
        <v>104</v>
      </c>
      <c r="D16" s="7">
        <v>251.41</v>
      </c>
      <c r="E16" s="76">
        <v>3417.6104000000005</v>
      </c>
      <c r="F16" s="7" t="s">
        <v>7</v>
      </c>
      <c r="G16" s="7">
        <v>4</v>
      </c>
      <c r="H16" s="7">
        <v>724.07</v>
      </c>
      <c r="I16" s="76">
        <f t="shared" si="0"/>
        <v>2896.28</v>
      </c>
      <c r="J16" s="76">
        <f t="shared" si="1"/>
        <v>521.33040000000005</v>
      </c>
      <c r="K16" s="76">
        <f t="shared" si="2"/>
        <v>3417.6104000000005</v>
      </c>
      <c r="L16" s="76">
        <f t="shared" si="3"/>
        <v>251.41319444444446</v>
      </c>
      <c r="M16" s="7">
        <v>251.41</v>
      </c>
      <c r="P16" s="76">
        <v>3417.6104000000005</v>
      </c>
    </row>
    <row r="17" spans="1:16" x14ac:dyDescent="0.2">
      <c r="A17" s="7" t="s">
        <v>107</v>
      </c>
      <c r="D17" s="7">
        <v>54.92</v>
      </c>
      <c r="E17" s="76">
        <v>373.25759999999997</v>
      </c>
      <c r="F17" s="7" t="s">
        <v>7</v>
      </c>
      <c r="G17" s="7">
        <v>2</v>
      </c>
      <c r="H17" s="7">
        <v>158.16</v>
      </c>
      <c r="I17" s="76">
        <f t="shared" si="0"/>
        <v>316.32</v>
      </c>
      <c r="J17" s="76">
        <f t="shared" si="1"/>
        <v>56.937599999999996</v>
      </c>
      <c r="K17" s="76">
        <f t="shared" si="2"/>
        <v>373.25759999999997</v>
      </c>
      <c r="L17" s="76">
        <f t="shared" si="3"/>
        <v>54.916666666666664</v>
      </c>
      <c r="M17" s="7">
        <v>54.92</v>
      </c>
      <c r="P17" s="76">
        <v>373.25759999999997</v>
      </c>
    </row>
    <row r="18" spans="1:16" x14ac:dyDescent="0.2">
      <c r="A18" s="7" t="s">
        <v>86</v>
      </c>
      <c r="D18" s="7">
        <v>259.27</v>
      </c>
      <c r="E18" s="76">
        <v>13216.413</v>
      </c>
      <c r="F18" s="7" t="s">
        <v>7</v>
      </c>
      <c r="G18" s="7">
        <v>15</v>
      </c>
      <c r="H18" s="7">
        <v>746.69</v>
      </c>
      <c r="I18" s="76">
        <f t="shared" si="0"/>
        <v>11200.35</v>
      </c>
      <c r="J18" s="76">
        <f t="shared" si="1"/>
        <v>2016.0630000000001</v>
      </c>
      <c r="K18" s="76">
        <f t="shared" si="2"/>
        <v>13216.413</v>
      </c>
      <c r="L18" s="76">
        <f t="shared" si="3"/>
        <v>259.26736111111114</v>
      </c>
      <c r="M18" s="7">
        <v>259.27</v>
      </c>
      <c r="P18" s="76">
        <v>13216.413</v>
      </c>
    </row>
    <row r="19" spans="1:16" x14ac:dyDescent="0.2">
      <c r="A19" s="7" t="s">
        <v>91</v>
      </c>
      <c r="D19" s="7">
        <v>32.21</v>
      </c>
      <c r="E19" s="76">
        <v>109.4686</v>
      </c>
      <c r="F19" s="7" t="s">
        <v>7</v>
      </c>
      <c r="G19" s="7">
        <v>1</v>
      </c>
      <c r="H19" s="7">
        <v>92.77</v>
      </c>
      <c r="I19" s="76">
        <f t="shared" si="0"/>
        <v>92.77</v>
      </c>
      <c r="J19" s="76">
        <f t="shared" si="1"/>
        <v>16.698599999999999</v>
      </c>
      <c r="K19" s="76">
        <f t="shared" si="2"/>
        <v>109.4686</v>
      </c>
      <c r="L19" s="76">
        <f t="shared" si="3"/>
        <v>32.211805555555557</v>
      </c>
      <c r="M19" s="7">
        <v>32.21</v>
      </c>
      <c r="P19" s="76">
        <v>109.4686</v>
      </c>
    </row>
    <row r="20" spans="1:16" x14ac:dyDescent="0.2">
      <c r="A20" s="7" t="s">
        <v>92</v>
      </c>
      <c r="D20" s="7">
        <v>32.21</v>
      </c>
      <c r="E20" s="76">
        <v>109.4686</v>
      </c>
      <c r="F20" s="7" t="s">
        <v>7</v>
      </c>
      <c r="G20" s="7">
        <v>1</v>
      </c>
      <c r="H20" s="7">
        <v>92.77</v>
      </c>
      <c r="I20" s="76">
        <f t="shared" si="0"/>
        <v>92.77</v>
      </c>
      <c r="J20" s="76">
        <f t="shared" si="1"/>
        <v>16.698599999999999</v>
      </c>
      <c r="K20" s="76">
        <f t="shared" si="2"/>
        <v>109.4686</v>
      </c>
      <c r="L20" s="76">
        <f t="shared" si="3"/>
        <v>32.211805555555557</v>
      </c>
      <c r="M20" s="7">
        <v>32.21</v>
      </c>
      <c r="P20" s="76">
        <v>109.4686</v>
      </c>
    </row>
    <row r="21" spans="1:16" x14ac:dyDescent="0.2">
      <c r="A21" s="7" t="s">
        <v>105</v>
      </c>
      <c r="D21" s="7">
        <v>526.4</v>
      </c>
      <c r="E21" s="76">
        <v>17889.036</v>
      </c>
      <c r="F21" s="7" t="s">
        <v>7</v>
      </c>
      <c r="G21" s="7">
        <v>10</v>
      </c>
      <c r="H21" s="7">
        <v>1516.02</v>
      </c>
      <c r="I21" s="76">
        <f t="shared" si="0"/>
        <v>15160.2</v>
      </c>
      <c r="J21" s="76">
        <f t="shared" si="1"/>
        <v>2728.8360000000002</v>
      </c>
      <c r="K21" s="76">
        <f t="shared" si="2"/>
        <v>17889.036</v>
      </c>
      <c r="L21" s="76">
        <f t="shared" si="3"/>
        <v>526.39583333333337</v>
      </c>
      <c r="M21" s="7">
        <v>526.4</v>
      </c>
      <c r="P21" s="76">
        <v>17889.036</v>
      </c>
    </row>
    <row r="22" spans="1:16" x14ac:dyDescent="0.2">
      <c r="A22" s="7" t="s">
        <v>93</v>
      </c>
      <c r="D22" s="7">
        <v>6018.18</v>
      </c>
      <c r="E22" s="76">
        <v>20452.196599999999</v>
      </c>
      <c r="F22" s="7" t="s">
        <v>7</v>
      </c>
      <c r="G22" s="7">
        <v>1</v>
      </c>
      <c r="H22" s="7">
        <v>17332.37</v>
      </c>
      <c r="I22" s="76">
        <f t="shared" si="0"/>
        <v>17332.37</v>
      </c>
      <c r="J22" s="76">
        <f t="shared" si="1"/>
        <v>3119.8265999999999</v>
      </c>
      <c r="K22" s="76">
        <f t="shared" si="2"/>
        <v>20452.196599999999</v>
      </c>
      <c r="L22" s="76">
        <f t="shared" si="3"/>
        <v>6018.1840277777774</v>
      </c>
      <c r="M22" s="7">
        <v>6018.18</v>
      </c>
      <c r="P22" s="76">
        <v>20452.196599999999</v>
      </c>
    </row>
    <row r="23" spans="1:16" x14ac:dyDescent="0.2">
      <c r="A23" s="7" t="s">
        <v>94</v>
      </c>
      <c r="D23" s="7">
        <v>1932.73</v>
      </c>
      <c r="E23" s="76">
        <v>6568.1986000000006</v>
      </c>
      <c r="F23" s="7" t="s">
        <v>7</v>
      </c>
      <c r="G23" s="7">
        <v>1</v>
      </c>
      <c r="H23" s="7">
        <v>5566.27</v>
      </c>
      <c r="I23" s="76">
        <f t="shared" si="0"/>
        <v>5566.27</v>
      </c>
      <c r="J23" s="76">
        <f t="shared" si="1"/>
        <v>1001.9286000000001</v>
      </c>
      <c r="K23" s="76">
        <f t="shared" si="2"/>
        <v>6568.1986000000006</v>
      </c>
      <c r="L23" s="76">
        <f t="shared" si="3"/>
        <v>1932.7326388888891</v>
      </c>
      <c r="M23" s="7">
        <v>1932.73</v>
      </c>
      <c r="P23" s="76">
        <v>6568.1986000000006</v>
      </c>
    </row>
    <row r="24" spans="1:16" x14ac:dyDescent="0.2">
      <c r="A24" s="7" t="s">
        <v>81</v>
      </c>
      <c r="D24" s="7">
        <v>463.54</v>
      </c>
      <c r="E24" s="76">
        <v>1575.3</v>
      </c>
      <c r="F24" s="7" t="s">
        <v>7</v>
      </c>
      <c r="G24" s="7">
        <v>1</v>
      </c>
      <c r="H24" s="76">
        <v>1335</v>
      </c>
      <c r="I24" s="76">
        <f t="shared" si="0"/>
        <v>1335</v>
      </c>
      <c r="J24" s="76">
        <f t="shared" si="1"/>
        <v>240.29999999999998</v>
      </c>
      <c r="K24" s="76">
        <f t="shared" si="2"/>
        <v>1575.3</v>
      </c>
      <c r="L24" s="76">
        <f t="shared" si="3"/>
        <v>463.54166666666669</v>
      </c>
      <c r="M24" s="7">
        <v>463.54</v>
      </c>
      <c r="P24" s="76">
        <v>1575.3</v>
      </c>
    </row>
    <row r="25" spans="1:16" x14ac:dyDescent="0.2">
      <c r="A25" s="7" t="s">
        <v>95</v>
      </c>
      <c r="D25" s="7">
        <v>942.8</v>
      </c>
      <c r="E25" s="76">
        <v>3203.9949999999999</v>
      </c>
      <c r="F25" s="7" t="s">
        <v>7</v>
      </c>
      <c r="G25" s="7">
        <v>1</v>
      </c>
      <c r="H25" s="7">
        <v>2715.25</v>
      </c>
      <c r="I25" s="76">
        <f t="shared" si="0"/>
        <v>2715.25</v>
      </c>
      <c r="J25" s="76">
        <f t="shared" si="1"/>
        <v>488.745</v>
      </c>
      <c r="K25" s="76">
        <f t="shared" si="2"/>
        <v>3203.9949999999999</v>
      </c>
      <c r="L25" s="76">
        <f t="shared" si="3"/>
        <v>942.79513888888891</v>
      </c>
      <c r="M25" s="7">
        <v>942.8</v>
      </c>
      <c r="P25" s="76">
        <v>3203.9949999999999</v>
      </c>
    </row>
    <row r="26" spans="1:16" x14ac:dyDescent="0.2">
      <c r="A26" s="7" t="s">
        <v>96</v>
      </c>
      <c r="D26" s="7">
        <v>2419.84</v>
      </c>
      <c r="E26" s="76">
        <v>8223.5969999999998</v>
      </c>
      <c r="F26" s="7" t="s">
        <v>7</v>
      </c>
      <c r="G26" s="7">
        <v>1</v>
      </c>
      <c r="H26" s="7">
        <v>6969.15</v>
      </c>
      <c r="I26" s="76">
        <f t="shared" si="0"/>
        <v>6969.15</v>
      </c>
      <c r="J26" s="76">
        <f t="shared" si="1"/>
        <v>1254.4469999999999</v>
      </c>
      <c r="K26" s="76">
        <f t="shared" si="2"/>
        <v>8223.5969999999998</v>
      </c>
      <c r="L26" s="76">
        <f t="shared" si="3"/>
        <v>2419.84375</v>
      </c>
      <c r="M26" s="7">
        <v>2419.84</v>
      </c>
      <c r="P26" s="76">
        <v>8223.5969999999998</v>
      </c>
    </row>
    <row r="27" spans="1:16" x14ac:dyDescent="0.2">
      <c r="A27" s="7" t="s">
        <v>82</v>
      </c>
      <c r="D27" s="7">
        <v>22.55</v>
      </c>
      <c r="E27" s="76">
        <v>4597.7519999999995</v>
      </c>
      <c r="F27" s="7" t="s">
        <v>7</v>
      </c>
      <c r="G27" s="7">
        <v>60</v>
      </c>
      <c r="H27" s="7">
        <v>64.94</v>
      </c>
      <c r="I27" s="76">
        <f t="shared" si="0"/>
        <v>3896.3999999999996</v>
      </c>
      <c r="J27" s="76">
        <f t="shared" si="1"/>
        <v>701.35199999999986</v>
      </c>
      <c r="K27" s="76">
        <f t="shared" si="2"/>
        <v>4597.7519999999995</v>
      </c>
      <c r="L27" s="76">
        <f t="shared" si="3"/>
        <v>22.548611111111111</v>
      </c>
      <c r="M27" s="7">
        <v>22.55</v>
      </c>
      <c r="P27" s="76">
        <v>4597.7519999999995</v>
      </c>
    </row>
    <row r="28" spans="1:16" x14ac:dyDescent="0.2">
      <c r="A28" s="7" t="s">
        <v>97</v>
      </c>
      <c r="D28" s="7">
        <v>565.67999999999995</v>
      </c>
      <c r="E28" s="76">
        <v>7689.5880000000006</v>
      </c>
      <c r="F28" s="7" t="s">
        <v>7</v>
      </c>
      <c r="G28" s="7">
        <v>4</v>
      </c>
      <c r="H28" s="7">
        <v>1629.15</v>
      </c>
      <c r="I28" s="76">
        <f t="shared" si="0"/>
        <v>6516.6</v>
      </c>
      <c r="J28" s="76">
        <f t="shared" si="1"/>
        <v>1172.9880000000001</v>
      </c>
      <c r="K28" s="76">
        <f t="shared" si="2"/>
        <v>7689.5880000000006</v>
      </c>
      <c r="L28" s="76">
        <f t="shared" si="3"/>
        <v>565.67708333333337</v>
      </c>
      <c r="M28" s="7">
        <v>565.67999999999995</v>
      </c>
      <c r="P28" s="76">
        <v>7689.5880000000006</v>
      </c>
    </row>
    <row r="29" spans="1:16" x14ac:dyDescent="0.2">
      <c r="A29" s="7" t="s">
        <v>98</v>
      </c>
      <c r="D29" s="7">
        <v>30.17</v>
      </c>
      <c r="E29" s="76">
        <v>2563.2550000000001</v>
      </c>
      <c r="F29" s="7" t="s">
        <v>83</v>
      </c>
      <c r="G29" s="7">
        <v>25</v>
      </c>
      <c r="H29" s="7">
        <v>86.89</v>
      </c>
      <c r="I29" s="76">
        <f t="shared" si="0"/>
        <v>2172.25</v>
      </c>
      <c r="J29" s="76">
        <f t="shared" si="1"/>
        <v>391.005</v>
      </c>
      <c r="K29" s="76">
        <f t="shared" si="2"/>
        <v>2563.2550000000001</v>
      </c>
      <c r="L29" s="76">
        <f t="shared" si="3"/>
        <v>30.170138888888889</v>
      </c>
      <c r="M29" s="7">
        <v>30.17</v>
      </c>
      <c r="P29" s="76">
        <v>2563.2550000000001</v>
      </c>
    </row>
    <row r="30" spans="1:16" x14ac:dyDescent="0.2">
      <c r="A30" s="7" t="s">
        <v>99</v>
      </c>
      <c r="D30" s="7">
        <v>2482.6999999999998</v>
      </c>
      <c r="E30" s="76">
        <v>33748.8024</v>
      </c>
      <c r="F30" s="7" t="s">
        <v>7</v>
      </c>
      <c r="G30" s="7">
        <v>4</v>
      </c>
      <c r="H30" s="7">
        <v>7150.17</v>
      </c>
      <c r="I30" s="76">
        <f t="shared" si="0"/>
        <v>28600.68</v>
      </c>
      <c r="J30" s="76">
        <f t="shared" si="1"/>
        <v>5148.1224000000002</v>
      </c>
      <c r="K30" s="76">
        <f t="shared" si="2"/>
        <v>33748.8024</v>
      </c>
      <c r="L30" s="76">
        <f t="shared" si="3"/>
        <v>2482.697916666667</v>
      </c>
      <c r="M30" s="7">
        <v>2482.6999999999998</v>
      </c>
      <c r="P30" s="76">
        <v>33748.8024</v>
      </c>
    </row>
    <row r="31" spans="1:16" x14ac:dyDescent="0.2">
      <c r="A31" s="7" t="s">
        <v>100</v>
      </c>
      <c r="D31" s="7">
        <v>6764.57</v>
      </c>
      <c r="E31" s="76">
        <v>22988.701000000001</v>
      </c>
      <c r="F31" s="7" t="s">
        <v>7</v>
      </c>
      <c r="G31" s="7">
        <v>1</v>
      </c>
      <c r="H31" s="7">
        <v>19481.95</v>
      </c>
      <c r="I31" s="76">
        <f t="shared" si="0"/>
        <v>19481.95</v>
      </c>
      <c r="J31" s="76">
        <f t="shared" si="1"/>
        <v>3506.7510000000002</v>
      </c>
      <c r="K31" s="76">
        <f t="shared" si="2"/>
        <v>22988.701000000001</v>
      </c>
      <c r="L31" s="76">
        <f t="shared" si="3"/>
        <v>6764.5659722222226</v>
      </c>
      <c r="M31" s="7">
        <v>6764.57</v>
      </c>
      <c r="P31" s="76">
        <v>22988.701000000001</v>
      </c>
    </row>
    <row r="32" spans="1:16" x14ac:dyDescent="0.2">
      <c r="A32" s="7" t="s">
        <v>85</v>
      </c>
      <c r="D32" s="7">
        <v>52.33</v>
      </c>
      <c r="E32" s="76">
        <v>6223.91</v>
      </c>
      <c r="F32" s="7" t="s">
        <v>83</v>
      </c>
      <c r="G32" s="7">
        <v>35</v>
      </c>
      <c r="H32" s="7">
        <v>150.69999999999999</v>
      </c>
      <c r="I32" s="76">
        <f t="shared" si="0"/>
        <v>5274.5</v>
      </c>
      <c r="J32" s="76">
        <f t="shared" si="1"/>
        <v>949.41</v>
      </c>
      <c r="K32" s="76">
        <f t="shared" si="2"/>
        <v>6223.91</v>
      </c>
      <c r="L32" s="76">
        <f t="shared" si="3"/>
        <v>52.326388888888886</v>
      </c>
      <c r="M32" s="7">
        <v>52.33</v>
      </c>
      <c r="P32" s="76">
        <v>6223.91</v>
      </c>
    </row>
    <row r="33" spans="1:16" x14ac:dyDescent="0.2">
      <c r="A33" s="7" t="s">
        <v>101</v>
      </c>
      <c r="D33" s="7">
        <v>8579.4500000000007</v>
      </c>
      <c r="E33" s="76">
        <v>29156.395800000002</v>
      </c>
      <c r="F33" s="7" t="s">
        <v>7</v>
      </c>
      <c r="G33" s="7">
        <v>1</v>
      </c>
      <c r="H33" s="7">
        <v>24708.81</v>
      </c>
      <c r="I33" s="76">
        <f t="shared" si="0"/>
        <v>24708.81</v>
      </c>
      <c r="J33" s="76">
        <f t="shared" si="1"/>
        <v>4447.5857999999998</v>
      </c>
      <c r="K33" s="76">
        <f t="shared" si="2"/>
        <v>29156.395800000002</v>
      </c>
      <c r="L33" s="76">
        <f t="shared" si="3"/>
        <v>8579.4479166666679</v>
      </c>
      <c r="M33" s="7">
        <v>8579.4500000000007</v>
      </c>
      <c r="P33" s="76">
        <v>29156.395800000002</v>
      </c>
    </row>
    <row r="34" spans="1:16" x14ac:dyDescent="0.2">
      <c r="A34" s="7" t="s">
        <v>102</v>
      </c>
      <c r="D34" s="7">
        <v>274.98</v>
      </c>
      <c r="E34" s="76">
        <v>1869.0020000000002</v>
      </c>
      <c r="F34" s="7" t="s">
        <v>7</v>
      </c>
      <c r="G34" s="7">
        <v>2</v>
      </c>
      <c r="H34" s="7">
        <v>791.95</v>
      </c>
      <c r="I34" s="76">
        <f t="shared" si="0"/>
        <v>1583.9</v>
      </c>
      <c r="J34" s="76">
        <f t="shared" si="1"/>
        <v>285.10200000000003</v>
      </c>
      <c r="K34" s="76">
        <f t="shared" si="2"/>
        <v>1869.0020000000002</v>
      </c>
      <c r="L34" s="76">
        <f t="shared" si="3"/>
        <v>274.98263888888891</v>
      </c>
      <c r="M34" s="7">
        <v>274.98</v>
      </c>
      <c r="P34" s="76">
        <v>1869.0020000000002</v>
      </c>
    </row>
    <row r="35" spans="1:16" x14ac:dyDescent="0.2">
      <c r="A35" s="7" t="s">
        <v>84</v>
      </c>
      <c r="D35" s="7">
        <v>2417.4499999999998</v>
      </c>
      <c r="E35" s="76">
        <v>8215.4549999999999</v>
      </c>
      <c r="F35" s="7" t="s">
        <v>7</v>
      </c>
      <c r="G35" s="7">
        <v>1</v>
      </c>
      <c r="H35" s="7">
        <v>6962.25</v>
      </c>
      <c r="I35" s="76">
        <f t="shared" si="0"/>
        <v>6962.25</v>
      </c>
      <c r="J35" s="76">
        <f t="shared" si="1"/>
        <v>1253.2049999999999</v>
      </c>
      <c r="K35" s="76">
        <f t="shared" si="2"/>
        <v>8215.4549999999999</v>
      </c>
      <c r="L35" s="76">
        <f t="shared" si="3"/>
        <v>2417.447916666667</v>
      </c>
      <c r="M35" s="7">
        <v>2417.4499999999998</v>
      </c>
      <c r="P35" s="76">
        <v>8215.4549999999999</v>
      </c>
    </row>
    <row r="36" spans="1:16" x14ac:dyDescent="0.2">
      <c r="A36" s="7" t="s">
        <v>103</v>
      </c>
      <c r="D36" s="7">
        <v>707.1</v>
      </c>
      <c r="E36" s="76">
        <v>2402.9992000000002</v>
      </c>
      <c r="F36" s="7" t="s">
        <v>7</v>
      </c>
      <c r="G36" s="7">
        <v>1</v>
      </c>
      <c r="H36" s="7">
        <v>2036.44</v>
      </c>
      <c r="I36" s="76">
        <f t="shared" si="0"/>
        <v>2036.44</v>
      </c>
      <c r="J36" s="76">
        <f t="shared" si="1"/>
        <v>366.55919999999998</v>
      </c>
      <c r="K36" s="76">
        <f t="shared" si="2"/>
        <v>2402.9992000000002</v>
      </c>
      <c r="L36" s="76">
        <f t="shared" si="3"/>
        <v>707.09722222222229</v>
      </c>
      <c r="M36" s="7">
        <v>707.1</v>
      </c>
      <c r="P36" s="76">
        <v>2402.9992000000002</v>
      </c>
    </row>
    <row r="37" spans="1:16" x14ac:dyDescent="0.2">
      <c r="E37" s="76">
        <v>309244.19299999997</v>
      </c>
      <c r="K37" s="76">
        <f>SUM(K12:K36)</f>
        <v>309244.19299999997</v>
      </c>
      <c r="P37" s="76">
        <v>309244.19299999997</v>
      </c>
    </row>
    <row r="41" spans="1:16" x14ac:dyDescent="0.2">
      <c r="H41" s="7" t="s">
        <v>108</v>
      </c>
      <c r="J41" s="7" t="s">
        <v>109</v>
      </c>
    </row>
    <row r="42" spans="1:16" x14ac:dyDescent="0.2">
      <c r="A42" s="7" t="s">
        <v>87</v>
      </c>
      <c r="D42" s="7">
        <v>12782.75</v>
      </c>
      <c r="E42" s="76">
        <v>43440.9</v>
      </c>
      <c r="F42" s="7" t="s">
        <v>7</v>
      </c>
      <c r="G42" s="7">
        <v>1</v>
      </c>
      <c r="H42" s="74">
        <v>36814.32</v>
      </c>
      <c r="I42" s="76">
        <f>H42*G42</f>
        <v>36814.32</v>
      </c>
      <c r="J42" s="76">
        <f>I42*0.18</f>
        <v>6626.5775999999996</v>
      </c>
      <c r="K42" s="76">
        <f>J42+I42</f>
        <v>43440.897599999997</v>
      </c>
      <c r="L42" s="76">
        <f>H42/2.88</f>
        <v>12782.75</v>
      </c>
      <c r="M42" s="7">
        <v>12782.75</v>
      </c>
      <c r="P42" s="76">
        <v>43440.9</v>
      </c>
    </row>
    <row r="43" spans="1:16" x14ac:dyDescent="0.2">
      <c r="A43" s="7" t="s">
        <v>88</v>
      </c>
      <c r="D43" s="7">
        <v>9640.09</v>
      </c>
      <c r="E43" s="76">
        <v>32760.89</v>
      </c>
      <c r="F43" s="7" t="s">
        <v>7</v>
      </c>
      <c r="G43" s="7">
        <v>2</v>
      </c>
      <c r="H43" s="74">
        <v>27763.47</v>
      </c>
      <c r="I43" s="76">
        <f t="shared" ref="I43:I66" si="4">H43*G43</f>
        <v>55526.94</v>
      </c>
      <c r="J43" s="76">
        <f t="shared" ref="J43:J68" si="5">I43*0.18</f>
        <v>9994.8492000000006</v>
      </c>
      <c r="K43" s="76">
        <f t="shared" ref="K43:K66" si="6">J43+I43</f>
        <v>65521.789199999999</v>
      </c>
      <c r="L43" s="76">
        <f t="shared" ref="L43:L66" si="7">H43/2.88</f>
        <v>9640.09375</v>
      </c>
      <c r="M43" s="7">
        <v>9640.09</v>
      </c>
      <c r="O43" s="7">
        <v>32760.89</v>
      </c>
      <c r="P43" s="76">
        <v>32760.89</v>
      </c>
    </row>
    <row r="44" spans="1:16" x14ac:dyDescent="0.2">
      <c r="A44" s="7" t="s">
        <v>89</v>
      </c>
      <c r="D44" s="7">
        <v>164.99</v>
      </c>
      <c r="E44" s="76">
        <v>560.70000000000005</v>
      </c>
      <c r="F44" s="7" t="s">
        <v>7</v>
      </c>
      <c r="G44" s="7">
        <v>1</v>
      </c>
      <c r="H44" s="74">
        <v>475.17</v>
      </c>
      <c r="I44" s="76">
        <f t="shared" si="4"/>
        <v>475.17</v>
      </c>
      <c r="J44" s="76">
        <f t="shared" si="5"/>
        <v>85.530599999999993</v>
      </c>
      <c r="K44" s="76">
        <f t="shared" si="6"/>
        <v>560.70060000000001</v>
      </c>
      <c r="L44" s="76">
        <f t="shared" si="7"/>
        <v>164.98958333333334</v>
      </c>
      <c r="M44" s="7">
        <v>164.99</v>
      </c>
      <c r="P44" s="76">
        <v>560.70000000000005</v>
      </c>
    </row>
    <row r="45" spans="1:16" x14ac:dyDescent="0.2">
      <c r="A45" s="7" t="s">
        <v>90</v>
      </c>
      <c r="D45" s="7">
        <v>1508.48</v>
      </c>
      <c r="E45" s="76">
        <v>5126.3999999999996</v>
      </c>
      <c r="F45" s="7" t="s">
        <v>7</v>
      </c>
      <c r="G45" s="7">
        <v>1</v>
      </c>
      <c r="H45" s="74">
        <v>4344.41</v>
      </c>
      <c r="I45" s="76">
        <f t="shared" si="4"/>
        <v>4344.41</v>
      </c>
      <c r="J45" s="76">
        <f t="shared" si="5"/>
        <v>781.99379999999996</v>
      </c>
      <c r="K45" s="76">
        <f t="shared" si="6"/>
        <v>5126.4038</v>
      </c>
      <c r="L45" s="76">
        <f t="shared" si="7"/>
        <v>1508.4756944444443</v>
      </c>
      <c r="M45" s="7">
        <v>1508.48</v>
      </c>
      <c r="P45" s="76">
        <v>5126.3999999999996</v>
      </c>
    </row>
    <row r="46" spans="1:16" x14ac:dyDescent="0.2">
      <c r="A46" s="7" t="s">
        <v>104</v>
      </c>
      <c r="D46" s="7">
        <v>251.41</v>
      </c>
      <c r="E46" s="76">
        <v>854.4</v>
      </c>
      <c r="F46" s="7" t="s">
        <v>7</v>
      </c>
      <c r="G46" s="7">
        <v>4</v>
      </c>
      <c r="H46" s="74">
        <v>724.07</v>
      </c>
      <c r="I46" s="76">
        <f t="shared" si="4"/>
        <v>2896.28</v>
      </c>
      <c r="J46" s="76">
        <f t="shared" si="5"/>
        <v>521.33040000000005</v>
      </c>
      <c r="K46" s="76">
        <f t="shared" si="6"/>
        <v>3417.6104000000005</v>
      </c>
      <c r="L46" s="76">
        <f t="shared" si="7"/>
        <v>251.41319444444446</v>
      </c>
      <c r="M46" s="7">
        <v>251.41</v>
      </c>
      <c r="P46" s="76">
        <v>854.4</v>
      </c>
    </row>
    <row r="47" spans="1:16" x14ac:dyDescent="0.2">
      <c r="A47" s="7" t="s">
        <v>107</v>
      </c>
      <c r="D47" s="7">
        <v>54.92</v>
      </c>
      <c r="E47" s="76">
        <v>186.63</v>
      </c>
      <c r="F47" s="7" t="s">
        <v>7</v>
      </c>
      <c r="G47" s="7">
        <v>2</v>
      </c>
      <c r="H47" s="74">
        <v>158.16</v>
      </c>
      <c r="I47" s="76">
        <f t="shared" si="4"/>
        <v>316.32</v>
      </c>
      <c r="J47" s="76">
        <f t="shared" si="5"/>
        <v>56.937599999999996</v>
      </c>
      <c r="K47" s="76">
        <f t="shared" si="6"/>
        <v>373.25759999999997</v>
      </c>
      <c r="L47" s="76">
        <f t="shared" si="7"/>
        <v>54.916666666666664</v>
      </c>
      <c r="M47" s="7">
        <v>54.92</v>
      </c>
      <c r="P47" s="76">
        <v>186.63</v>
      </c>
    </row>
    <row r="48" spans="1:16" x14ac:dyDescent="0.2">
      <c r="A48" s="7" t="s">
        <v>86</v>
      </c>
      <c r="D48" s="7">
        <v>259.27</v>
      </c>
      <c r="E48" s="76">
        <v>881.09</v>
      </c>
      <c r="F48" s="7" t="s">
        <v>7</v>
      </c>
      <c r="G48" s="7">
        <v>15</v>
      </c>
      <c r="H48" s="74">
        <v>746.69</v>
      </c>
      <c r="I48" s="76">
        <f t="shared" si="4"/>
        <v>11200.35</v>
      </c>
      <c r="J48" s="76">
        <f t="shared" si="5"/>
        <v>2016.0630000000001</v>
      </c>
      <c r="K48" s="76">
        <f t="shared" si="6"/>
        <v>13216.413</v>
      </c>
      <c r="L48" s="76">
        <f t="shared" si="7"/>
        <v>259.26736111111114</v>
      </c>
      <c r="M48" s="7">
        <v>259.27</v>
      </c>
      <c r="P48" s="76">
        <v>881.09</v>
      </c>
    </row>
    <row r="49" spans="1:16" x14ac:dyDescent="0.2">
      <c r="A49" s="7" t="s">
        <v>91</v>
      </c>
      <c r="D49" s="7">
        <v>32.21</v>
      </c>
      <c r="E49" s="76">
        <v>109.47</v>
      </c>
      <c r="F49" s="7" t="s">
        <v>7</v>
      </c>
      <c r="G49" s="7">
        <v>1</v>
      </c>
      <c r="H49" s="74">
        <v>92.77</v>
      </c>
      <c r="I49" s="76">
        <f t="shared" si="4"/>
        <v>92.77</v>
      </c>
      <c r="J49" s="76">
        <f t="shared" si="5"/>
        <v>16.698599999999999</v>
      </c>
      <c r="K49" s="76">
        <f t="shared" si="6"/>
        <v>109.4686</v>
      </c>
      <c r="L49" s="76">
        <f t="shared" si="7"/>
        <v>32.211805555555557</v>
      </c>
      <c r="M49" s="7">
        <v>32.21</v>
      </c>
      <c r="P49" s="76">
        <v>109.47</v>
      </c>
    </row>
    <row r="50" spans="1:16" x14ac:dyDescent="0.2">
      <c r="A50" s="7" t="s">
        <v>92</v>
      </c>
      <c r="D50" s="7">
        <v>32.21</v>
      </c>
      <c r="E50" s="76">
        <v>109.47</v>
      </c>
      <c r="F50" s="7" t="s">
        <v>7</v>
      </c>
      <c r="G50" s="7">
        <v>1</v>
      </c>
      <c r="H50" s="74">
        <v>92.77</v>
      </c>
      <c r="I50" s="76">
        <f t="shared" si="4"/>
        <v>92.77</v>
      </c>
      <c r="J50" s="76">
        <f t="shared" si="5"/>
        <v>16.698599999999999</v>
      </c>
      <c r="K50" s="76">
        <f t="shared" si="6"/>
        <v>109.4686</v>
      </c>
      <c r="L50" s="76">
        <f t="shared" si="7"/>
        <v>32.211805555555557</v>
      </c>
      <c r="M50" s="7">
        <v>32.21</v>
      </c>
      <c r="P50" s="76">
        <v>109.47</v>
      </c>
    </row>
    <row r="51" spans="1:16" x14ac:dyDescent="0.2">
      <c r="A51" s="7" t="s">
        <v>105</v>
      </c>
      <c r="D51" s="7">
        <v>526.4</v>
      </c>
      <c r="E51" s="76">
        <v>1788.9</v>
      </c>
      <c r="F51" s="7" t="s">
        <v>7</v>
      </c>
      <c r="G51" s="7">
        <v>10</v>
      </c>
      <c r="H51" s="74">
        <v>1516.02</v>
      </c>
      <c r="I51" s="76">
        <f t="shared" si="4"/>
        <v>15160.2</v>
      </c>
      <c r="J51" s="76">
        <f t="shared" si="5"/>
        <v>2728.8360000000002</v>
      </c>
      <c r="K51" s="76">
        <f t="shared" si="6"/>
        <v>17889.036</v>
      </c>
      <c r="L51" s="76">
        <f t="shared" si="7"/>
        <v>526.39583333333337</v>
      </c>
      <c r="M51" s="7">
        <v>526.4</v>
      </c>
      <c r="P51" s="76">
        <v>1788.9</v>
      </c>
    </row>
    <row r="52" spans="1:16" x14ac:dyDescent="0.2">
      <c r="A52" s="7" t="s">
        <v>93</v>
      </c>
      <c r="D52" s="7">
        <v>6018.18</v>
      </c>
      <c r="E52" s="76">
        <v>20452.2</v>
      </c>
      <c r="F52" s="7" t="s">
        <v>7</v>
      </c>
      <c r="G52" s="7">
        <v>1</v>
      </c>
      <c r="H52" s="74">
        <v>17332.37</v>
      </c>
      <c r="I52" s="76">
        <f t="shared" si="4"/>
        <v>17332.37</v>
      </c>
      <c r="J52" s="76">
        <f t="shared" si="5"/>
        <v>3119.8265999999999</v>
      </c>
      <c r="K52" s="76">
        <f t="shared" si="6"/>
        <v>20452.196599999999</v>
      </c>
      <c r="L52" s="76">
        <f t="shared" si="7"/>
        <v>6018.1840277777774</v>
      </c>
      <c r="M52" s="7">
        <v>6018.18</v>
      </c>
      <c r="P52" s="76">
        <v>20452.2</v>
      </c>
    </row>
    <row r="53" spans="1:16" x14ac:dyDescent="0.2">
      <c r="A53" s="7" t="s">
        <v>94</v>
      </c>
      <c r="D53" s="7">
        <v>1932.73</v>
      </c>
      <c r="E53" s="76">
        <v>6568.2</v>
      </c>
      <c r="F53" s="7" t="s">
        <v>7</v>
      </c>
      <c r="G53" s="7">
        <v>1</v>
      </c>
      <c r="H53" s="74">
        <v>5566.27</v>
      </c>
      <c r="I53" s="76">
        <f t="shared" si="4"/>
        <v>5566.27</v>
      </c>
      <c r="J53" s="76">
        <f t="shared" si="5"/>
        <v>1001.9286000000001</v>
      </c>
      <c r="K53" s="76">
        <f t="shared" si="6"/>
        <v>6568.1986000000006</v>
      </c>
      <c r="L53" s="76">
        <f t="shared" si="7"/>
        <v>1932.7326388888891</v>
      </c>
      <c r="M53" s="7">
        <v>1932.73</v>
      </c>
      <c r="P53" s="76">
        <v>6568.2</v>
      </c>
    </row>
    <row r="54" spans="1:16" x14ac:dyDescent="0.2">
      <c r="A54" s="7" t="s">
        <v>81</v>
      </c>
      <c r="D54" s="7">
        <v>463.54</v>
      </c>
      <c r="E54" s="76">
        <v>1575.3</v>
      </c>
      <c r="F54" s="7" t="s">
        <v>7</v>
      </c>
      <c r="G54" s="7">
        <v>1</v>
      </c>
      <c r="H54" s="75">
        <v>1335</v>
      </c>
      <c r="I54" s="76">
        <f t="shared" si="4"/>
        <v>1335</v>
      </c>
      <c r="J54" s="76">
        <f t="shared" si="5"/>
        <v>240.29999999999998</v>
      </c>
      <c r="K54" s="76">
        <f t="shared" si="6"/>
        <v>1575.3</v>
      </c>
      <c r="L54" s="76">
        <f t="shared" si="7"/>
        <v>463.54166666666669</v>
      </c>
      <c r="M54" s="7">
        <v>463.54</v>
      </c>
      <c r="P54" s="76">
        <v>1575.3</v>
      </c>
    </row>
    <row r="55" spans="1:16" x14ac:dyDescent="0.2">
      <c r="A55" s="7" t="s">
        <v>95</v>
      </c>
      <c r="D55" s="7">
        <v>942.8</v>
      </c>
      <c r="E55" s="76">
        <v>3203</v>
      </c>
      <c r="F55" s="7" t="s">
        <v>7</v>
      </c>
      <c r="G55" s="7">
        <v>1</v>
      </c>
      <c r="H55" s="74">
        <v>2715.25</v>
      </c>
      <c r="I55" s="76">
        <f t="shared" si="4"/>
        <v>2715.25</v>
      </c>
      <c r="J55" s="76">
        <f t="shared" si="5"/>
        <v>488.745</v>
      </c>
      <c r="K55" s="76">
        <f t="shared" si="6"/>
        <v>3203.9949999999999</v>
      </c>
      <c r="L55" s="76">
        <f t="shared" si="7"/>
        <v>942.79513888888891</v>
      </c>
      <c r="M55" s="7">
        <v>942.8</v>
      </c>
      <c r="P55" s="76">
        <v>3203</v>
      </c>
    </row>
    <row r="56" spans="1:16" x14ac:dyDescent="0.2">
      <c r="A56" s="7" t="s">
        <v>96</v>
      </c>
      <c r="D56" s="7">
        <v>2419.84</v>
      </c>
      <c r="E56" s="76">
        <v>8223.6</v>
      </c>
      <c r="F56" s="7" t="s">
        <v>7</v>
      </c>
      <c r="G56" s="7">
        <v>1</v>
      </c>
      <c r="H56" s="74">
        <v>6969.15</v>
      </c>
      <c r="I56" s="76">
        <f t="shared" si="4"/>
        <v>6969.15</v>
      </c>
      <c r="J56" s="76">
        <f t="shared" si="5"/>
        <v>1254.4469999999999</v>
      </c>
      <c r="K56" s="76">
        <f t="shared" si="6"/>
        <v>8223.5969999999998</v>
      </c>
      <c r="L56" s="76">
        <f t="shared" si="7"/>
        <v>2419.84375</v>
      </c>
      <c r="M56" s="7">
        <v>2419.84</v>
      </c>
      <c r="P56" s="76">
        <v>8223.6</v>
      </c>
    </row>
    <row r="57" spans="1:16" x14ac:dyDescent="0.2">
      <c r="A57" s="7" t="s">
        <v>82</v>
      </c>
      <c r="D57" s="7">
        <v>22.55</v>
      </c>
      <c r="E57" s="76">
        <v>76.63</v>
      </c>
      <c r="F57" s="7" t="s">
        <v>7</v>
      </c>
      <c r="G57" s="7">
        <v>60</v>
      </c>
      <c r="H57" s="74">
        <v>64.94</v>
      </c>
      <c r="I57" s="76">
        <f t="shared" si="4"/>
        <v>3896.3999999999996</v>
      </c>
      <c r="J57" s="76">
        <f t="shared" si="5"/>
        <v>701.35199999999986</v>
      </c>
      <c r="K57" s="76">
        <f t="shared" si="6"/>
        <v>4597.7519999999995</v>
      </c>
      <c r="L57" s="76">
        <f t="shared" si="7"/>
        <v>22.548611111111111</v>
      </c>
      <c r="M57" s="7">
        <v>22.55</v>
      </c>
      <c r="P57" s="76">
        <v>76.63</v>
      </c>
    </row>
    <row r="58" spans="1:16" x14ac:dyDescent="0.2">
      <c r="A58" s="7" t="s">
        <v>97</v>
      </c>
      <c r="D58" s="7">
        <v>565.67999999999995</v>
      </c>
      <c r="E58" s="76">
        <v>1922.4</v>
      </c>
      <c r="F58" s="7" t="s">
        <v>7</v>
      </c>
      <c r="G58" s="7">
        <v>4</v>
      </c>
      <c r="H58" s="74">
        <v>1629.15</v>
      </c>
      <c r="I58" s="76">
        <f t="shared" si="4"/>
        <v>6516.6</v>
      </c>
      <c r="J58" s="76">
        <f t="shared" si="5"/>
        <v>1172.9880000000001</v>
      </c>
      <c r="K58" s="76">
        <f t="shared" si="6"/>
        <v>7689.5880000000006</v>
      </c>
      <c r="L58" s="76">
        <f t="shared" si="7"/>
        <v>565.67708333333337</v>
      </c>
      <c r="M58" s="7">
        <v>565.67999999999995</v>
      </c>
      <c r="P58" s="76">
        <v>1922.4</v>
      </c>
    </row>
    <row r="59" spans="1:16" x14ac:dyDescent="0.2">
      <c r="A59" s="7" t="s">
        <v>98</v>
      </c>
      <c r="D59" s="7">
        <v>30.17</v>
      </c>
      <c r="E59" s="76">
        <v>102.53</v>
      </c>
      <c r="F59" s="7" t="s">
        <v>83</v>
      </c>
      <c r="G59" s="7">
        <v>25</v>
      </c>
      <c r="H59" s="74">
        <v>86.89</v>
      </c>
      <c r="I59" s="76">
        <f t="shared" si="4"/>
        <v>2172.25</v>
      </c>
      <c r="J59" s="76">
        <f t="shared" si="5"/>
        <v>391.005</v>
      </c>
      <c r="K59" s="76">
        <f t="shared" si="6"/>
        <v>2563.2550000000001</v>
      </c>
      <c r="L59" s="76">
        <f t="shared" si="7"/>
        <v>30.170138888888889</v>
      </c>
      <c r="M59" s="7">
        <v>30.17</v>
      </c>
      <c r="P59" s="76">
        <v>102.53</v>
      </c>
    </row>
    <row r="60" spans="1:16" x14ac:dyDescent="0.2">
      <c r="A60" s="7" t="s">
        <v>99</v>
      </c>
      <c r="D60" s="7">
        <v>2482.6999999999998</v>
      </c>
      <c r="E60" s="76">
        <v>8437.2000000000007</v>
      </c>
      <c r="F60" s="7" t="s">
        <v>7</v>
      </c>
      <c r="G60" s="7">
        <v>4</v>
      </c>
      <c r="H60" s="74">
        <v>7150.17</v>
      </c>
      <c r="I60" s="76">
        <f t="shared" si="4"/>
        <v>28600.68</v>
      </c>
      <c r="J60" s="76">
        <f t="shared" si="5"/>
        <v>5148.1224000000002</v>
      </c>
      <c r="K60" s="76">
        <f t="shared" si="6"/>
        <v>33748.8024</v>
      </c>
      <c r="L60" s="76">
        <f t="shared" si="7"/>
        <v>2482.697916666667</v>
      </c>
      <c r="M60" s="7">
        <v>2482.6999999999998</v>
      </c>
      <c r="P60" s="76">
        <v>8437.2000000000007</v>
      </c>
    </row>
    <row r="61" spans="1:16" x14ac:dyDescent="0.2">
      <c r="A61" s="7" t="s">
        <v>100</v>
      </c>
      <c r="D61" s="7">
        <v>6764.57</v>
      </c>
      <c r="E61" s="76">
        <v>22988.7</v>
      </c>
      <c r="F61" s="7" t="s">
        <v>7</v>
      </c>
      <c r="G61" s="7">
        <v>1</v>
      </c>
      <c r="H61" s="74">
        <v>19481.95</v>
      </c>
      <c r="I61" s="76">
        <f t="shared" si="4"/>
        <v>19481.95</v>
      </c>
      <c r="J61" s="76">
        <f t="shared" si="5"/>
        <v>3506.7510000000002</v>
      </c>
      <c r="K61" s="76">
        <f t="shared" si="6"/>
        <v>22988.701000000001</v>
      </c>
      <c r="L61" s="76">
        <f t="shared" si="7"/>
        <v>6764.5659722222226</v>
      </c>
      <c r="M61" s="7">
        <v>6764.57</v>
      </c>
      <c r="P61" s="76">
        <v>22988.7</v>
      </c>
    </row>
    <row r="62" spans="1:16" x14ac:dyDescent="0.2">
      <c r="A62" s="7" t="s">
        <v>85</v>
      </c>
      <c r="D62" s="7">
        <v>52.33</v>
      </c>
      <c r="E62" s="76">
        <v>177.83</v>
      </c>
      <c r="F62" s="7" t="s">
        <v>83</v>
      </c>
      <c r="G62" s="7">
        <v>35</v>
      </c>
      <c r="H62" s="74">
        <v>150.69999999999999</v>
      </c>
      <c r="I62" s="76">
        <f t="shared" si="4"/>
        <v>5274.5</v>
      </c>
      <c r="J62" s="76">
        <f t="shared" si="5"/>
        <v>949.41</v>
      </c>
      <c r="K62" s="76">
        <f t="shared" si="6"/>
        <v>6223.91</v>
      </c>
      <c r="L62" s="76">
        <f t="shared" si="7"/>
        <v>52.326388888888886</v>
      </c>
      <c r="M62" s="7">
        <v>52.33</v>
      </c>
      <c r="P62" s="76">
        <v>177.83</v>
      </c>
    </row>
    <row r="63" spans="1:16" x14ac:dyDescent="0.2">
      <c r="A63" s="7" t="s">
        <v>101</v>
      </c>
      <c r="D63" s="7">
        <v>8579.4500000000007</v>
      </c>
      <c r="E63" s="76">
        <v>29156.400000000001</v>
      </c>
      <c r="F63" s="7" t="s">
        <v>7</v>
      </c>
      <c r="G63" s="7">
        <v>1</v>
      </c>
      <c r="H63" s="74">
        <v>24708.81</v>
      </c>
      <c r="I63" s="76">
        <f t="shared" si="4"/>
        <v>24708.81</v>
      </c>
      <c r="J63" s="76">
        <f t="shared" si="5"/>
        <v>4447.5857999999998</v>
      </c>
      <c r="K63" s="76">
        <f t="shared" si="6"/>
        <v>29156.395800000002</v>
      </c>
      <c r="L63" s="76">
        <f t="shared" si="7"/>
        <v>8579.4479166666679</v>
      </c>
      <c r="M63" s="7">
        <v>8579.4500000000007</v>
      </c>
      <c r="P63" s="76">
        <v>29156.400000000001</v>
      </c>
    </row>
    <row r="64" spans="1:16" x14ac:dyDescent="0.2">
      <c r="A64" s="7" t="s">
        <v>102</v>
      </c>
      <c r="D64" s="7">
        <v>274.98</v>
      </c>
      <c r="E64" s="76">
        <v>934.5</v>
      </c>
      <c r="F64" s="7" t="s">
        <v>7</v>
      </c>
      <c r="G64" s="7">
        <v>2</v>
      </c>
      <c r="H64" s="74">
        <v>791.95</v>
      </c>
      <c r="I64" s="76">
        <f t="shared" si="4"/>
        <v>1583.9</v>
      </c>
      <c r="J64" s="76">
        <f t="shared" si="5"/>
        <v>285.10200000000003</v>
      </c>
      <c r="K64" s="76">
        <f t="shared" si="6"/>
        <v>1869.0020000000002</v>
      </c>
      <c r="L64" s="76">
        <f t="shared" si="7"/>
        <v>274.98263888888891</v>
      </c>
      <c r="M64" s="7">
        <v>274.98</v>
      </c>
      <c r="P64" s="76">
        <v>934.5</v>
      </c>
    </row>
    <row r="65" spans="1:16" x14ac:dyDescent="0.2">
      <c r="A65" s="7" t="s">
        <v>84</v>
      </c>
      <c r="D65" s="7">
        <v>2417.4499999999998</v>
      </c>
      <c r="E65" s="76">
        <v>8215.4599999999991</v>
      </c>
      <c r="F65" s="7" t="s">
        <v>7</v>
      </c>
      <c r="G65" s="7">
        <v>1</v>
      </c>
      <c r="H65" s="74">
        <v>6962.25</v>
      </c>
      <c r="I65" s="76">
        <f t="shared" si="4"/>
        <v>6962.25</v>
      </c>
      <c r="J65" s="76">
        <f t="shared" si="5"/>
        <v>1253.2049999999999</v>
      </c>
      <c r="K65" s="76">
        <f t="shared" si="6"/>
        <v>8215.4549999999999</v>
      </c>
      <c r="L65" s="76">
        <f t="shared" si="7"/>
        <v>2417.447916666667</v>
      </c>
      <c r="M65" s="7">
        <v>2417.4499999999998</v>
      </c>
      <c r="P65" s="76">
        <v>8215.4599999999991</v>
      </c>
    </row>
    <row r="66" spans="1:16" x14ac:dyDescent="0.2">
      <c r="A66" s="7" t="s">
        <v>103</v>
      </c>
      <c r="D66" s="7">
        <v>707.1</v>
      </c>
      <c r="E66" s="76">
        <v>2402.9899999999998</v>
      </c>
      <c r="F66" s="7" t="s">
        <v>7</v>
      </c>
      <c r="G66" s="7">
        <v>1</v>
      </c>
      <c r="H66" s="74">
        <v>2036.44</v>
      </c>
      <c r="I66" s="76">
        <f t="shared" si="4"/>
        <v>2036.44</v>
      </c>
      <c r="J66" s="76">
        <f t="shared" si="5"/>
        <v>366.55919999999998</v>
      </c>
      <c r="K66" s="76">
        <f t="shared" si="6"/>
        <v>2402.9992000000002</v>
      </c>
      <c r="L66" s="76">
        <f t="shared" si="7"/>
        <v>707.09722222222229</v>
      </c>
      <c r="M66" s="7">
        <v>707.1</v>
      </c>
      <c r="P66" s="76">
        <v>2402</v>
      </c>
    </row>
    <row r="67" spans="1:16" x14ac:dyDescent="0.2">
      <c r="A67" s="7" t="s">
        <v>84</v>
      </c>
      <c r="D67" s="7">
        <v>2417.4499999999998</v>
      </c>
      <c r="E67" s="76">
        <v>8215.4599999999991</v>
      </c>
      <c r="F67" s="7" t="s">
        <v>7</v>
      </c>
      <c r="G67" s="7">
        <v>1</v>
      </c>
      <c r="H67" s="74">
        <v>6962.25</v>
      </c>
      <c r="I67" s="76">
        <f>H67*G67</f>
        <v>6962.25</v>
      </c>
      <c r="J67" s="76">
        <f t="shared" si="5"/>
        <v>1253.2049999999999</v>
      </c>
      <c r="K67" s="76">
        <f>J67+I67</f>
        <v>8215.4549999999999</v>
      </c>
      <c r="L67" s="76">
        <f>H67/2.88</f>
        <v>2417.447916666667</v>
      </c>
      <c r="M67" s="7">
        <v>2417.4499999999998</v>
      </c>
      <c r="P67" s="76">
        <v>8215.4599999999991</v>
      </c>
    </row>
    <row r="68" spans="1:16" x14ac:dyDescent="0.2">
      <c r="I68" s="76">
        <f>SUM(I42:I67)</f>
        <v>269033.59999999998</v>
      </c>
      <c r="J68" s="76">
        <f t="shared" si="5"/>
        <v>48426.047999999995</v>
      </c>
      <c r="K68" s="76">
        <f>SUM(K42:K66)</f>
        <v>309244.19299999997</v>
      </c>
      <c r="P68" s="76">
        <v>200256.79</v>
      </c>
    </row>
  </sheetData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8"/>
  <sheetViews>
    <sheetView workbookViewId="0">
      <selection activeCell="J14" sqref="J14"/>
    </sheetView>
  </sheetViews>
  <sheetFormatPr defaultColWidth="8.85546875" defaultRowHeight="15" x14ac:dyDescent="0.2"/>
  <cols>
    <col min="1" max="1" width="5.5703125" style="18" customWidth="1"/>
    <col min="2" max="2" width="56.42578125" style="19" customWidth="1"/>
    <col min="3" max="3" width="10.7109375" style="18" customWidth="1"/>
    <col min="4" max="4" width="9" style="20" customWidth="1"/>
    <col min="5" max="5" width="12.85546875" style="21" customWidth="1"/>
    <col min="6" max="6" width="0" style="22" hidden="1" customWidth="1"/>
    <col min="7" max="10" width="8.85546875" style="22" customWidth="1"/>
    <col min="11" max="16384" width="8.85546875" style="21"/>
  </cols>
  <sheetData>
    <row r="1" spans="1:10" s="7" customFormat="1" ht="16.5" x14ac:dyDescent="0.25">
      <c r="A1" s="1"/>
      <c r="B1" s="2"/>
      <c r="C1" s="3"/>
      <c r="D1" s="4"/>
      <c r="E1" s="5"/>
      <c r="F1" s="6"/>
    </row>
    <row r="2" spans="1:10" s="9" customFormat="1" ht="16.5" x14ac:dyDescent="0.25">
      <c r="A2" s="8"/>
      <c r="C2" s="10"/>
      <c r="D2" s="11"/>
      <c r="E2" s="5"/>
      <c r="F2" s="6"/>
    </row>
    <row r="3" spans="1:10" s="9" customFormat="1" ht="16.5" x14ac:dyDescent="0.25">
      <c r="A3" s="8"/>
      <c r="C3" s="10"/>
      <c r="D3" s="11"/>
      <c r="E3" s="5"/>
      <c r="F3" s="6"/>
    </row>
    <row r="4" spans="1:10" s="9" customFormat="1" ht="16.5" x14ac:dyDescent="0.25">
      <c r="C4" s="3"/>
      <c r="D4" s="11"/>
      <c r="E4" s="5"/>
      <c r="F4" s="6"/>
    </row>
    <row r="5" spans="1:10" s="9" customFormat="1" ht="18" x14ac:dyDescent="0.25">
      <c r="A5" s="8"/>
      <c r="C5" s="12"/>
      <c r="D5" s="13"/>
      <c r="E5" s="14"/>
      <c r="F5" s="6"/>
    </row>
    <row r="6" spans="1:10" s="9" customFormat="1" ht="18" x14ac:dyDescent="0.25">
      <c r="A6" s="15"/>
      <c r="B6" s="222"/>
      <c r="C6" s="222"/>
      <c r="D6" s="16"/>
      <c r="E6" s="17"/>
      <c r="F6" s="6"/>
    </row>
    <row r="8" spans="1:10" ht="18" x14ac:dyDescent="0.25">
      <c r="A8" s="221" t="s">
        <v>269</v>
      </c>
      <c r="B8" s="221"/>
      <c r="C8" s="221"/>
      <c r="D8" s="221"/>
      <c r="E8" s="221"/>
      <c r="J8" s="10"/>
    </row>
    <row r="9" spans="1:10" ht="18" x14ac:dyDescent="0.25">
      <c r="A9" s="221" t="s">
        <v>4</v>
      </c>
      <c r="B9" s="221"/>
      <c r="C9" s="221"/>
      <c r="D9" s="221"/>
      <c r="E9" s="221"/>
      <c r="J9" s="10"/>
    </row>
    <row r="10" spans="1:10" ht="18" x14ac:dyDescent="0.25">
      <c r="A10" s="221"/>
      <c r="B10" s="221"/>
      <c r="C10" s="221"/>
      <c r="D10" s="221"/>
      <c r="E10" s="221"/>
      <c r="J10" s="3"/>
    </row>
    <row r="11" spans="1:10" ht="18.75" thickBot="1" x14ac:dyDescent="0.3">
      <c r="A11" s="221"/>
      <c r="B11" s="221"/>
      <c r="C11" s="221"/>
      <c r="D11" s="221"/>
      <c r="E11" s="221"/>
    </row>
    <row r="12" spans="1:10" s="28" customFormat="1" ht="29.25" thickBot="1" x14ac:dyDescent="0.25">
      <c r="A12" s="24" t="s">
        <v>0</v>
      </c>
      <c r="B12" s="25" t="s">
        <v>1</v>
      </c>
      <c r="C12" s="25" t="s">
        <v>2</v>
      </c>
      <c r="D12" s="26" t="s">
        <v>3</v>
      </c>
      <c r="E12" s="72" t="s">
        <v>5</v>
      </c>
      <c r="F12" s="27"/>
      <c r="G12" s="27"/>
      <c r="H12" s="27"/>
      <c r="I12" s="27"/>
      <c r="J12" s="27"/>
    </row>
    <row r="13" spans="1:10" s="28" customFormat="1" ht="15.75" thickBot="1" x14ac:dyDescent="0.25">
      <c r="A13" s="29">
        <v>1</v>
      </c>
      <c r="B13" s="29">
        <v>2</v>
      </c>
      <c r="C13" s="29">
        <v>3</v>
      </c>
      <c r="D13" s="30">
        <v>4</v>
      </c>
      <c r="E13" s="31">
        <v>5</v>
      </c>
      <c r="F13" s="27"/>
      <c r="G13" s="27"/>
      <c r="H13" s="27"/>
      <c r="I13" s="27"/>
      <c r="J13" s="27"/>
    </row>
    <row r="14" spans="1:10" s="28" customFormat="1" ht="28.5" x14ac:dyDescent="0.2">
      <c r="A14" s="58" t="s">
        <v>6</v>
      </c>
      <c r="B14" s="59" t="s">
        <v>110</v>
      </c>
      <c r="C14" s="58" t="s">
        <v>7</v>
      </c>
      <c r="D14" s="33">
        <v>7</v>
      </c>
      <c r="E14" s="32"/>
      <c r="F14" s="33">
        <v>9</v>
      </c>
    </row>
    <row r="15" spans="1:10" s="28" customFormat="1" x14ac:dyDescent="0.2">
      <c r="A15" s="37" t="s">
        <v>8</v>
      </c>
      <c r="B15" s="52" t="s">
        <v>20</v>
      </c>
      <c r="C15" s="37" t="s">
        <v>7</v>
      </c>
      <c r="D15" s="38">
        <v>3</v>
      </c>
      <c r="E15" s="36"/>
      <c r="F15" s="38">
        <v>4</v>
      </c>
    </row>
    <row r="16" spans="1:10" s="28" customFormat="1" x14ac:dyDescent="0.2">
      <c r="A16" s="37" t="s">
        <v>9</v>
      </c>
      <c r="B16" s="52" t="s">
        <v>21</v>
      </c>
      <c r="C16" s="37" t="s">
        <v>7</v>
      </c>
      <c r="D16" s="38"/>
      <c r="E16" s="36"/>
      <c r="F16" s="38">
        <v>1</v>
      </c>
    </row>
    <row r="17" spans="1:28" s="7" customFormat="1" ht="14.25" x14ac:dyDescent="0.2">
      <c r="A17" s="37" t="s">
        <v>36</v>
      </c>
      <c r="B17" s="36" t="s">
        <v>10</v>
      </c>
      <c r="C17" s="37" t="s">
        <v>11</v>
      </c>
      <c r="D17" s="38">
        <v>76</v>
      </c>
      <c r="E17" s="39"/>
      <c r="F17" s="38">
        <v>35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s="7" customFormat="1" ht="14.25" x14ac:dyDescent="0.2">
      <c r="A18" s="37" t="s">
        <v>37</v>
      </c>
      <c r="B18" s="36" t="s">
        <v>12</v>
      </c>
      <c r="C18" s="37" t="s">
        <v>7</v>
      </c>
      <c r="D18" s="38">
        <v>60</v>
      </c>
      <c r="E18" s="39"/>
      <c r="F18" s="38">
        <v>60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s="7" customFormat="1" ht="14.25" x14ac:dyDescent="0.2">
      <c r="A19" s="37" t="s">
        <v>38</v>
      </c>
      <c r="B19" s="36" t="s">
        <v>14</v>
      </c>
      <c r="C19" s="41" t="s">
        <v>7</v>
      </c>
      <c r="D19" s="38">
        <v>56</v>
      </c>
      <c r="E19" s="39"/>
      <c r="F19" s="38">
        <v>60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s="7" customFormat="1" ht="14.25" x14ac:dyDescent="0.2">
      <c r="A20" s="37" t="s">
        <v>39</v>
      </c>
      <c r="B20" s="73" t="s">
        <v>13</v>
      </c>
      <c r="C20" s="37" t="s">
        <v>7</v>
      </c>
      <c r="D20" s="38">
        <v>16</v>
      </c>
      <c r="E20" s="39"/>
      <c r="F20" s="38">
        <v>12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s="7" customFormat="1" ht="14.25" x14ac:dyDescent="0.2">
      <c r="A21" s="37" t="s">
        <v>40</v>
      </c>
      <c r="B21" s="36" t="s">
        <v>15</v>
      </c>
      <c r="C21" s="37" t="s">
        <v>7</v>
      </c>
      <c r="D21" s="38">
        <v>1</v>
      </c>
      <c r="E21" s="39"/>
      <c r="F21" s="38">
        <v>1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s="28" customFormat="1" x14ac:dyDescent="0.2">
      <c r="A22" s="37" t="s">
        <v>41</v>
      </c>
      <c r="B22" s="42" t="s">
        <v>16</v>
      </c>
      <c r="C22" s="37" t="s">
        <v>7</v>
      </c>
      <c r="D22" s="71">
        <v>2</v>
      </c>
      <c r="E22" s="41"/>
      <c r="F22" s="71">
        <v>2</v>
      </c>
      <c r="G22" s="27"/>
      <c r="H22" s="27"/>
      <c r="I22" s="27"/>
      <c r="J22" s="27"/>
    </row>
    <row r="23" spans="1:28" s="47" customFormat="1" ht="15.75" x14ac:dyDescent="0.2">
      <c r="A23" s="37" t="s">
        <v>42</v>
      </c>
      <c r="B23" s="43" t="s">
        <v>17</v>
      </c>
      <c r="C23" s="44" t="s">
        <v>7</v>
      </c>
      <c r="D23" s="45">
        <v>1</v>
      </c>
      <c r="E23" s="36"/>
      <c r="F23" s="45">
        <v>1</v>
      </c>
      <c r="G23" s="46"/>
      <c r="H23" s="46"/>
      <c r="I23" s="46"/>
      <c r="J23" s="46"/>
    </row>
    <row r="24" spans="1:28" s="28" customFormat="1" ht="15.75" customHeight="1" x14ac:dyDescent="0.2">
      <c r="A24" s="37" t="s">
        <v>43</v>
      </c>
      <c r="B24" s="43" t="s">
        <v>18</v>
      </c>
      <c r="C24" s="37" t="s">
        <v>7</v>
      </c>
      <c r="D24" s="38">
        <v>1</v>
      </c>
      <c r="E24" s="36"/>
      <c r="F24" s="38">
        <v>1</v>
      </c>
      <c r="G24" s="27"/>
      <c r="H24" s="27"/>
      <c r="I24" s="27"/>
      <c r="J24" s="27"/>
    </row>
    <row r="25" spans="1:28" s="47" customFormat="1" ht="15.75" customHeight="1" x14ac:dyDescent="0.2">
      <c r="A25" s="37" t="s">
        <v>44</v>
      </c>
      <c r="B25" s="43" t="s">
        <v>19</v>
      </c>
      <c r="C25" s="44" t="s">
        <v>7</v>
      </c>
      <c r="D25" s="48">
        <v>3</v>
      </c>
      <c r="E25" s="36"/>
      <c r="F25" s="48">
        <v>4</v>
      </c>
      <c r="G25" s="46"/>
      <c r="H25" s="46"/>
      <c r="I25" s="46"/>
      <c r="J25" s="46"/>
    </row>
    <row r="26" spans="1:28" s="47" customFormat="1" ht="15.75" customHeight="1" x14ac:dyDescent="0.2">
      <c r="A26" s="37" t="s">
        <v>45</v>
      </c>
      <c r="B26" s="43" t="s">
        <v>22</v>
      </c>
      <c r="C26" s="44" t="s">
        <v>11</v>
      </c>
      <c r="D26" s="45">
        <v>2</v>
      </c>
      <c r="E26" s="43"/>
      <c r="F26" s="45">
        <v>2</v>
      </c>
      <c r="G26" s="46"/>
      <c r="H26" s="46"/>
      <c r="I26" s="46"/>
      <c r="J26" s="46"/>
    </row>
    <row r="27" spans="1:28" s="47" customFormat="1" ht="15.75" customHeight="1" x14ac:dyDescent="0.2">
      <c r="A27" s="37" t="s">
        <v>46</v>
      </c>
      <c r="B27" s="43" t="s">
        <v>23</v>
      </c>
      <c r="C27" s="44" t="s">
        <v>7</v>
      </c>
      <c r="D27" s="45">
        <v>1</v>
      </c>
      <c r="E27" s="43"/>
      <c r="F27" s="45">
        <v>1</v>
      </c>
      <c r="G27" s="46"/>
      <c r="H27" s="46"/>
      <c r="I27" s="46"/>
      <c r="J27" s="46"/>
    </row>
    <row r="28" spans="1:28" s="23" customFormat="1" ht="15.75" customHeight="1" x14ac:dyDescent="0.2">
      <c r="A28" s="37" t="s">
        <v>47</v>
      </c>
      <c r="B28" s="43" t="s">
        <v>24</v>
      </c>
      <c r="C28" s="49" t="s">
        <v>7</v>
      </c>
      <c r="D28" s="50">
        <v>1</v>
      </c>
      <c r="E28" s="36"/>
      <c r="F28" s="50">
        <v>1</v>
      </c>
      <c r="G28" s="51"/>
      <c r="H28" s="51"/>
      <c r="I28" s="51"/>
      <c r="J28" s="51"/>
    </row>
    <row r="29" spans="1:28" s="35" customFormat="1" ht="15.75" customHeight="1" x14ac:dyDescent="0.2">
      <c r="A29" s="37" t="s">
        <v>48</v>
      </c>
      <c r="B29" s="43" t="s">
        <v>25</v>
      </c>
      <c r="C29" s="41" t="s">
        <v>7</v>
      </c>
      <c r="D29" s="38">
        <v>1</v>
      </c>
      <c r="E29" s="36"/>
      <c r="F29" s="38">
        <v>1</v>
      </c>
      <c r="G29" s="34"/>
      <c r="H29" s="34"/>
      <c r="I29" s="34"/>
      <c r="J29" s="34"/>
    </row>
    <row r="30" spans="1:28" s="35" customFormat="1" ht="32.25" customHeight="1" x14ac:dyDescent="0.2">
      <c r="A30" s="37" t="s">
        <v>49</v>
      </c>
      <c r="B30" s="43" t="s">
        <v>71</v>
      </c>
      <c r="C30" s="41" t="s">
        <v>7</v>
      </c>
      <c r="D30" s="38">
        <v>1</v>
      </c>
      <c r="E30" s="36"/>
      <c r="F30" s="38">
        <v>1</v>
      </c>
      <c r="G30" s="34"/>
      <c r="H30" s="34"/>
      <c r="I30" s="34"/>
      <c r="J30" s="34"/>
    </row>
    <row r="31" spans="1:28" s="35" customFormat="1" ht="15.75" customHeight="1" x14ac:dyDescent="0.2">
      <c r="A31" s="37" t="s">
        <v>50</v>
      </c>
      <c r="B31" s="43" t="s">
        <v>26</v>
      </c>
      <c r="C31" s="41" t="s">
        <v>7</v>
      </c>
      <c r="D31" s="38">
        <v>1</v>
      </c>
      <c r="E31" s="36"/>
      <c r="F31" s="38">
        <v>1</v>
      </c>
      <c r="G31" s="34"/>
      <c r="H31" s="34"/>
      <c r="I31" s="34"/>
      <c r="J31" s="34"/>
    </row>
    <row r="32" spans="1:28" s="35" customFormat="1" ht="33" customHeight="1" x14ac:dyDescent="0.2">
      <c r="A32" s="37" t="s">
        <v>51</v>
      </c>
      <c r="B32" s="43" t="s">
        <v>72</v>
      </c>
      <c r="C32" s="41" t="s">
        <v>7</v>
      </c>
      <c r="D32" s="38">
        <v>1</v>
      </c>
      <c r="E32" s="36"/>
      <c r="F32" s="38">
        <v>1</v>
      </c>
      <c r="G32" s="34"/>
      <c r="H32" s="34"/>
      <c r="I32" s="34"/>
      <c r="J32" s="34"/>
    </row>
    <row r="33" spans="1:10" s="35" customFormat="1" ht="14.25" x14ac:dyDescent="0.2">
      <c r="A33" s="37" t="s">
        <v>52</v>
      </c>
      <c r="B33" s="43" t="s">
        <v>27</v>
      </c>
      <c r="C33" s="41" t="s">
        <v>7</v>
      </c>
      <c r="D33" s="38">
        <v>1</v>
      </c>
      <c r="E33" s="36"/>
      <c r="F33" s="38">
        <v>1</v>
      </c>
      <c r="G33" s="34"/>
      <c r="H33" s="34"/>
      <c r="I33" s="34"/>
      <c r="J33" s="34"/>
    </row>
    <row r="34" spans="1:10" s="23" customFormat="1" ht="14.25" x14ac:dyDescent="0.2">
      <c r="A34" s="37" t="s">
        <v>53</v>
      </c>
      <c r="B34" s="43" t="s">
        <v>70</v>
      </c>
      <c r="C34" s="41" t="s">
        <v>7</v>
      </c>
      <c r="D34" s="38">
        <v>1</v>
      </c>
      <c r="E34" s="36"/>
      <c r="F34" s="38">
        <v>1</v>
      </c>
      <c r="G34" s="51"/>
      <c r="H34" s="51"/>
      <c r="I34" s="51"/>
      <c r="J34" s="51"/>
    </row>
    <row r="35" spans="1:10" s="23" customFormat="1" ht="28.5" x14ac:dyDescent="0.2">
      <c r="A35" s="37" t="s">
        <v>54</v>
      </c>
      <c r="B35" s="43" t="s">
        <v>73</v>
      </c>
      <c r="C35" s="41" t="s">
        <v>7</v>
      </c>
      <c r="D35" s="38">
        <v>1</v>
      </c>
      <c r="E35" s="36"/>
      <c r="F35" s="38">
        <v>1</v>
      </c>
      <c r="G35" s="51"/>
      <c r="H35" s="51"/>
      <c r="I35" s="51"/>
      <c r="J35" s="51"/>
    </row>
    <row r="36" spans="1:10" s="23" customFormat="1" ht="27" customHeight="1" x14ac:dyDescent="0.2">
      <c r="A36" s="37" t="s">
        <v>55</v>
      </c>
      <c r="B36" s="43" t="s">
        <v>28</v>
      </c>
      <c r="C36" s="41" t="s">
        <v>7</v>
      </c>
      <c r="D36" s="38">
        <v>3</v>
      </c>
      <c r="E36" s="36"/>
      <c r="F36" s="38">
        <v>4</v>
      </c>
      <c r="G36" s="51"/>
      <c r="H36" s="51"/>
      <c r="I36" s="51"/>
      <c r="J36" s="51"/>
    </row>
    <row r="37" spans="1:10" s="23" customFormat="1" ht="16.5" customHeight="1" x14ac:dyDescent="0.2">
      <c r="A37" s="37" t="s">
        <v>56</v>
      </c>
      <c r="B37" s="43" t="s">
        <v>74</v>
      </c>
      <c r="C37" s="41" t="s">
        <v>7</v>
      </c>
      <c r="D37" s="38">
        <v>3</v>
      </c>
      <c r="E37" s="36"/>
      <c r="F37" s="38">
        <v>4</v>
      </c>
      <c r="G37" s="51"/>
      <c r="H37" s="51"/>
      <c r="I37" s="51"/>
      <c r="J37" s="51"/>
    </row>
    <row r="38" spans="1:10" s="23" customFormat="1" ht="14.25" x14ac:dyDescent="0.2">
      <c r="A38" s="37" t="s">
        <v>57</v>
      </c>
      <c r="B38" s="43" t="s">
        <v>29</v>
      </c>
      <c r="C38" s="41" t="s">
        <v>11</v>
      </c>
      <c r="D38" s="50">
        <v>64</v>
      </c>
      <c r="E38" s="36"/>
      <c r="F38" s="50">
        <v>25</v>
      </c>
      <c r="G38" s="51"/>
      <c r="H38" s="51"/>
      <c r="I38" s="51"/>
      <c r="J38" s="51"/>
    </row>
    <row r="39" spans="1:10" s="47" customFormat="1" ht="30" x14ac:dyDescent="0.2">
      <c r="A39" s="37" t="s">
        <v>58</v>
      </c>
      <c r="B39" s="67" t="s">
        <v>66</v>
      </c>
      <c r="C39" s="60" t="s">
        <v>7</v>
      </c>
      <c r="D39" s="61">
        <v>1</v>
      </c>
      <c r="E39" s="62"/>
      <c r="F39" s="61">
        <v>1</v>
      </c>
    </row>
    <row r="40" spans="1:10" s="28" customFormat="1" x14ac:dyDescent="0.2">
      <c r="A40" s="37" t="s">
        <v>59</v>
      </c>
      <c r="B40" s="43" t="s">
        <v>30</v>
      </c>
      <c r="C40" s="41" t="s">
        <v>7</v>
      </c>
      <c r="D40" s="50">
        <v>3</v>
      </c>
      <c r="E40" s="36"/>
      <c r="F40" s="50">
        <v>4</v>
      </c>
      <c r="G40" s="27"/>
      <c r="H40" s="27"/>
      <c r="I40" s="27"/>
      <c r="J40" s="27"/>
    </row>
    <row r="41" spans="1:10" s="28" customFormat="1" x14ac:dyDescent="0.2">
      <c r="A41" s="37" t="s">
        <v>60</v>
      </c>
      <c r="B41" s="43" t="s">
        <v>31</v>
      </c>
      <c r="C41" s="41" t="s">
        <v>7</v>
      </c>
      <c r="D41" s="50">
        <v>1</v>
      </c>
      <c r="E41" s="36"/>
      <c r="F41" s="50">
        <v>1</v>
      </c>
      <c r="G41" s="27"/>
      <c r="H41" s="27"/>
      <c r="I41" s="27"/>
      <c r="J41" s="27"/>
    </row>
    <row r="42" spans="1:10" s="28" customFormat="1" x14ac:dyDescent="0.2">
      <c r="A42" s="37" t="s">
        <v>61</v>
      </c>
      <c r="B42" s="43" t="s">
        <v>32</v>
      </c>
      <c r="C42" s="41" t="s">
        <v>7</v>
      </c>
      <c r="D42" s="50">
        <v>1</v>
      </c>
      <c r="E42" s="36"/>
      <c r="F42" s="50">
        <v>1</v>
      </c>
      <c r="G42" s="27"/>
      <c r="H42" s="27"/>
      <c r="I42" s="27"/>
      <c r="J42" s="27"/>
    </row>
    <row r="43" spans="1:10" s="28" customFormat="1" x14ac:dyDescent="0.2">
      <c r="A43" s="37" t="s">
        <v>62</v>
      </c>
      <c r="B43" s="43" t="s">
        <v>33</v>
      </c>
      <c r="C43" s="41" t="s">
        <v>7</v>
      </c>
      <c r="D43" s="50">
        <v>2</v>
      </c>
      <c r="E43" s="36"/>
      <c r="F43" s="50">
        <v>2</v>
      </c>
      <c r="G43" s="27"/>
      <c r="H43" s="27"/>
      <c r="I43" s="27"/>
      <c r="J43" s="27"/>
    </row>
    <row r="44" spans="1:10" s="28" customFormat="1" x14ac:dyDescent="0.2">
      <c r="A44" s="37" t="s">
        <v>63</v>
      </c>
      <c r="B44" s="43" t="s">
        <v>34</v>
      </c>
      <c r="C44" s="41" t="s">
        <v>7</v>
      </c>
      <c r="D44" s="50">
        <v>1</v>
      </c>
      <c r="E44" s="36"/>
      <c r="F44" s="50">
        <v>1</v>
      </c>
      <c r="G44" s="27"/>
      <c r="H44" s="27"/>
      <c r="I44" s="27"/>
      <c r="J44" s="27"/>
    </row>
    <row r="45" spans="1:10" s="28" customFormat="1" x14ac:dyDescent="0.2">
      <c r="A45" s="37" t="s">
        <v>64</v>
      </c>
      <c r="B45" s="43" t="s">
        <v>35</v>
      </c>
      <c r="C45" s="44" t="s">
        <v>7</v>
      </c>
      <c r="D45" s="50">
        <v>24</v>
      </c>
      <c r="E45" s="36"/>
      <c r="F45" s="50">
        <v>22</v>
      </c>
      <c r="G45" s="27"/>
      <c r="H45" s="27"/>
      <c r="I45" s="27"/>
      <c r="J45" s="27"/>
    </row>
    <row r="46" spans="1:10" s="28" customFormat="1" ht="39" customHeight="1" x14ac:dyDescent="0.2">
      <c r="A46" s="37" t="s">
        <v>65</v>
      </c>
      <c r="B46" s="63" t="s">
        <v>67</v>
      </c>
      <c r="C46" s="64" t="s">
        <v>7</v>
      </c>
      <c r="D46" s="65">
        <v>7</v>
      </c>
      <c r="E46" s="62"/>
      <c r="F46" s="65">
        <v>9</v>
      </c>
    </row>
    <row r="47" spans="1:10" s="28" customFormat="1" ht="48" customHeight="1" thickBot="1" x14ac:dyDescent="0.25">
      <c r="A47" s="37" t="s">
        <v>75</v>
      </c>
      <c r="B47" s="66" t="s">
        <v>68</v>
      </c>
      <c r="C47" s="68" t="s">
        <v>7</v>
      </c>
      <c r="D47" s="69">
        <v>14</v>
      </c>
      <c r="E47" s="70"/>
      <c r="F47" s="69">
        <v>18</v>
      </c>
    </row>
    <row r="48" spans="1:10" s="28" customFormat="1" x14ac:dyDescent="0.2">
      <c r="A48" s="53" t="s">
        <v>69</v>
      </c>
      <c r="B48" s="54"/>
      <c r="C48" s="55"/>
      <c r="D48" s="20"/>
      <c r="F48" s="27"/>
      <c r="G48" s="27"/>
      <c r="H48" s="27"/>
      <c r="I48" s="27"/>
      <c r="J48" s="27"/>
    </row>
    <row r="49" spans="1:10" s="28" customFormat="1" ht="15.75" x14ac:dyDescent="0.25">
      <c r="A49" s="55"/>
      <c r="B49" s="56"/>
      <c r="C49" s="55"/>
      <c r="D49" s="20"/>
      <c r="F49" s="27"/>
      <c r="G49" s="27"/>
      <c r="H49" s="27"/>
      <c r="I49" s="27"/>
      <c r="J49" s="27"/>
    </row>
    <row r="50" spans="1:10" s="28" customFormat="1" ht="15.75" x14ac:dyDescent="0.25">
      <c r="A50" s="55"/>
      <c r="B50" s="57"/>
      <c r="C50" s="55"/>
      <c r="D50" s="20"/>
      <c r="F50" s="27"/>
      <c r="G50" s="27"/>
      <c r="H50" s="27"/>
      <c r="I50" s="27"/>
      <c r="J50" s="27"/>
    </row>
    <row r="51" spans="1:10" s="28" customFormat="1" ht="15.75" x14ac:dyDescent="0.25">
      <c r="B51" s="57"/>
      <c r="C51" s="55"/>
      <c r="D51" s="20"/>
      <c r="F51" s="27"/>
      <c r="G51" s="27"/>
      <c r="H51" s="27"/>
      <c r="I51" s="27"/>
      <c r="J51" s="27"/>
    </row>
    <row r="52" spans="1:10" s="28" customFormat="1" ht="15.75" x14ac:dyDescent="0.25">
      <c r="A52" s="55"/>
      <c r="B52" s="56"/>
      <c r="C52" s="55"/>
      <c r="D52" s="20"/>
      <c r="F52" s="27"/>
      <c r="G52" s="27"/>
      <c r="H52" s="27"/>
      <c r="I52" s="27"/>
      <c r="J52" s="27"/>
    </row>
    <row r="53" spans="1:10" s="28" customFormat="1" ht="15.75" x14ac:dyDescent="0.25">
      <c r="A53" s="55"/>
      <c r="B53" s="56"/>
      <c r="C53" s="55"/>
      <c r="D53" s="20"/>
      <c r="F53" s="27"/>
      <c r="G53" s="27"/>
      <c r="H53" s="27"/>
      <c r="I53" s="27"/>
      <c r="J53" s="27"/>
    </row>
    <row r="54" spans="1:10" s="28" customFormat="1" ht="15.75" x14ac:dyDescent="0.25">
      <c r="A54" s="55"/>
      <c r="B54" s="57"/>
      <c r="C54" s="55"/>
      <c r="D54" s="20"/>
      <c r="F54" s="27"/>
      <c r="G54" s="27"/>
      <c r="H54" s="27"/>
      <c r="I54" s="27"/>
      <c r="J54" s="27"/>
    </row>
    <row r="55" spans="1:10" s="28" customFormat="1" x14ac:dyDescent="0.2">
      <c r="A55" s="55"/>
      <c r="B55" s="54"/>
      <c r="C55" s="55"/>
      <c r="D55" s="20"/>
      <c r="F55" s="27"/>
      <c r="G55" s="27"/>
      <c r="H55" s="27"/>
      <c r="I55" s="27"/>
      <c r="J55" s="27"/>
    </row>
    <row r="56" spans="1:10" s="28" customFormat="1" x14ac:dyDescent="0.2">
      <c r="A56" s="55"/>
      <c r="B56" s="54"/>
      <c r="C56" s="55"/>
      <c r="D56" s="20"/>
      <c r="F56" s="27"/>
      <c r="G56" s="27"/>
      <c r="H56" s="27"/>
      <c r="I56" s="27"/>
      <c r="J56" s="27"/>
    </row>
    <row r="57" spans="1:10" s="28" customFormat="1" x14ac:dyDescent="0.2">
      <c r="A57" s="55"/>
      <c r="B57" s="54"/>
      <c r="C57" s="55"/>
      <c r="D57" s="20"/>
      <c r="F57" s="27"/>
      <c r="G57" s="27"/>
      <c r="H57" s="27"/>
      <c r="I57" s="27"/>
      <c r="J57" s="27"/>
    </row>
    <row r="58" spans="1:10" s="28" customFormat="1" x14ac:dyDescent="0.2">
      <c r="A58" s="55"/>
      <c r="B58" s="54"/>
      <c r="C58" s="55"/>
      <c r="D58" s="20"/>
      <c r="F58" s="27"/>
      <c r="G58" s="27"/>
      <c r="H58" s="27"/>
      <c r="I58" s="27"/>
      <c r="J58" s="27"/>
    </row>
    <row r="59" spans="1:10" s="28" customFormat="1" x14ac:dyDescent="0.2">
      <c r="A59" s="55"/>
      <c r="B59" s="54"/>
      <c r="C59" s="55"/>
      <c r="D59" s="20"/>
      <c r="F59" s="27"/>
      <c r="G59" s="27"/>
      <c r="H59" s="27"/>
      <c r="I59" s="27"/>
      <c r="J59" s="27"/>
    </row>
    <row r="60" spans="1:10" s="28" customFormat="1" x14ac:dyDescent="0.2">
      <c r="A60" s="55"/>
      <c r="B60" s="54"/>
      <c r="C60" s="55"/>
      <c r="D60" s="20"/>
      <c r="F60" s="27"/>
      <c r="G60" s="27"/>
      <c r="H60" s="27"/>
      <c r="I60" s="27"/>
      <c r="J60" s="27"/>
    </row>
    <row r="61" spans="1:10" s="28" customFormat="1" x14ac:dyDescent="0.2">
      <c r="A61" s="55"/>
      <c r="B61" s="54"/>
      <c r="C61" s="55"/>
      <c r="D61" s="20"/>
      <c r="F61" s="27"/>
      <c r="G61" s="27"/>
      <c r="H61" s="27"/>
      <c r="I61" s="27"/>
      <c r="J61" s="27"/>
    </row>
    <row r="62" spans="1:10" s="28" customFormat="1" x14ac:dyDescent="0.2">
      <c r="A62" s="55"/>
      <c r="B62" s="54"/>
      <c r="C62" s="55"/>
      <c r="D62" s="20"/>
      <c r="F62" s="27"/>
      <c r="G62" s="27"/>
      <c r="H62" s="27"/>
      <c r="I62" s="27"/>
      <c r="J62" s="27"/>
    </row>
    <row r="63" spans="1:10" s="28" customFormat="1" x14ac:dyDescent="0.2">
      <c r="A63" s="55"/>
      <c r="B63" s="54"/>
      <c r="C63" s="55"/>
      <c r="D63" s="20"/>
      <c r="F63" s="27"/>
      <c r="G63" s="27"/>
      <c r="H63" s="27"/>
      <c r="I63" s="27"/>
      <c r="J63" s="27"/>
    </row>
    <row r="64" spans="1:10" s="28" customFormat="1" x14ac:dyDescent="0.2">
      <c r="A64" s="55"/>
      <c r="B64" s="54"/>
      <c r="C64" s="55"/>
      <c r="D64" s="20"/>
      <c r="F64" s="27"/>
      <c r="G64" s="27"/>
      <c r="H64" s="27"/>
      <c r="I64" s="27"/>
      <c r="J64" s="27"/>
    </row>
    <row r="65" spans="1:10" s="28" customFormat="1" x14ac:dyDescent="0.2">
      <c r="A65" s="55"/>
      <c r="B65" s="54"/>
      <c r="C65" s="55"/>
      <c r="D65" s="20"/>
      <c r="F65" s="27"/>
      <c r="G65" s="27"/>
      <c r="H65" s="27"/>
      <c r="I65" s="27"/>
      <c r="J65" s="27"/>
    </row>
    <row r="66" spans="1:10" s="28" customFormat="1" x14ac:dyDescent="0.2">
      <c r="A66" s="55"/>
      <c r="B66" s="54"/>
      <c r="C66" s="55"/>
      <c r="D66" s="20"/>
      <c r="F66" s="27"/>
      <c r="G66" s="27"/>
      <c r="H66" s="27"/>
      <c r="I66" s="27"/>
      <c r="J66" s="27"/>
    </row>
    <row r="67" spans="1:10" s="28" customFormat="1" x14ac:dyDescent="0.2">
      <c r="A67" s="55"/>
      <c r="B67" s="54"/>
      <c r="C67" s="55"/>
      <c r="D67" s="20"/>
      <c r="F67" s="27"/>
      <c r="G67" s="27"/>
      <c r="H67" s="27"/>
      <c r="I67" s="27"/>
      <c r="J67" s="27"/>
    </row>
    <row r="68" spans="1:10" s="28" customFormat="1" x14ac:dyDescent="0.2">
      <c r="A68" s="55"/>
      <c r="B68" s="54"/>
      <c r="C68" s="55"/>
      <c r="D68" s="20"/>
      <c r="F68" s="27"/>
      <c r="G68" s="27"/>
      <c r="H68" s="27"/>
      <c r="I68" s="27"/>
      <c r="J68" s="27"/>
    </row>
    <row r="69" spans="1:10" s="28" customFormat="1" x14ac:dyDescent="0.2">
      <c r="A69" s="55"/>
      <c r="B69" s="54"/>
      <c r="C69" s="55"/>
      <c r="D69" s="20"/>
      <c r="F69" s="27"/>
      <c r="G69" s="27"/>
      <c r="H69" s="27"/>
      <c r="I69" s="27"/>
      <c r="J69" s="27"/>
    </row>
    <row r="70" spans="1:10" s="28" customFormat="1" x14ac:dyDescent="0.2">
      <c r="A70" s="55"/>
      <c r="B70" s="54"/>
      <c r="C70" s="55"/>
      <c r="D70" s="20"/>
      <c r="F70" s="27"/>
      <c r="G70" s="27"/>
      <c r="H70" s="27"/>
      <c r="I70" s="27"/>
      <c r="J70" s="27"/>
    </row>
    <row r="71" spans="1:10" s="28" customFormat="1" x14ac:dyDescent="0.2">
      <c r="A71" s="55"/>
      <c r="B71" s="54"/>
      <c r="C71" s="55"/>
      <c r="D71" s="20"/>
      <c r="F71" s="27"/>
      <c r="G71" s="27"/>
      <c r="H71" s="27"/>
      <c r="I71" s="27"/>
      <c r="J71" s="27"/>
    </row>
    <row r="72" spans="1:10" s="28" customFormat="1" x14ac:dyDescent="0.2">
      <c r="A72" s="55"/>
      <c r="B72" s="54"/>
      <c r="C72" s="55"/>
      <c r="D72" s="20"/>
      <c r="F72" s="27"/>
      <c r="G72" s="27"/>
      <c r="H72" s="27"/>
      <c r="I72" s="27"/>
      <c r="J72" s="27"/>
    </row>
    <row r="73" spans="1:10" s="28" customFormat="1" x14ac:dyDescent="0.2">
      <c r="A73" s="55"/>
      <c r="B73" s="54"/>
      <c r="C73" s="55"/>
      <c r="D73" s="20"/>
      <c r="F73" s="27"/>
      <c r="G73" s="27"/>
      <c r="H73" s="27"/>
      <c r="I73" s="27"/>
      <c r="J73" s="27"/>
    </row>
    <row r="74" spans="1:10" s="28" customFormat="1" x14ac:dyDescent="0.2">
      <c r="A74" s="55"/>
      <c r="B74" s="54"/>
      <c r="C74" s="55"/>
      <c r="D74" s="20"/>
      <c r="F74" s="27"/>
      <c r="G74" s="27"/>
      <c r="H74" s="27"/>
      <c r="I74" s="27"/>
      <c r="J74" s="27"/>
    </row>
    <row r="75" spans="1:10" s="28" customFormat="1" x14ac:dyDescent="0.2">
      <c r="A75" s="55"/>
      <c r="B75" s="54"/>
      <c r="C75" s="55"/>
      <c r="D75" s="20"/>
      <c r="F75" s="27"/>
      <c r="G75" s="27"/>
      <c r="H75" s="27"/>
      <c r="I75" s="27"/>
      <c r="J75" s="27"/>
    </row>
    <row r="76" spans="1:10" s="28" customFormat="1" x14ac:dyDescent="0.2">
      <c r="A76" s="55"/>
      <c r="B76" s="54"/>
      <c r="C76" s="55"/>
      <c r="D76" s="20"/>
      <c r="F76" s="27"/>
      <c r="G76" s="27"/>
      <c r="H76" s="27"/>
      <c r="I76" s="27"/>
      <c r="J76" s="27"/>
    </row>
    <row r="77" spans="1:10" s="28" customFormat="1" x14ac:dyDescent="0.2">
      <c r="A77" s="55"/>
      <c r="B77" s="54"/>
      <c r="C77" s="55"/>
      <c r="D77" s="20"/>
      <c r="F77" s="27"/>
      <c r="G77" s="27"/>
      <c r="H77" s="27"/>
      <c r="I77" s="27"/>
      <c r="J77" s="27"/>
    </row>
    <row r="78" spans="1:10" s="28" customFormat="1" x14ac:dyDescent="0.2">
      <c r="A78" s="55"/>
      <c r="B78" s="54"/>
      <c r="C78" s="55"/>
      <c r="D78" s="20"/>
      <c r="F78" s="27"/>
      <c r="G78" s="27"/>
      <c r="H78" s="27"/>
      <c r="I78" s="27"/>
      <c r="J78" s="27"/>
    </row>
    <row r="79" spans="1:10" s="28" customFormat="1" x14ac:dyDescent="0.2">
      <c r="A79" s="55"/>
      <c r="B79" s="54"/>
      <c r="C79" s="55"/>
      <c r="D79" s="20"/>
      <c r="F79" s="27"/>
      <c r="G79" s="27"/>
      <c r="H79" s="27"/>
      <c r="I79" s="27"/>
      <c r="J79" s="27"/>
    </row>
    <row r="80" spans="1:10" s="28" customFormat="1" x14ac:dyDescent="0.2">
      <c r="A80" s="55"/>
      <c r="B80" s="54"/>
      <c r="C80" s="55"/>
      <c r="D80" s="20"/>
      <c r="F80" s="27"/>
      <c r="G80" s="27"/>
      <c r="H80" s="27"/>
      <c r="I80" s="27"/>
      <c r="J80" s="27"/>
    </row>
    <row r="81" spans="1:10" s="28" customFormat="1" x14ac:dyDescent="0.2">
      <c r="A81" s="55"/>
      <c r="B81" s="54"/>
      <c r="C81" s="55"/>
      <c r="D81" s="20"/>
      <c r="F81" s="27"/>
      <c r="G81" s="27"/>
      <c r="H81" s="27"/>
      <c r="I81" s="27"/>
      <c r="J81" s="27"/>
    </row>
    <row r="82" spans="1:10" s="28" customFormat="1" x14ac:dyDescent="0.2">
      <c r="A82" s="55"/>
      <c r="B82" s="54"/>
      <c r="C82" s="55"/>
      <c r="D82" s="20"/>
      <c r="F82" s="27"/>
      <c r="G82" s="27"/>
      <c r="H82" s="27"/>
      <c r="I82" s="27"/>
      <c r="J82" s="27"/>
    </row>
    <row r="83" spans="1:10" s="28" customFormat="1" x14ac:dyDescent="0.2">
      <c r="A83" s="55"/>
      <c r="B83" s="54"/>
      <c r="C83" s="55"/>
      <c r="D83" s="20"/>
      <c r="F83" s="27"/>
      <c r="G83" s="27"/>
      <c r="H83" s="27"/>
      <c r="I83" s="27"/>
      <c r="J83" s="27"/>
    </row>
    <row r="84" spans="1:10" s="28" customFormat="1" x14ac:dyDescent="0.2">
      <c r="A84" s="55"/>
      <c r="B84" s="54"/>
      <c r="C84" s="55"/>
      <c r="D84" s="20"/>
      <c r="F84" s="27"/>
      <c r="G84" s="27"/>
      <c r="H84" s="27"/>
      <c r="I84" s="27"/>
      <c r="J84" s="27"/>
    </row>
    <row r="85" spans="1:10" s="28" customFormat="1" x14ac:dyDescent="0.2">
      <c r="A85" s="55"/>
      <c r="B85" s="54"/>
      <c r="C85" s="55"/>
      <c r="D85" s="20"/>
      <c r="F85" s="27"/>
      <c r="G85" s="27"/>
      <c r="H85" s="27"/>
      <c r="I85" s="27"/>
      <c r="J85" s="27"/>
    </row>
    <row r="86" spans="1:10" s="28" customFormat="1" x14ac:dyDescent="0.2">
      <c r="A86" s="55"/>
      <c r="B86" s="54"/>
      <c r="C86" s="55"/>
      <c r="D86" s="20"/>
      <c r="F86" s="27"/>
      <c r="G86" s="27"/>
      <c r="H86" s="27"/>
      <c r="I86" s="27"/>
      <c r="J86" s="27"/>
    </row>
    <row r="87" spans="1:10" s="28" customFormat="1" x14ac:dyDescent="0.2">
      <c r="A87" s="55"/>
      <c r="B87" s="54"/>
      <c r="C87" s="55"/>
      <c r="D87" s="20"/>
      <c r="F87" s="27"/>
      <c r="G87" s="27"/>
      <c r="H87" s="27"/>
      <c r="I87" s="27"/>
      <c r="J87" s="27"/>
    </row>
    <row r="88" spans="1:10" s="28" customFormat="1" x14ac:dyDescent="0.2">
      <c r="A88" s="55"/>
      <c r="B88" s="54"/>
      <c r="C88" s="55"/>
      <c r="D88" s="20"/>
      <c r="F88" s="27"/>
      <c r="G88" s="27"/>
      <c r="H88" s="27"/>
      <c r="I88" s="27"/>
      <c r="J88" s="27"/>
    </row>
    <row r="89" spans="1:10" s="28" customFormat="1" x14ac:dyDescent="0.2">
      <c r="A89" s="55"/>
      <c r="B89" s="54"/>
      <c r="C89" s="55"/>
      <c r="D89" s="20"/>
      <c r="F89" s="27"/>
      <c r="G89" s="27"/>
      <c r="H89" s="27"/>
      <c r="I89" s="27"/>
      <c r="J89" s="27"/>
    </row>
    <row r="90" spans="1:10" s="28" customFormat="1" x14ac:dyDescent="0.2">
      <c r="A90" s="55"/>
      <c r="B90" s="54"/>
      <c r="C90" s="55"/>
      <c r="D90" s="20"/>
      <c r="F90" s="27"/>
      <c r="G90" s="27"/>
      <c r="H90" s="27"/>
      <c r="I90" s="27"/>
      <c r="J90" s="27"/>
    </row>
    <row r="91" spans="1:10" s="28" customFormat="1" x14ac:dyDescent="0.2">
      <c r="A91" s="55"/>
      <c r="B91" s="54"/>
      <c r="C91" s="55"/>
      <c r="D91" s="20"/>
      <c r="F91" s="27"/>
      <c r="G91" s="27"/>
      <c r="H91" s="27"/>
      <c r="I91" s="27"/>
      <c r="J91" s="27"/>
    </row>
    <row r="92" spans="1:10" s="28" customFormat="1" x14ac:dyDescent="0.2">
      <c r="A92" s="55"/>
      <c r="B92" s="54"/>
      <c r="C92" s="55"/>
      <c r="D92" s="20"/>
      <c r="F92" s="27"/>
      <c r="G92" s="27"/>
      <c r="H92" s="27"/>
      <c r="I92" s="27"/>
      <c r="J92" s="27"/>
    </row>
    <row r="93" spans="1:10" s="28" customFormat="1" x14ac:dyDescent="0.2">
      <c r="A93" s="55"/>
      <c r="B93" s="54"/>
      <c r="C93" s="55"/>
      <c r="D93" s="20"/>
      <c r="F93" s="27"/>
      <c r="G93" s="27"/>
      <c r="H93" s="27"/>
      <c r="I93" s="27"/>
      <c r="J93" s="27"/>
    </row>
    <row r="94" spans="1:10" s="28" customFormat="1" x14ac:dyDescent="0.2">
      <c r="A94" s="55"/>
      <c r="B94" s="54"/>
      <c r="C94" s="55"/>
      <c r="D94" s="20"/>
      <c r="F94" s="27"/>
      <c r="G94" s="27"/>
      <c r="H94" s="27"/>
      <c r="I94" s="27"/>
      <c r="J94" s="27"/>
    </row>
    <row r="95" spans="1:10" s="28" customFormat="1" x14ac:dyDescent="0.2">
      <c r="A95" s="55"/>
      <c r="B95" s="54"/>
      <c r="C95" s="55"/>
      <c r="D95" s="20"/>
      <c r="F95" s="27"/>
      <c r="G95" s="27"/>
      <c r="H95" s="27"/>
      <c r="I95" s="27"/>
      <c r="J95" s="27"/>
    </row>
    <row r="96" spans="1:10" s="28" customFormat="1" x14ac:dyDescent="0.2">
      <c r="A96" s="55"/>
      <c r="B96" s="54"/>
      <c r="C96" s="55"/>
      <c r="D96" s="20"/>
      <c r="F96" s="27"/>
      <c r="G96" s="27"/>
      <c r="H96" s="27"/>
      <c r="I96" s="27"/>
      <c r="J96" s="27"/>
    </row>
    <row r="97" spans="1:10" s="28" customFormat="1" x14ac:dyDescent="0.2">
      <c r="A97" s="55"/>
      <c r="B97" s="54"/>
      <c r="C97" s="55"/>
      <c r="D97" s="20"/>
      <c r="F97" s="27"/>
      <c r="G97" s="27"/>
      <c r="H97" s="27"/>
      <c r="I97" s="27"/>
      <c r="J97" s="27"/>
    </row>
    <row r="98" spans="1:10" s="28" customFormat="1" x14ac:dyDescent="0.2">
      <c r="A98" s="55"/>
      <c r="B98" s="54"/>
      <c r="C98" s="55"/>
      <c r="D98" s="20"/>
      <c r="F98" s="27"/>
      <c r="G98" s="27"/>
      <c r="H98" s="27"/>
      <c r="I98" s="27"/>
      <c r="J98" s="27"/>
    </row>
    <row r="99" spans="1:10" s="28" customFormat="1" x14ac:dyDescent="0.2">
      <c r="A99" s="55"/>
      <c r="B99" s="54"/>
      <c r="C99" s="55"/>
      <c r="D99" s="20"/>
      <c r="F99" s="27"/>
      <c r="G99" s="27"/>
      <c r="H99" s="27"/>
      <c r="I99" s="27"/>
      <c r="J99" s="27"/>
    </row>
    <row r="100" spans="1:10" s="28" customFormat="1" x14ac:dyDescent="0.2">
      <c r="A100" s="55"/>
      <c r="B100" s="54"/>
      <c r="C100" s="55"/>
      <c r="D100" s="20"/>
      <c r="F100" s="27"/>
      <c r="G100" s="27"/>
      <c r="H100" s="27"/>
      <c r="I100" s="27"/>
      <c r="J100" s="27"/>
    </row>
    <row r="101" spans="1:10" s="28" customFormat="1" x14ac:dyDescent="0.2">
      <c r="A101" s="55"/>
      <c r="B101" s="54"/>
      <c r="C101" s="55"/>
      <c r="D101" s="20"/>
      <c r="F101" s="27"/>
      <c r="G101" s="27"/>
      <c r="H101" s="27"/>
      <c r="I101" s="27"/>
      <c r="J101" s="27"/>
    </row>
    <row r="102" spans="1:10" s="28" customFormat="1" x14ac:dyDescent="0.2">
      <c r="A102" s="55"/>
      <c r="B102" s="54"/>
      <c r="C102" s="55"/>
      <c r="D102" s="20"/>
      <c r="F102" s="27"/>
      <c r="G102" s="27"/>
      <c r="H102" s="27"/>
      <c r="I102" s="27"/>
      <c r="J102" s="27"/>
    </row>
    <row r="103" spans="1:10" s="28" customFormat="1" x14ac:dyDescent="0.2">
      <c r="A103" s="55"/>
      <c r="B103" s="54"/>
      <c r="C103" s="55"/>
      <c r="D103" s="20"/>
      <c r="F103" s="27"/>
      <c r="G103" s="27"/>
      <c r="H103" s="27"/>
      <c r="I103" s="27"/>
      <c r="J103" s="27"/>
    </row>
    <row r="104" spans="1:10" s="28" customFormat="1" x14ac:dyDescent="0.2">
      <c r="A104" s="55"/>
      <c r="B104" s="54"/>
      <c r="C104" s="55"/>
      <c r="D104" s="20"/>
      <c r="F104" s="27"/>
      <c r="G104" s="27"/>
      <c r="H104" s="27"/>
      <c r="I104" s="27"/>
      <c r="J104" s="27"/>
    </row>
    <row r="105" spans="1:10" s="28" customFormat="1" x14ac:dyDescent="0.2">
      <c r="A105" s="55"/>
      <c r="B105" s="54"/>
      <c r="C105" s="55"/>
      <c r="D105" s="20"/>
      <c r="F105" s="27"/>
      <c r="G105" s="27"/>
      <c r="H105" s="27"/>
      <c r="I105" s="27"/>
      <c r="J105" s="27"/>
    </row>
    <row r="106" spans="1:10" s="28" customFormat="1" x14ac:dyDescent="0.2">
      <c r="A106" s="55"/>
      <c r="B106" s="54"/>
      <c r="C106" s="55"/>
      <c r="D106" s="20"/>
      <c r="F106" s="27"/>
      <c r="G106" s="27"/>
      <c r="H106" s="27"/>
      <c r="I106" s="27"/>
      <c r="J106" s="27"/>
    </row>
    <row r="107" spans="1:10" s="28" customFormat="1" x14ac:dyDescent="0.2">
      <c r="A107" s="55"/>
      <c r="B107" s="54"/>
      <c r="C107" s="55"/>
      <c r="D107" s="20"/>
      <c r="F107" s="27"/>
      <c r="G107" s="27"/>
      <c r="H107" s="27"/>
      <c r="I107" s="27"/>
      <c r="J107" s="27"/>
    </row>
    <row r="108" spans="1:10" s="28" customFormat="1" x14ac:dyDescent="0.2">
      <c r="A108" s="55"/>
      <c r="B108" s="54"/>
      <c r="C108" s="55"/>
      <c r="D108" s="20"/>
      <c r="F108" s="27"/>
      <c r="G108" s="27"/>
      <c r="H108" s="27"/>
      <c r="I108" s="27"/>
      <c r="J108" s="27"/>
    </row>
    <row r="109" spans="1:10" s="28" customFormat="1" x14ac:dyDescent="0.2">
      <c r="A109" s="55"/>
      <c r="B109" s="54"/>
      <c r="C109" s="55"/>
      <c r="D109" s="20"/>
      <c r="F109" s="27"/>
      <c r="G109" s="27"/>
      <c r="H109" s="27"/>
      <c r="I109" s="27"/>
      <c r="J109" s="27"/>
    </row>
    <row r="110" spans="1:10" s="28" customFormat="1" x14ac:dyDescent="0.2">
      <c r="A110" s="55"/>
      <c r="B110" s="54"/>
      <c r="C110" s="55"/>
      <c r="D110" s="20"/>
      <c r="F110" s="27"/>
      <c r="G110" s="27"/>
      <c r="H110" s="27"/>
      <c r="I110" s="27"/>
      <c r="J110" s="27"/>
    </row>
    <row r="111" spans="1:10" s="28" customFormat="1" x14ac:dyDescent="0.2">
      <c r="A111" s="55"/>
      <c r="B111" s="54"/>
      <c r="C111" s="55"/>
      <c r="D111" s="20"/>
      <c r="F111" s="27"/>
      <c r="G111" s="27"/>
      <c r="H111" s="27"/>
      <c r="I111" s="27"/>
      <c r="J111" s="27"/>
    </row>
    <row r="112" spans="1:10" s="28" customFormat="1" x14ac:dyDescent="0.2">
      <c r="A112" s="55"/>
      <c r="B112" s="54"/>
      <c r="C112" s="55"/>
      <c r="D112" s="20"/>
      <c r="F112" s="27"/>
      <c r="G112" s="27"/>
      <c r="H112" s="27"/>
      <c r="I112" s="27"/>
      <c r="J112" s="27"/>
    </row>
    <row r="113" spans="1:10" s="28" customFormat="1" x14ac:dyDescent="0.2">
      <c r="A113" s="55"/>
      <c r="B113" s="54"/>
      <c r="C113" s="55"/>
      <c r="D113" s="20"/>
      <c r="F113" s="27"/>
      <c r="G113" s="27"/>
      <c r="H113" s="27"/>
      <c r="I113" s="27"/>
      <c r="J113" s="27"/>
    </row>
    <row r="114" spans="1:10" s="28" customFormat="1" x14ac:dyDescent="0.2">
      <c r="A114" s="55"/>
      <c r="B114" s="54"/>
      <c r="C114" s="55"/>
      <c r="D114" s="20"/>
      <c r="F114" s="27"/>
      <c r="G114" s="27"/>
      <c r="H114" s="27"/>
      <c r="I114" s="27"/>
      <c r="J114" s="27"/>
    </row>
    <row r="115" spans="1:10" s="28" customFormat="1" x14ac:dyDescent="0.2">
      <c r="A115" s="55"/>
      <c r="B115" s="54"/>
      <c r="C115" s="55"/>
      <c r="D115" s="20"/>
      <c r="F115" s="27"/>
      <c r="G115" s="27"/>
      <c r="H115" s="27"/>
      <c r="I115" s="27"/>
      <c r="J115" s="27"/>
    </row>
    <row r="116" spans="1:10" s="28" customFormat="1" x14ac:dyDescent="0.2">
      <c r="A116" s="55"/>
      <c r="B116" s="54"/>
      <c r="C116" s="55"/>
      <c r="D116" s="20"/>
      <c r="F116" s="27"/>
      <c r="G116" s="27"/>
      <c r="H116" s="27"/>
      <c r="I116" s="27"/>
      <c r="J116" s="27"/>
    </row>
    <row r="117" spans="1:10" s="28" customFormat="1" x14ac:dyDescent="0.2">
      <c r="A117" s="55"/>
      <c r="B117" s="54"/>
      <c r="C117" s="55"/>
      <c r="D117" s="20"/>
      <c r="F117" s="27"/>
      <c r="G117" s="27"/>
      <c r="H117" s="27"/>
      <c r="I117" s="27"/>
      <c r="J117" s="27"/>
    </row>
    <row r="118" spans="1:10" s="28" customFormat="1" x14ac:dyDescent="0.2">
      <c r="A118" s="55"/>
      <c r="B118" s="54"/>
      <c r="C118" s="55"/>
      <c r="D118" s="20"/>
      <c r="F118" s="27"/>
      <c r="G118" s="27"/>
      <c r="H118" s="27"/>
      <c r="I118" s="27"/>
      <c r="J118" s="27"/>
    </row>
    <row r="119" spans="1:10" s="28" customFormat="1" x14ac:dyDescent="0.2">
      <c r="A119" s="55"/>
      <c r="B119" s="54"/>
      <c r="C119" s="55"/>
      <c r="D119" s="20"/>
      <c r="F119" s="27"/>
      <c r="G119" s="27"/>
      <c r="H119" s="27"/>
      <c r="I119" s="27"/>
      <c r="J119" s="27"/>
    </row>
    <row r="120" spans="1:10" s="28" customFormat="1" x14ac:dyDescent="0.2">
      <c r="A120" s="55"/>
      <c r="B120" s="54"/>
      <c r="C120" s="55"/>
      <c r="D120" s="20"/>
      <c r="F120" s="27"/>
      <c r="G120" s="27"/>
      <c r="H120" s="27"/>
      <c r="I120" s="27"/>
      <c r="J120" s="27"/>
    </row>
    <row r="121" spans="1:10" s="28" customFormat="1" x14ac:dyDescent="0.2">
      <c r="A121" s="55"/>
      <c r="B121" s="54"/>
      <c r="C121" s="55"/>
      <c r="D121" s="20"/>
      <c r="F121" s="27"/>
      <c r="G121" s="27"/>
      <c r="H121" s="27"/>
      <c r="I121" s="27"/>
      <c r="J121" s="27"/>
    </row>
    <row r="122" spans="1:10" s="28" customFormat="1" x14ac:dyDescent="0.2">
      <c r="A122" s="55"/>
      <c r="B122" s="54"/>
      <c r="C122" s="55"/>
      <c r="D122" s="20"/>
      <c r="F122" s="27"/>
      <c r="G122" s="27"/>
      <c r="H122" s="27"/>
      <c r="I122" s="27"/>
      <c r="J122" s="27"/>
    </row>
    <row r="123" spans="1:10" s="28" customFormat="1" x14ac:dyDescent="0.2">
      <c r="A123" s="55"/>
      <c r="B123" s="54"/>
      <c r="C123" s="55"/>
      <c r="D123" s="20"/>
      <c r="F123" s="27"/>
      <c r="G123" s="27"/>
      <c r="H123" s="27"/>
      <c r="I123" s="27"/>
      <c r="J123" s="27"/>
    </row>
    <row r="124" spans="1:10" s="28" customFormat="1" x14ac:dyDescent="0.2">
      <c r="A124" s="55"/>
      <c r="B124" s="54"/>
      <c r="C124" s="55"/>
      <c r="D124" s="20"/>
      <c r="F124" s="27"/>
      <c r="G124" s="27"/>
      <c r="H124" s="27"/>
      <c r="I124" s="27"/>
      <c r="J124" s="27"/>
    </row>
    <row r="125" spans="1:10" s="28" customFormat="1" x14ac:dyDescent="0.2">
      <c r="A125" s="55"/>
      <c r="B125" s="54"/>
      <c r="C125" s="55"/>
      <c r="D125" s="20"/>
      <c r="F125" s="27"/>
      <c r="G125" s="27"/>
      <c r="H125" s="27"/>
      <c r="I125" s="27"/>
      <c r="J125" s="27"/>
    </row>
    <row r="126" spans="1:10" s="28" customFormat="1" x14ac:dyDescent="0.2">
      <c r="A126" s="55"/>
      <c r="B126" s="54"/>
      <c r="C126" s="55"/>
      <c r="D126" s="20"/>
      <c r="F126" s="27"/>
      <c r="G126" s="27"/>
      <c r="H126" s="27"/>
      <c r="I126" s="27"/>
      <c r="J126" s="27"/>
    </row>
    <row r="127" spans="1:10" s="28" customFormat="1" x14ac:dyDescent="0.2">
      <c r="A127" s="55"/>
      <c r="B127" s="54"/>
      <c r="C127" s="55"/>
      <c r="D127" s="20"/>
      <c r="F127" s="27"/>
      <c r="G127" s="27"/>
      <c r="H127" s="27"/>
      <c r="I127" s="27"/>
      <c r="J127" s="27"/>
    </row>
    <row r="128" spans="1:10" s="28" customFormat="1" x14ac:dyDescent="0.2">
      <c r="A128" s="55"/>
      <c r="B128" s="54"/>
      <c r="C128" s="55"/>
      <c r="D128" s="20"/>
      <c r="F128" s="27"/>
      <c r="G128" s="27"/>
      <c r="H128" s="27"/>
      <c r="I128" s="27"/>
      <c r="J128" s="27"/>
    </row>
    <row r="129" spans="1:10" s="28" customFormat="1" x14ac:dyDescent="0.2">
      <c r="A129" s="55"/>
      <c r="B129" s="54"/>
      <c r="C129" s="55"/>
      <c r="D129" s="20"/>
      <c r="F129" s="27"/>
      <c r="G129" s="27"/>
      <c r="H129" s="27"/>
      <c r="I129" s="27"/>
      <c r="J129" s="27"/>
    </row>
    <row r="130" spans="1:10" s="28" customFormat="1" x14ac:dyDescent="0.2">
      <c r="A130" s="55"/>
      <c r="B130" s="54"/>
      <c r="C130" s="55"/>
      <c r="D130" s="20"/>
      <c r="F130" s="27"/>
      <c r="G130" s="27"/>
      <c r="H130" s="27"/>
      <c r="I130" s="27"/>
      <c r="J130" s="27"/>
    </row>
    <row r="131" spans="1:10" s="28" customFormat="1" x14ac:dyDescent="0.2">
      <c r="A131" s="55"/>
      <c r="B131" s="54"/>
      <c r="C131" s="55"/>
      <c r="D131" s="20"/>
      <c r="F131" s="27"/>
      <c r="G131" s="27"/>
      <c r="H131" s="27"/>
      <c r="I131" s="27"/>
      <c r="J131" s="27"/>
    </row>
    <row r="132" spans="1:10" s="28" customFormat="1" x14ac:dyDescent="0.2">
      <c r="A132" s="55"/>
      <c r="B132" s="54"/>
      <c r="C132" s="55"/>
      <c r="D132" s="20"/>
      <c r="F132" s="27"/>
      <c r="G132" s="27"/>
      <c r="H132" s="27"/>
      <c r="I132" s="27"/>
      <c r="J132" s="27"/>
    </row>
    <row r="133" spans="1:10" s="28" customFormat="1" x14ac:dyDescent="0.2">
      <c r="A133" s="55"/>
      <c r="B133" s="54"/>
      <c r="C133" s="55"/>
      <c r="D133" s="20"/>
      <c r="F133" s="27"/>
      <c r="G133" s="27"/>
      <c r="H133" s="27"/>
      <c r="I133" s="27"/>
      <c r="J133" s="27"/>
    </row>
    <row r="134" spans="1:10" s="28" customFormat="1" x14ac:dyDescent="0.2">
      <c r="A134" s="55"/>
      <c r="B134" s="54"/>
      <c r="C134" s="55"/>
      <c r="D134" s="20"/>
      <c r="F134" s="27"/>
      <c r="G134" s="27"/>
      <c r="H134" s="27"/>
      <c r="I134" s="27"/>
      <c r="J134" s="27"/>
    </row>
    <row r="135" spans="1:10" s="28" customFormat="1" x14ac:dyDescent="0.2">
      <c r="A135" s="55"/>
      <c r="B135" s="54"/>
      <c r="C135" s="55"/>
      <c r="D135" s="20"/>
      <c r="F135" s="27"/>
      <c r="G135" s="27"/>
      <c r="H135" s="27"/>
      <c r="I135" s="27"/>
      <c r="J135" s="27"/>
    </row>
    <row r="136" spans="1:10" s="28" customFormat="1" x14ac:dyDescent="0.2">
      <c r="A136" s="55"/>
      <c r="B136" s="54"/>
      <c r="C136" s="55"/>
      <c r="D136" s="20"/>
      <c r="F136" s="27"/>
      <c r="G136" s="27"/>
      <c r="H136" s="27"/>
      <c r="I136" s="27"/>
      <c r="J136" s="27"/>
    </row>
    <row r="137" spans="1:10" s="28" customFormat="1" x14ac:dyDescent="0.2">
      <c r="A137" s="55"/>
      <c r="B137" s="54"/>
      <c r="C137" s="55"/>
      <c r="D137" s="20"/>
      <c r="F137" s="27"/>
      <c r="G137" s="27"/>
      <c r="H137" s="27"/>
      <c r="I137" s="27"/>
      <c r="J137" s="27"/>
    </row>
    <row r="138" spans="1:10" s="28" customFormat="1" x14ac:dyDescent="0.2">
      <c r="A138" s="18"/>
      <c r="B138" s="54"/>
      <c r="C138" s="55"/>
      <c r="D138" s="20"/>
      <c r="F138" s="27"/>
      <c r="G138" s="27"/>
      <c r="H138" s="27"/>
      <c r="I138" s="27"/>
      <c r="J138" s="27"/>
    </row>
  </sheetData>
  <mergeCells count="5">
    <mergeCell ref="A10:E10"/>
    <mergeCell ref="A11:E11"/>
    <mergeCell ref="A8:E8"/>
    <mergeCell ref="B6:C6"/>
    <mergeCell ref="A9:E9"/>
  </mergeCells>
  <phoneticPr fontId="0" type="noConversion"/>
  <pageMargins left="0.52" right="0.41" top="0.18" bottom="0.16" header="0.18" footer="0.16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Hadizhat</cp:lastModifiedBy>
  <cp:lastPrinted>2008-09-23T18:47:05Z</cp:lastPrinted>
  <dcterms:created xsi:type="dcterms:W3CDTF">1996-10-08T23:32:33Z</dcterms:created>
  <dcterms:modified xsi:type="dcterms:W3CDTF">2013-04-23T07:42:15Z</dcterms:modified>
</cp:coreProperties>
</file>