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50" windowWidth="19420" windowHeight="11020"/>
  </bookViews>
  <sheets>
    <sheet name="Приложение 1" sheetId="4" r:id="rId1"/>
    <sheet name="Лист1" sheetId="9" r:id="rId2"/>
  </sheets>
  <externalReferences>
    <externalReference r:id="rId3"/>
  </externalReferences>
  <definedNames>
    <definedName name="ки1">[1]К!$A$1</definedName>
    <definedName name="ки2">[1]К!$A$2</definedName>
    <definedName name="_xlnm.Print_Area" localSheetId="0">'Приложение 1'!$A$1:$E$41</definedName>
  </definedNames>
  <calcPr calcId="125725"/>
</workbook>
</file>

<file path=xl/calcChain.xml><?xml version="1.0" encoding="utf-8"?>
<calcChain xmlns="http://schemas.openxmlformats.org/spreadsheetml/2006/main">
  <c r="E18" i="4"/>
  <c r="I24" i="9"/>
  <c r="G25"/>
  <c r="F26"/>
  <c r="E26" i="4"/>
  <c r="G22"/>
  <c r="G23"/>
  <c r="G24" s="1"/>
  <c r="F25" i="9"/>
  <c r="I22" i="4"/>
  <c r="E27" l="1"/>
</calcChain>
</file>

<file path=xl/comments1.xml><?xml version="1.0" encoding="utf-8"?>
<comments xmlns="http://schemas.openxmlformats.org/spreadsheetml/2006/main">
  <authors>
    <author>zorinanp@outlook.com</author>
  </authors>
  <commentList>
    <comment ref="H22" authorId="0">
      <text>
        <r>
          <rPr>
            <b/>
            <sz val="9"/>
            <color indexed="81"/>
            <rFont val="Tahoma"/>
            <charset val="1"/>
          </rPr>
          <t>zorinanp@outlook.com: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<sst xmlns="http://schemas.openxmlformats.org/spreadsheetml/2006/main" count="69" uniqueCount="66">
  <si>
    <t>№ п/п</t>
  </si>
  <si>
    <t>Смета №__</t>
  </si>
  <si>
    <t>на проектные (изыскательские) работы</t>
  </si>
  <si>
    <t xml:space="preserve">Наименование предприятия, здания, сооружения, стадии проектирования, этапа, </t>
  </si>
  <si>
    <t>вида проектных и изыскательских работ:</t>
  </si>
  <si>
    <t>___________________________________</t>
  </si>
  <si>
    <t>____________________</t>
  </si>
  <si>
    <r>
      <t xml:space="preserve">Наименование проектной организации: </t>
    </r>
    <r>
      <rPr>
        <b/>
        <sz val="11"/>
        <rFont val="Times New Roman"/>
        <family val="1"/>
        <charset val="204"/>
      </rPr>
      <t>_______________________________________</t>
    </r>
  </si>
  <si>
    <t>Наименование организации-заказчика:________________________________________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</si>
  <si>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</si>
  <si>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</si>
  <si>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</si>
  <si>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Стоимость,  тыс. руб.</t>
  </si>
  <si>
    <t>Итого</t>
  </si>
  <si>
    <t xml:space="preserve">СУММА СТОИМОСТИ РАБОТЫ ПО РАСЧЕТУ:  </t>
  </si>
  <si>
    <t>________________________________________________________</t>
  </si>
  <si>
    <t>Главный инженер проекта  _______________ ФИО</t>
  </si>
  <si>
    <t>Составитель сметы  _____________________ ФИО</t>
  </si>
  <si>
    <t>Проверил _______________ ФИО</t>
  </si>
  <si>
    <t>" ___" ___________ 201_ г.</t>
  </si>
  <si>
    <t>М.П.</t>
  </si>
  <si>
    <t>ПРИЛОЖЕНИЕ 1. ПРИМЕР СМЕТЫ ПО ФОРМЕ №2П</t>
  </si>
  <si>
    <t xml:space="preserve">Библиотека </t>
  </si>
  <si>
    <t>Расчет стоимости: (a+bХ)*Кj или(объем строительно-монтажных работ)*х%/100
или количество * цена</t>
  </si>
  <si>
    <t>Кj( индекс изменения сметной стоимости  Письмо № 44016-иф/09 от 02.11.2020 приложение№3 IV квартал 2020г.) 4,47</t>
  </si>
  <si>
    <t xml:space="preserve">СБЦП 81-2001-05 Нормативы подготовки технической документации для капитального ремонта зданий и сооружений  жилищно-гражданского назначения 
</t>
  </si>
  <si>
    <t>Таблица N 5.Объекты культуры и искуства п/п 8</t>
  </si>
  <si>
    <t>а ( постоянная величина тыс.руб ) 140</t>
  </si>
  <si>
    <t>в ( постоянная величина тыс.руб) 0,7</t>
  </si>
  <si>
    <t xml:space="preserve">К (договорной коэффициент) =0,8 </t>
  </si>
  <si>
    <r>
      <t>Таблица № 12</t>
    </r>
    <r>
      <rPr>
        <b/>
        <sz val="10"/>
        <color rgb="FF000000"/>
        <rFont val="Times New Roman"/>
        <family val="1"/>
        <charset val="204"/>
      </rPr>
      <t>. Ориентировочные показатели процентного соотношения разделов технической документации для капитального ремонта зданий и сооружений (к таблицам №№ </t>
    </r>
    <r>
      <rPr>
        <b/>
        <sz val="10"/>
        <color rgb="FF000096"/>
        <rFont val="Times New Roman"/>
        <family val="1"/>
        <charset val="204"/>
      </rPr>
      <t>1</t>
    </r>
    <r>
      <rPr>
        <b/>
        <sz val="10"/>
        <color rgb="FF000000"/>
        <rFont val="Times New Roman"/>
        <family val="1"/>
        <charset val="204"/>
      </rPr>
      <t> - </t>
    </r>
    <r>
      <rPr>
        <b/>
        <sz val="10"/>
        <color rgb="FF000096"/>
        <rFont val="Times New Roman"/>
        <family val="1"/>
        <charset val="204"/>
      </rPr>
      <t>9</t>
    </r>
    <r>
      <rPr>
        <b/>
        <sz val="10"/>
        <color rgb="FF000000"/>
        <rFont val="Times New Roman"/>
        <family val="1"/>
        <charset val="204"/>
      </rPr>
      <t> настоящего Справочника).</t>
    </r>
  </si>
  <si>
    <t>Наименование работ</t>
  </si>
  <si>
    <t>Здания каркасные</t>
  </si>
  <si>
    <t>Здания бескаркасные</t>
  </si>
  <si>
    <t>Здания одноэтажные, %</t>
  </si>
  <si>
    <t>Здания многоэтажные, %</t>
  </si>
  <si>
    <t>Ремонт и усиление фундаментов (цоколя)</t>
  </si>
  <si>
    <t>Ремонт, усиление, частичная замена стен и перегородок</t>
  </si>
  <si>
    <t>Ремонт и усиление лестниц, площадок крылец</t>
  </si>
  <si>
    <t>Ремонт, усиление, частичная замена колон, столбов, балок, ферм, ригелей</t>
  </si>
  <si>
    <t>-</t>
  </si>
  <si>
    <t>Ремонт, усиление, частичная замена перекрытий и покрытий</t>
  </si>
  <si>
    <t>Ремонт, усиление, частичная замена конструкций крыши (при совмещении на объекте покрытия с крышей, проценты в столбцах 3, 4, 5, 6 добавляются к работам пункта 5 настоящей таблицы)</t>
  </si>
  <si>
    <t>Ремонт (замена) кровли и ограждающих конструкций</t>
  </si>
  <si>
    <t>Ремонт фасада</t>
  </si>
  <si>
    <t>Ремонт (замена) окон</t>
  </si>
  <si>
    <t>Ремонт (замена) дверей</t>
  </si>
  <si>
    <t>Ремонт стен и потолков (отделочные работы)</t>
  </si>
  <si>
    <t>Ремонт полов</t>
  </si>
  <si>
    <t>Ремонт (замена) систем отопления и вентиляции</t>
  </si>
  <si>
    <t>Ремонт (замена) систем водоснабжения и канализации</t>
  </si>
  <si>
    <t>Ремонт (замена) систем энергообеспечения и электроснабжения</t>
  </si>
  <si>
    <t>Ремонт (замена) систем связи, сигнализации и других систем слабых токов</t>
  </si>
  <si>
    <t>Ремонт (замена) системы газоснабжение (при отсутствии на объекте систем газоснабжения, проценты в столбцах 3, 4, 5, 6 добавляются к работам пункта 15 настоящей таблицы)</t>
  </si>
  <si>
    <t>Проект организации строительства (ПОС)</t>
  </si>
  <si>
    <t>Сметная документация</t>
  </si>
  <si>
    <t>Итого по объекту</t>
  </si>
  <si>
    <t xml:space="preserve">Кусл.(суммарный повышающий коэффициент на усложняющие факторы)- </t>
  </si>
  <si>
    <t xml:space="preserve">1.6. Базовыми ценами настоящего Справочника не учтены затраты на:
• служебные командировки;
• внесение изменений в техническую документацию выданную заказчику, за исключением работ по исправлению ошибок, допущенных по вине организации-исполнителя технической продукции;
• разработку вариантов технической документации, выдаваемых заказчику по его просьбе;
• обмерные работы;
• разработку конструкций металлических деталировочных (КМД).
</t>
  </si>
  <si>
    <t>К (районный 1,25) 1,13</t>
  </si>
  <si>
    <t>НДС</t>
  </si>
  <si>
    <t>Итого в ценах 2021 года с НДС</t>
  </si>
  <si>
    <t>Коб (коэффициент понижающий, учитывает виды работ) 0,679</t>
  </si>
  <si>
    <t>х</t>
  </si>
  <si>
    <t>X= ( 15 тыс. томов)</t>
  </si>
  <si>
    <t>(140+0,7*15)*4,47*0,679*0,8*1,13</t>
  </si>
</sst>
</file>

<file path=xl/styles.xml><?xml version="1.0" encoding="utf-8"?>
<styleSheet xmlns="http://schemas.openxmlformats.org/spreadsheetml/2006/main">
  <fonts count="23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C80000"/>
      <name val="Times New Roman"/>
      <family val="1"/>
      <charset val="204"/>
    </font>
    <font>
      <b/>
      <sz val="10"/>
      <color rgb="FF00009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color theme="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8" fillId="0" borderId="0" applyBorder="0">
      <alignment horizontal="left" wrapText="1"/>
    </xf>
    <xf numFmtId="0" fontId="1" fillId="0" borderId="0"/>
    <xf numFmtId="0" fontId="1" fillId="0" borderId="0"/>
  </cellStyleXfs>
  <cellXfs count="78">
    <xf numFmtId="0" fontId="0" fillId="0" borderId="0" xfId="0"/>
    <xf numFmtId="0" fontId="6" fillId="0" borderId="0" xfId="3" applyNumberFormat="1" applyFont="1" applyAlignment="1">
      <alignment wrapText="1"/>
    </xf>
    <xf numFmtId="0" fontId="10" fillId="0" borderId="0" xfId="3" applyNumberFormat="1" applyFont="1"/>
    <xf numFmtId="0" fontId="3" fillId="0" borderId="0" xfId="0" applyFont="1" applyAlignment="1">
      <alignment horizontal="left"/>
    </xf>
    <xf numFmtId="0" fontId="4" fillId="0" borderId="0" xfId="7" applyFont="1" applyAlignment="1">
      <alignment wrapText="1"/>
    </xf>
    <xf numFmtId="0" fontId="10" fillId="0" borderId="0" xfId="3" applyNumberFormat="1" applyFont="1" applyAlignment="1">
      <alignment wrapText="1"/>
    </xf>
    <xf numFmtId="0" fontId="10" fillId="0" borderId="0" xfId="0" applyFont="1" applyFill="1" applyAlignment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3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11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Border="1"/>
    <xf numFmtId="0" fontId="9" fillId="0" borderId="0" xfId="0" applyFont="1"/>
    <xf numFmtId="0" fontId="11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justify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0" fillId="3" borderId="0" xfId="0" applyFill="1"/>
    <xf numFmtId="0" fontId="18" fillId="2" borderId="12" xfId="0" applyFont="1" applyFill="1" applyBorder="1" applyAlignment="1">
      <alignment horizontal="justify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0" borderId="0" xfId="0" applyFont="1"/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0" xfId="3" applyNumberFormat="1" applyFont="1"/>
    <xf numFmtId="0" fontId="11" fillId="0" borderId="3" xfId="0" applyFont="1" applyBorder="1" applyAlignment="1">
      <alignment horizontal="center" vertical="center" wrapText="1"/>
    </xf>
    <xf numFmtId="0" fontId="10" fillId="0" borderId="0" xfId="3" applyNumberFormat="1" applyFont="1" applyAlignment="1">
      <alignment horizontal="left" vertical="top" wrapText="1"/>
    </xf>
    <xf numFmtId="0" fontId="11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7" applyFont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10" fillId="0" borderId="4" xfId="3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</cellXfs>
  <cellStyles count="9">
    <cellStyle name="=C:\WINNT35\SYSTEM32\COMMAND.COM" xfId="2"/>
    <cellStyle name="Обычный" xfId="0" builtinId="0"/>
    <cellStyle name="Обычный 2" xfId="3"/>
    <cellStyle name="Обычный 2 2" xfId="4"/>
    <cellStyle name="Обычный 2 4 4" xfId="5"/>
    <cellStyle name="Обычный 2 4 4 2" xfId="8"/>
    <cellStyle name="Обычный 3" xfId="1"/>
    <cellStyle name="Обычный 3 2" xfId="7"/>
    <cellStyle name="Формула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0;&#1086;&#1087;&#1080;&#1103;%20&#1056;&#1072;&#1089;&#1095;&#1077;&#1090;%20&#1062;&#1047;%20&#1087;&#1086;%20&#1091;&#1089;&#1090;&#1072;&#1085;&#1086;&#1074;&#1082;&#1077;%20&#1072;&#1083;&#1082;&#1080;&#1083;&#1080;&#1088;%20&#1089;&#1084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"/>
      <sheetName val="К"/>
      <sheetName val="РУБ"/>
      <sheetName val="МОД"/>
      <sheetName val="ЛП"/>
      <sheetName val="СЗО"/>
      <sheetName val="ПБ"/>
      <sheetName val="ЭЭ"/>
      <sheetName val="нет"/>
      <sheetName val="нет1"/>
      <sheetName val="нет2"/>
    </sheetNames>
    <sheetDataSet>
      <sheetData sheetId="0" refreshError="1"/>
      <sheetData sheetId="1">
        <row r="1">
          <cell r="A1" t="str">
            <v>Письмо НК Роснефть</v>
          </cell>
        </row>
        <row r="2">
          <cell r="A2" t="str">
            <v>№АС-8205 от 06.12.2011 г.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abSelected="1" topLeftCell="A22" zoomScaleNormal="100" zoomScaleSheetLayoutView="85" workbookViewId="0">
      <selection activeCell="D29" sqref="D29"/>
    </sheetView>
  </sheetViews>
  <sheetFormatPr defaultColWidth="11.54296875" defaultRowHeight="14"/>
  <cols>
    <col min="1" max="1" width="5.1796875" style="5" customWidth="1"/>
    <col min="2" max="2" width="23" style="5" customWidth="1"/>
    <col min="3" max="3" width="29" style="5" customWidth="1"/>
    <col min="4" max="4" width="34.08984375" style="5" customWidth="1"/>
    <col min="5" max="5" width="19" style="2" customWidth="1"/>
    <col min="6" max="16384" width="11.54296875" style="2"/>
  </cols>
  <sheetData>
    <row r="1" spans="1:9" ht="15.5">
      <c r="A1" s="58" t="s">
        <v>21</v>
      </c>
      <c r="B1" s="58"/>
      <c r="C1" s="58"/>
      <c r="D1" s="58"/>
      <c r="E1" s="58"/>
    </row>
    <row r="2" spans="1:9" ht="15.5">
      <c r="A2" s="3"/>
      <c r="B2" s="3"/>
      <c r="C2" s="3"/>
      <c r="D2" s="3"/>
      <c r="E2" s="3"/>
    </row>
    <row r="3" spans="1:9" ht="18" customHeight="1">
      <c r="A3" s="59"/>
      <c r="B3" s="59"/>
      <c r="C3" s="59"/>
      <c r="D3" s="59"/>
      <c r="E3" s="4"/>
      <c r="F3" s="4"/>
      <c r="G3" s="4"/>
      <c r="H3" s="4"/>
      <c r="I3" s="4"/>
    </row>
    <row r="4" spans="1:9" ht="15.5">
      <c r="A4" s="3"/>
      <c r="B4" s="3"/>
      <c r="C4" s="3"/>
      <c r="D4" s="3"/>
      <c r="E4" s="3"/>
    </row>
    <row r="5" spans="1:9" ht="22.5" customHeight="1">
      <c r="A5" s="60" t="s">
        <v>1</v>
      </c>
      <c r="B5" s="60"/>
      <c r="C5" s="60"/>
      <c r="D5" s="60"/>
      <c r="E5" s="60"/>
    </row>
    <row r="6" spans="1:9">
      <c r="B6" s="6"/>
      <c r="C6" s="7" t="s">
        <v>2</v>
      </c>
      <c r="D6" s="8"/>
    </row>
    <row r="7" spans="1:9">
      <c r="B7" s="61" t="s">
        <v>3</v>
      </c>
      <c r="C7" s="61"/>
      <c r="D7" s="61"/>
    </row>
    <row r="8" spans="1:9">
      <c r="B8" s="61" t="s">
        <v>4</v>
      </c>
      <c r="C8" s="61"/>
      <c r="D8" s="61"/>
    </row>
    <row r="9" spans="1:9">
      <c r="B9" s="62" t="s">
        <v>5</v>
      </c>
      <c r="C9" s="62"/>
      <c r="D9" s="62"/>
    </row>
    <row r="10" spans="1:9" ht="15">
      <c r="B10" s="10"/>
      <c r="C10" s="11" t="s">
        <v>6</v>
      </c>
      <c r="D10" s="9"/>
    </row>
    <row r="11" spans="1:9">
      <c r="B11" s="12" t="s">
        <v>7</v>
      </c>
      <c r="C11" s="9"/>
      <c r="D11" s="9"/>
    </row>
    <row r="12" spans="1:9">
      <c r="B12" s="12" t="s">
        <v>8</v>
      </c>
      <c r="C12" s="9"/>
      <c r="D12" s="9"/>
    </row>
    <row r="14" spans="1:9" ht="28">
      <c r="A14" s="63" t="s">
        <v>9</v>
      </c>
      <c r="B14" s="63" t="s">
        <v>10</v>
      </c>
      <c r="C14" s="63" t="s">
        <v>11</v>
      </c>
      <c r="D14" s="63" t="s">
        <v>23</v>
      </c>
      <c r="E14" s="44" t="s">
        <v>12</v>
      </c>
    </row>
    <row r="15" spans="1:9" ht="102" customHeight="1">
      <c r="A15" s="63"/>
      <c r="B15" s="63"/>
      <c r="C15" s="63"/>
      <c r="D15" s="63"/>
      <c r="E15" s="13" t="s">
        <v>13</v>
      </c>
    </row>
    <row r="16" spans="1:9">
      <c r="A16" s="13">
        <v>1</v>
      </c>
      <c r="B16" s="13">
        <v>2</v>
      </c>
      <c r="C16" s="13">
        <v>3</v>
      </c>
      <c r="D16" s="13">
        <v>4</v>
      </c>
      <c r="E16" s="13">
        <v>7</v>
      </c>
    </row>
    <row r="17" spans="1:9" ht="112">
      <c r="A17" s="13"/>
      <c r="B17" s="13" t="s">
        <v>22</v>
      </c>
      <c r="C17" s="54" t="s">
        <v>25</v>
      </c>
      <c r="D17" s="13"/>
      <c r="E17" s="13"/>
    </row>
    <row r="18" spans="1:9" ht="28">
      <c r="A18" s="64">
        <v>1</v>
      </c>
      <c r="B18" s="75" t="s">
        <v>64</v>
      </c>
      <c r="C18" s="16" t="s">
        <v>26</v>
      </c>
      <c r="D18" s="64" t="s">
        <v>65</v>
      </c>
      <c r="E18" s="67">
        <f>(140+0.7*15)*4.47*0.679*0.8*1.13</f>
        <v>412.93550676000001</v>
      </c>
    </row>
    <row r="19" spans="1:9" ht="70">
      <c r="A19" s="65"/>
      <c r="B19" s="76"/>
      <c r="C19" s="16" t="s">
        <v>24</v>
      </c>
      <c r="D19" s="65"/>
      <c r="E19" s="68"/>
    </row>
    <row r="20" spans="1:9">
      <c r="A20" s="65"/>
      <c r="B20" s="76"/>
      <c r="C20" s="16" t="s">
        <v>59</v>
      </c>
      <c r="D20" s="65"/>
      <c r="E20" s="68"/>
    </row>
    <row r="21" spans="1:9" ht="28">
      <c r="A21" s="65"/>
      <c r="B21" s="76"/>
      <c r="C21" s="16" t="s">
        <v>29</v>
      </c>
      <c r="D21" s="65"/>
      <c r="E21" s="68"/>
    </row>
    <row r="22" spans="1:9" ht="42">
      <c r="A22" s="65"/>
      <c r="B22" s="76"/>
      <c r="C22" s="16" t="s">
        <v>62</v>
      </c>
      <c r="D22" s="65"/>
      <c r="E22" s="68"/>
      <c r="G22" s="53">
        <f>(140+0.7*15)*4.47*0.679*0.8*1.13</f>
        <v>412.93550676000001</v>
      </c>
      <c r="H22" s="53"/>
      <c r="I22" s="53">
        <f>190000*5.3/100</f>
        <v>10070</v>
      </c>
    </row>
    <row r="23" spans="1:9" ht="42">
      <c r="A23" s="65"/>
      <c r="B23" s="76"/>
      <c r="C23" s="16" t="s">
        <v>57</v>
      </c>
      <c r="D23" s="65"/>
      <c r="E23" s="68"/>
      <c r="G23" s="53">
        <f>G22*1.2</f>
        <v>495.522608112</v>
      </c>
      <c r="H23" s="53"/>
      <c r="I23" s="53"/>
    </row>
    <row r="24" spans="1:9" ht="28">
      <c r="A24" s="65"/>
      <c r="B24" s="76"/>
      <c r="C24" s="16" t="s">
        <v>27</v>
      </c>
      <c r="D24" s="65"/>
      <c r="E24" s="68"/>
      <c r="G24" s="53">
        <f>G23*5.3/100</f>
        <v>26.262698229935999</v>
      </c>
      <c r="H24" s="53"/>
      <c r="I24" s="53"/>
    </row>
    <row r="25" spans="1:9" ht="28">
      <c r="A25" s="66"/>
      <c r="B25" s="77"/>
      <c r="C25" s="16" t="s">
        <v>28</v>
      </c>
      <c r="D25" s="66"/>
      <c r="E25" s="69"/>
    </row>
    <row r="26" spans="1:9">
      <c r="A26" s="14"/>
      <c r="B26" s="15" t="s">
        <v>60</v>
      </c>
      <c r="C26" s="16"/>
      <c r="D26" s="16"/>
      <c r="E26" s="17">
        <f>E18*1.2-E18</f>
        <v>82.587101351999991</v>
      </c>
    </row>
    <row r="27" spans="1:9">
      <c r="A27" s="56" t="s">
        <v>61</v>
      </c>
      <c r="B27" s="57"/>
      <c r="C27" s="57"/>
      <c r="D27" s="57"/>
      <c r="E27" s="18">
        <f>E18+E26</f>
        <v>495.522608112</v>
      </c>
    </row>
    <row r="28" spans="1:9">
      <c r="A28" s="19"/>
      <c r="B28" s="20"/>
      <c r="C28" s="20"/>
      <c r="D28" s="20"/>
      <c r="E28" s="21"/>
    </row>
    <row r="29" spans="1:9">
      <c r="A29" s="19" t="s">
        <v>14</v>
      </c>
      <c r="B29" s="22"/>
      <c r="C29" s="22"/>
      <c r="D29" s="12"/>
      <c r="E29" s="23"/>
    </row>
    <row r="30" spans="1:9" ht="15">
      <c r="A30" s="24" t="s">
        <v>15</v>
      </c>
      <c r="B30" s="25"/>
      <c r="C30" s="25"/>
      <c r="D30" s="25"/>
      <c r="E30" s="25"/>
    </row>
    <row r="31" spans="1:9">
      <c r="A31" s="1"/>
    </row>
    <row r="32" spans="1:9" ht="15.5">
      <c r="A32" s="26" t="s">
        <v>16</v>
      </c>
      <c r="B32" s="9"/>
      <c r="C32" s="9"/>
      <c r="D32" s="9"/>
    </row>
    <row r="33" spans="1:5" ht="15.5">
      <c r="A33" s="27"/>
      <c r="B33" s="9"/>
      <c r="C33" s="9"/>
      <c r="D33" s="9"/>
    </row>
    <row r="34" spans="1:5" ht="15.5">
      <c r="A34" s="26" t="s">
        <v>17</v>
      </c>
      <c r="B34" s="9"/>
      <c r="C34" s="9"/>
      <c r="D34" s="9"/>
    </row>
    <row r="35" spans="1:5" ht="15.5">
      <c r="A35" s="27"/>
      <c r="B35" s="9"/>
      <c r="C35" s="9"/>
      <c r="D35" s="9"/>
    </row>
    <row r="36" spans="1:5" ht="17.25" customHeight="1">
      <c r="A36" s="26" t="s">
        <v>18</v>
      </c>
      <c r="B36" s="9"/>
      <c r="C36" s="9"/>
      <c r="D36" s="9"/>
    </row>
    <row r="37" spans="1:5" ht="15.5">
      <c r="A37" s="26"/>
      <c r="B37" s="9"/>
      <c r="C37" s="9"/>
      <c r="D37" s="9"/>
    </row>
    <row r="38" spans="1:5">
      <c r="A38" s="28" t="s">
        <v>19</v>
      </c>
      <c r="B38" s="9"/>
      <c r="C38" s="9"/>
    </row>
    <row r="39" spans="1:5">
      <c r="A39" s="29" t="s">
        <v>20</v>
      </c>
      <c r="B39" s="9"/>
      <c r="C39" s="9"/>
    </row>
    <row r="41" spans="1:5">
      <c r="A41" s="55" t="s">
        <v>58</v>
      </c>
      <c r="B41" s="55"/>
      <c r="C41" s="55"/>
      <c r="D41" s="55"/>
      <c r="E41" s="55"/>
    </row>
    <row r="42" spans="1:5">
      <c r="A42" s="55"/>
      <c r="B42" s="55"/>
      <c r="C42" s="55"/>
      <c r="D42" s="55"/>
      <c r="E42" s="55"/>
    </row>
    <row r="43" spans="1:5">
      <c r="A43" s="55"/>
      <c r="B43" s="55"/>
      <c r="C43" s="55"/>
      <c r="D43" s="55"/>
      <c r="E43" s="55"/>
    </row>
    <row r="44" spans="1:5" ht="65.5" customHeight="1">
      <c r="A44" s="55"/>
      <c r="B44" s="55"/>
      <c r="C44" s="55"/>
      <c r="D44" s="55"/>
      <c r="E44" s="55"/>
    </row>
  </sheetData>
  <mergeCells count="16">
    <mergeCell ref="A41:E44"/>
    <mergeCell ref="A27:D27"/>
    <mergeCell ref="A1:E1"/>
    <mergeCell ref="A3:D3"/>
    <mergeCell ref="A5:E5"/>
    <mergeCell ref="B7:D7"/>
    <mergeCell ref="B8:D8"/>
    <mergeCell ref="B9:D9"/>
    <mergeCell ref="A14:A15"/>
    <mergeCell ref="B14:B15"/>
    <mergeCell ref="C14:C15"/>
    <mergeCell ref="D14:D15"/>
    <mergeCell ref="A18:A25"/>
    <mergeCell ref="B18:B25"/>
    <mergeCell ref="D18:D25"/>
    <mergeCell ref="E18:E25"/>
  </mergeCells>
  <printOptions horizontalCentered="1"/>
  <pageMargins left="0.78740157480314965" right="0.39370078740157483" top="0.59055118110236227" bottom="0.82677165354330717" header="0.51181102362204722" footer="0.59055118110236227"/>
  <pageSetup paperSize="9" scale="81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opLeftCell="A7" workbookViewId="0">
      <selection activeCell="M7" sqref="M7"/>
    </sheetView>
  </sheetViews>
  <sheetFormatPr defaultRowHeight="12.5"/>
  <cols>
    <col min="2" max="2" width="57.81640625" customWidth="1"/>
    <col min="3" max="3" width="8.7265625" style="52"/>
    <col min="5" max="5" width="8.1796875" customWidth="1"/>
    <col min="6" max="6" width="8.7265625" style="41" customWidth="1"/>
  </cols>
  <sheetData>
    <row r="1" spans="1:7" ht="364.5" customHeight="1" thickBot="1">
      <c r="A1" s="70" t="s">
        <v>30</v>
      </c>
      <c r="B1" s="70"/>
      <c r="C1" s="70"/>
      <c r="D1" s="70"/>
      <c r="E1" s="70"/>
      <c r="G1" s="37"/>
    </row>
    <row r="2" spans="1:7" ht="13.5" customHeight="1" thickBot="1">
      <c r="A2" s="73" t="s">
        <v>0</v>
      </c>
      <c r="B2" s="73" t="s">
        <v>31</v>
      </c>
      <c r="C2" s="71" t="s">
        <v>32</v>
      </c>
      <c r="D2" s="72"/>
      <c r="E2" s="71" t="s">
        <v>33</v>
      </c>
      <c r="F2" s="72"/>
    </row>
    <row r="3" spans="1:7" ht="39.5" thickBot="1">
      <c r="A3" s="74"/>
      <c r="B3" s="74"/>
      <c r="C3" s="48" t="s">
        <v>34</v>
      </c>
      <c r="D3" s="30" t="s">
        <v>35</v>
      </c>
      <c r="E3" s="31" t="s">
        <v>34</v>
      </c>
      <c r="F3" s="38" t="s">
        <v>35</v>
      </c>
    </row>
    <row r="4" spans="1:7" ht="13.5" thickBot="1">
      <c r="A4" s="32">
        <v>1</v>
      </c>
      <c r="B4" s="33">
        <v>2</v>
      </c>
      <c r="C4" s="49">
        <v>3</v>
      </c>
      <c r="D4" s="33">
        <v>4</v>
      </c>
      <c r="E4" s="33">
        <v>5</v>
      </c>
      <c r="F4" s="39">
        <v>6</v>
      </c>
    </row>
    <row r="5" spans="1:7" ht="13.5" thickBot="1">
      <c r="A5" s="34">
        <v>1</v>
      </c>
      <c r="B5" s="35" t="s">
        <v>36</v>
      </c>
      <c r="C5" s="50">
        <v>5.8</v>
      </c>
      <c r="D5" s="36">
        <v>4.9000000000000004</v>
      </c>
      <c r="E5" s="36">
        <v>5.8</v>
      </c>
      <c r="F5" s="40">
        <v>4.9000000000000004</v>
      </c>
    </row>
    <row r="6" spans="1:7" s="47" customFormat="1" ht="13.5" thickBot="1">
      <c r="A6" s="45">
        <v>2</v>
      </c>
      <c r="B6" s="42" t="s">
        <v>37</v>
      </c>
      <c r="C6" s="51">
        <v>10.3</v>
      </c>
      <c r="D6" s="46">
        <v>10</v>
      </c>
      <c r="E6" s="46">
        <v>14.3</v>
      </c>
      <c r="F6" s="43">
        <v>14</v>
      </c>
    </row>
    <row r="7" spans="1:7" ht="13.5" thickBot="1">
      <c r="A7" s="34">
        <v>3</v>
      </c>
      <c r="B7" s="35" t="s">
        <v>38</v>
      </c>
      <c r="C7" s="50">
        <v>2.1</v>
      </c>
      <c r="D7" s="36">
        <v>2</v>
      </c>
      <c r="E7" s="36">
        <v>2.1</v>
      </c>
      <c r="F7" s="40">
        <v>2</v>
      </c>
    </row>
    <row r="8" spans="1:7" ht="26.5" thickBot="1">
      <c r="A8" s="34">
        <v>4</v>
      </c>
      <c r="B8" s="35" t="s">
        <v>39</v>
      </c>
      <c r="C8" s="50">
        <v>8.5</v>
      </c>
      <c r="D8" s="36">
        <v>10</v>
      </c>
      <c r="E8" s="36" t="s">
        <v>40</v>
      </c>
      <c r="F8" s="40" t="s">
        <v>40</v>
      </c>
    </row>
    <row r="9" spans="1:7" s="47" customFormat="1" ht="13.5" thickBot="1">
      <c r="A9" s="45">
        <v>5</v>
      </c>
      <c r="B9" s="42" t="s">
        <v>41</v>
      </c>
      <c r="C9" s="51">
        <v>12.3</v>
      </c>
      <c r="D9" s="46">
        <v>12.3</v>
      </c>
      <c r="E9" s="46">
        <v>16.8</v>
      </c>
      <c r="F9" s="43">
        <v>18.3</v>
      </c>
    </row>
    <row r="10" spans="1:7" ht="39.5" thickBot="1">
      <c r="A10" s="34">
        <v>6</v>
      </c>
      <c r="B10" s="35" t="s">
        <v>42</v>
      </c>
      <c r="C10" s="50">
        <v>7.1</v>
      </c>
      <c r="D10" s="36">
        <v>5.0999999999999996</v>
      </c>
      <c r="E10" s="36">
        <v>7.1</v>
      </c>
      <c r="F10" s="40">
        <v>5.0999999999999996</v>
      </c>
    </row>
    <row r="11" spans="1:7" ht="13.5" thickBot="1">
      <c r="A11" s="34">
        <v>7</v>
      </c>
      <c r="B11" s="35" t="s">
        <v>43</v>
      </c>
      <c r="C11" s="50">
        <v>3.8</v>
      </c>
      <c r="D11" s="36">
        <v>2.1</v>
      </c>
      <c r="E11" s="36">
        <v>3.8</v>
      </c>
      <c r="F11" s="40">
        <v>2.1</v>
      </c>
    </row>
    <row r="12" spans="1:7" ht="13.5" thickBot="1">
      <c r="A12" s="34">
        <v>8</v>
      </c>
      <c r="B12" s="35" t="s">
        <v>44</v>
      </c>
      <c r="C12" s="50">
        <v>4</v>
      </c>
      <c r="D12" s="36">
        <v>4</v>
      </c>
      <c r="E12" s="36">
        <v>4</v>
      </c>
      <c r="F12" s="40">
        <v>4</v>
      </c>
    </row>
    <row r="13" spans="1:7" ht="13.5" thickBot="1">
      <c r="A13" s="34">
        <v>9</v>
      </c>
      <c r="B13" s="42" t="s">
        <v>45</v>
      </c>
      <c r="C13" s="51">
        <v>3.7</v>
      </c>
      <c r="D13" s="36">
        <v>5</v>
      </c>
      <c r="E13" s="36">
        <v>3.7</v>
      </c>
      <c r="F13" s="43">
        <v>5</v>
      </c>
    </row>
    <row r="14" spans="1:7" ht="13.5" thickBot="1">
      <c r="A14" s="34">
        <v>10</v>
      </c>
      <c r="B14" s="42" t="s">
        <v>46</v>
      </c>
      <c r="C14" s="51">
        <v>3.5</v>
      </c>
      <c r="D14" s="36">
        <v>3.5</v>
      </c>
      <c r="E14" s="36">
        <v>3.5</v>
      </c>
      <c r="F14" s="43">
        <v>3.5</v>
      </c>
    </row>
    <row r="15" spans="1:7" ht="13.5" thickBot="1">
      <c r="A15" s="34">
        <v>11</v>
      </c>
      <c r="B15" s="42" t="s">
        <v>47</v>
      </c>
      <c r="C15" s="51">
        <v>2.1</v>
      </c>
      <c r="D15" s="36">
        <v>2.1</v>
      </c>
      <c r="E15" s="36">
        <v>2.1</v>
      </c>
      <c r="F15" s="43">
        <v>2.1</v>
      </c>
    </row>
    <row r="16" spans="1:7" ht="13.5" thickBot="1">
      <c r="A16" s="34">
        <v>12</v>
      </c>
      <c r="B16" s="42" t="s">
        <v>48</v>
      </c>
      <c r="C16" s="51">
        <v>3.8</v>
      </c>
      <c r="D16" s="36">
        <v>4</v>
      </c>
      <c r="E16" s="36">
        <v>3.8</v>
      </c>
      <c r="F16" s="43">
        <v>4</v>
      </c>
    </row>
    <row r="17" spans="1:10" ht="13.5" thickBot="1">
      <c r="A17" s="34">
        <v>13</v>
      </c>
      <c r="B17" s="42" t="s">
        <v>49</v>
      </c>
      <c r="C17" s="51">
        <v>5.8</v>
      </c>
      <c r="D17" s="36">
        <v>6</v>
      </c>
      <c r="E17" s="36">
        <v>5.8</v>
      </c>
      <c r="F17" s="43">
        <v>6</v>
      </c>
    </row>
    <row r="18" spans="1:10" ht="13.5" thickBot="1">
      <c r="A18" s="34">
        <v>14</v>
      </c>
      <c r="B18" s="42" t="s">
        <v>50</v>
      </c>
      <c r="C18" s="51">
        <v>5.3</v>
      </c>
      <c r="D18" s="36">
        <v>6</v>
      </c>
      <c r="E18" s="36">
        <v>5.3</v>
      </c>
      <c r="F18" s="43">
        <v>6</v>
      </c>
    </row>
    <row r="19" spans="1:10" ht="13.5" thickBot="1">
      <c r="A19" s="34">
        <v>15</v>
      </c>
      <c r="B19" s="42" t="s">
        <v>51</v>
      </c>
      <c r="C19" s="51">
        <v>3.8</v>
      </c>
      <c r="D19" s="36">
        <v>4</v>
      </c>
      <c r="E19" s="36">
        <v>3.8</v>
      </c>
      <c r="F19" s="43">
        <v>4</v>
      </c>
    </row>
    <row r="20" spans="1:10" ht="26.5" thickBot="1">
      <c r="A20" s="34">
        <v>16</v>
      </c>
      <c r="B20" s="35" t="s">
        <v>52</v>
      </c>
      <c r="C20" s="50">
        <v>4.2</v>
      </c>
      <c r="D20" s="36">
        <v>5</v>
      </c>
      <c r="E20" s="36">
        <v>4.2</v>
      </c>
      <c r="F20" s="40">
        <v>5</v>
      </c>
    </row>
    <row r="21" spans="1:10" ht="39.5" thickBot="1">
      <c r="A21" s="34">
        <v>17</v>
      </c>
      <c r="B21" s="35" t="s">
        <v>53</v>
      </c>
      <c r="C21" s="50">
        <v>4.5</v>
      </c>
      <c r="D21" s="36">
        <v>5</v>
      </c>
      <c r="E21" s="36">
        <v>4.5</v>
      </c>
      <c r="F21" s="40">
        <v>5</v>
      </c>
      <c r="I21" t="s">
        <v>63</v>
      </c>
      <c r="J21">
        <v>67.900000000000006</v>
      </c>
    </row>
    <row r="22" spans="1:10" ht="13.5" thickBot="1">
      <c r="A22" s="34">
        <v>18</v>
      </c>
      <c r="B22" s="35" t="s">
        <v>54</v>
      </c>
      <c r="C22" s="50">
        <v>4.0999999999999996</v>
      </c>
      <c r="D22" s="36">
        <v>4</v>
      </c>
      <c r="E22" s="36">
        <v>4.0999999999999996</v>
      </c>
      <c r="F22" s="40">
        <v>4</v>
      </c>
      <c r="I22">
        <v>5</v>
      </c>
      <c r="J22">
        <v>100</v>
      </c>
    </row>
    <row r="23" spans="1:10" ht="13.5" thickBot="1">
      <c r="A23" s="34">
        <v>19</v>
      </c>
      <c r="B23" s="42" t="s">
        <v>55</v>
      </c>
      <c r="C23" s="51">
        <v>5.3</v>
      </c>
      <c r="D23" s="36">
        <v>5</v>
      </c>
      <c r="E23" s="36">
        <v>5.3</v>
      </c>
      <c r="F23" s="43">
        <v>5</v>
      </c>
    </row>
    <row r="24" spans="1:10" ht="13.5" thickBot="1">
      <c r="A24" s="34"/>
      <c r="B24" s="35" t="s">
        <v>56</v>
      </c>
      <c r="C24" s="50">
        <v>100</v>
      </c>
      <c r="D24" s="36">
        <v>100</v>
      </c>
      <c r="E24" s="36">
        <v>100</v>
      </c>
      <c r="F24" s="40">
        <v>100</v>
      </c>
      <c r="I24">
        <f>67.9*5/100</f>
        <v>3.395</v>
      </c>
    </row>
    <row r="25" spans="1:10">
      <c r="F25" s="41">
        <f>F23+F19+F18+F17+F16+F15+F14+F13+F9+F6</f>
        <v>67.900000000000006</v>
      </c>
      <c r="G25">
        <f>95-F25</f>
        <v>27.099999999999994</v>
      </c>
    </row>
    <row r="26" spans="1:10">
      <c r="F26" s="41">
        <f>F25/100</f>
        <v>0.67900000000000005</v>
      </c>
    </row>
  </sheetData>
  <mergeCells count="5">
    <mergeCell ref="A1:E1"/>
    <mergeCell ref="E2:F2"/>
    <mergeCell ref="A2:A3"/>
    <mergeCell ref="B2:B3"/>
    <mergeCell ref="C2:D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Лист1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Butorin, Valeriy A.</dc:creator>
  <cp:lastModifiedBy>zorinanp@outlook.com</cp:lastModifiedBy>
  <dcterms:created xsi:type="dcterms:W3CDTF">2014-04-17T11:35:25Z</dcterms:created>
  <dcterms:modified xsi:type="dcterms:W3CDTF">2021-02-01T14:02:43Z</dcterms:modified>
</cp:coreProperties>
</file>