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45" windowWidth="14955" windowHeight="8445"/>
  </bookViews>
  <sheets>
    <sheet name="КС-2" sheetId="1" r:id="rId1"/>
    <sheet name="Лист1" sheetId="2" r:id="rId2"/>
  </sheets>
  <definedNames>
    <definedName name="_xlnm.Print_Area" localSheetId="0">'КС-2'!#REF!</definedName>
  </definedNames>
  <calcPr calcId="124519"/>
</workbook>
</file>

<file path=xl/calcChain.xml><?xml version="1.0" encoding="utf-8"?>
<calcChain xmlns="http://schemas.openxmlformats.org/spreadsheetml/2006/main">
  <c r="H20" i="1"/>
  <c r="I31"/>
  <c r="I32"/>
  <c r="I30"/>
  <c r="I26"/>
  <c r="I27"/>
  <c r="I28"/>
  <c r="I25"/>
  <c r="I11" i="2"/>
  <c r="H11"/>
  <c r="G11"/>
  <c r="E11"/>
  <c r="C11"/>
  <c r="D5"/>
  <c r="D11"/>
  <c r="D4"/>
  <c r="I29" i="1" l="1"/>
</calcChain>
</file>

<file path=xl/sharedStrings.xml><?xml version="1.0" encoding="utf-8"?>
<sst xmlns="http://schemas.openxmlformats.org/spreadsheetml/2006/main" count="88" uniqueCount="69">
  <si>
    <t>Утверждена постановлением Госкомстата России от 11.11.99 № 100</t>
  </si>
  <si>
    <t>код</t>
  </si>
  <si>
    <t>Форма</t>
  </si>
  <si>
    <t>по ОКУД</t>
  </si>
  <si>
    <t>Инвестор</t>
  </si>
  <si>
    <t>по ОКПО</t>
  </si>
  <si>
    <t>Объект:</t>
  </si>
  <si>
    <t>Вид деятельности по ОКПД</t>
  </si>
  <si>
    <t>Договор подряда (контракт)</t>
  </si>
  <si>
    <t>номер</t>
  </si>
  <si>
    <t>дата</t>
  </si>
  <si>
    <t>Вид операции</t>
  </si>
  <si>
    <t xml:space="preserve">Номер </t>
  </si>
  <si>
    <t xml:space="preserve">Дата </t>
  </si>
  <si>
    <t>Отчетный период</t>
  </si>
  <si>
    <t>документа</t>
  </si>
  <si>
    <t>составления</t>
  </si>
  <si>
    <t>с</t>
  </si>
  <si>
    <t>по</t>
  </si>
  <si>
    <t>о приемке выполненных работ</t>
  </si>
  <si>
    <t>Сметная (договорная) стоимость в соответствии с договором подряда (субподряда)</t>
  </si>
  <si>
    <t>руб.</t>
  </si>
  <si>
    <t>Номер</t>
  </si>
  <si>
    <t>Наименование работ</t>
  </si>
  <si>
    <t>Номер единичной расценки</t>
  </si>
  <si>
    <t>Ед. изм.</t>
  </si>
  <si>
    <t>Выполнено работ</t>
  </si>
  <si>
    <t>по порядку</t>
  </si>
  <si>
    <t>позиции по смете</t>
  </si>
  <si>
    <t>Кол-во</t>
  </si>
  <si>
    <t>Цена за ед., руб.</t>
  </si>
  <si>
    <t>Стоимость, руб.</t>
  </si>
  <si>
    <t>Итого:</t>
  </si>
  <si>
    <t>Сдал</t>
  </si>
  <si>
    <t>должность визирующего лица от Подрядчика (Субподрядчика)</t>
  </si>
  <si>
    <t>подпись</t>
  </si>
  <si>
    <t>расшифровка фамилии</t>
  </si>
  <si>
    <t>Принял</t>
  </si>
  <si>
    <t>должность визирующего лица от Заказчика (Генподрядчика)</t>
  </si>
  <si>
    <r>
      <t>Унифицированная форма</t>
    </r>
    <r>
      <rPr>
        <b/>
        <sz val="10"/>
        <rFont val="Arial Cyr"/>
        <family val="2"/>
        <charset val="204"/>
      </rPr>
      <t xml:space="preserve"> № КС-2</t>
    </r>
  </si>
  <si>
    <t>ОСВ</t>
  </si>
  <si>
    <t>Провода</t>
  </si>
  <si>
    <t>Гофра</t>
  </si>
  <si>
    <t>Штроба</t>
  </si>
  <si>
    <t>Роз.</t>
  </si>
  <si>
    <t>Палаты</t>
  </si>
  <si>
    <t>Лестницы</t>
  </si>
  <si>
    <t>итого</t>
  </si>
  <si>
    <t xml:space="preserve">Распаячная коробка </t>
  </si>
  <si>
    <t xml:space="preserve">Коридор </t>
  </si>
  <si>
    <t>17 шт</t>
  </si>
  <si>
    <t>20 шт</t>
  </si>
  <si>
    <t>Подразетники</t>
  </si>
  <si>
    <t>Пробивка в кирпичных стенах борозд площадью сечения до 20 см2</t>
  </si>
  <si>
    <t>46-03-011-1</t>
  </si>
  <si>
    <t>100 м</t>
  </si>
  <si>
    <t>Трубы винипластовые по установленным конструкциям: Труба по установленным конструкциям, по стенам и колоннам с креплением скобами, диаметр, мм,  20</t>
  </si>
  <si>
    <t>м08-02-409-1</t>
  </si>
  <si>
    <t>Трубы винипластовые по установленным конструкциям: Труба по установленным конструкциям, по потолкам, диаметр, мм, 20</t>
  </si>
  <si>
    <t>м08-02-409-4</t>
  </si>
  <si>
    <t>Затягивание проводов в проложенные трубы и металлические рукава: Провод первый одножильный или многожильный в общей оплетке, суммарное сечение, мм2, до 16</t>
  </si>
  <si>
    <t>м08-02-412-3</t>
  </si>
  <si>
    <t xml:space="preserve">                                                               А К Т</t>
  </si>
  <si>
    <t>НДС18</t>
  </si>
  <si>
    <t>Итого с НДС:</t>
  </si>
  <si>
    <t xml:space="preserve">Стройка: </t>
  </si>
  <si>
    <t>Заказчик (Генподрядчик):</t>
  </si>
  <si>
    <t xml:space="preserve">Подрядчик (Субподрядчик): </t>
  </si>
  <si>
    <t>Итого с учетом тендерного снижения 15%</t>
  </si>
</sst>
</file>

<file path=xl/styles.xml><?xml version="1.0" encoding="utf-8"?>
<styleSheet xmlns="http://schemas.openxmlformats.org/spreadsheetml/2006/main">
  <numFmts count="1">
    <numFmt numFmtId="164" formatCode="#,##0.0000"/>
  </numFmts>
  <fonts count="12">
    <font>
      <sz val="10"/>
      <name val="Arial"/>
    </font>
    <font>
      <sz val="10"/>
      <name val="Arial"/>
    </font>
    <font>
      <sz val="8"/>
      <name val="Arial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 Cyr"/>
      <family val="2"/>
      <charset val="204"/>
    </font>
    <font>
      <sz val="10"/>
      <name val="Arial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left"/>
    </xf>
    <xf numFmtId="0" fontId="5" fillId="0" borderId="2" xfId="0" applyFont="1" applyFill="1" applyBorder="1" applyAlignment="1">
      <alignment horizontal="center"/>
    </xf>
    <xf numFmtId="0" fontId="1" fillId="0" borderId="3" xfId="0" applyFont="1" applyFill="1" applyBorder="1"/>
    <xf numFmtId="0" fontId="1" fillId="0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/>
    </xf>
    <xf numFmtId="0" fontId="3" fillId="0" borderId="3" xfId="0" applyFont="1" applyFill="1" applyBorder="1"/>
    <xf numFmtId="0" fontId="3" fillId="0" borderId="3" xfId="0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center"/>
    </xf>
    <xf numFmtId="14" fontId="7" fillId="0" borderId="4" xfId="0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1" fillId="0" borderId="0" xfId="0" applyFont="1" applyFill="1" applyBorder="1"/>
    <xf numFmtId="0" fontId="3" fillId="0" borderId="8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4" fontId="3" fillId="0" borderId="10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3" fontId="4" fillId="0" borderId="0" xfId="0" applyNumberFormat="1" applyFont="1" applyFill="1"/>
    <xf numFmtId="0" fontId="1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3" fontId="6" fillId="0" borderId="11" xfId="0" applyNumberFormat="1" applyFont="1" applyFill="1" applyBorder="1" applyAlignment="1">
      <alignment horizontal="center"/>
    </xf>
    <xf numFmtId="3" fontId="6" fillId="0" borderId="5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right"/>
    </xf>
    <xf numFmtId="3" fontId="1" fillId="0" borderId="0" xfId="0" applyNumberFormat="1" applyFont="1" applyFill="1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9" fillId="0" borderId="0" xfId="0" applyFont="1" applyFill="1" applyBorder="1" applyAlignment="1">
      <alignment horizontal="right"/>
    </xf>
    <xf numFmtId="3" fontId="1" fillId="0" borderId="13" xfId="0" applyNumberFormat="1" applyFont="1" applyFill="1" applyBorder="1" applyAlignment="1">
      <alignment horizontal="right"/>
    </xf>
    <xf numFmtId="3" fontId="9" fillId="0" borderId="14" xfId="0" applyNumberFormat="1" applyFont="1" applyFill="1" applyBorder="1" applyAlignment="1"/>
    <xf numFmtId="3" fontId="1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4" fontId="5" fillId="0" borderId="12" xfId="0" applyNumberFormat="1" applyFont="1" applyFill="1" applyBorder="1" applyAlignment="1"/>
    <xf numFmtId="4" fontId="5" fillId="0" borderId="22" xfId="0" applyNumberFormat="1" applyFont="1" applyFill="1" applyBorder="1" applyAlignment="1"/>
    <xf numFmtId="0" fontId="1" fillId="0" borderId="0" xfId="0" applyFont="1" applyFill="1" applyAlignment="1">
      <alignment wrapText="1"/>
    </xf>
    <xf numFmtId="3" fontId="1" fillId="0" borderId="0" xfId="0" applyNumberFormat="1" applyFont="1" applyFill="1" applyAlignment="1">
      <alignment wrapText="1"/>
    </xf>
    <xf numFmtId="4" fontId="9" fillId="0" borderId="13" xfId="0" applyNumberFormat="1" applyFont="1" applyFill="1" applyBorder="1" applyAlignment="1"/>
    <xf numFmtId="0" fontId="5" fillId="0" borderId="11" xfId="0" applyFont="1" applyFill="1" applyBorder="1" applyAlignment="1">
      <alignment horizontal="right" wrapText="1"/>
    </xf>
    <xf numFmtId="0" fontId="1" fillId="0" borderId="13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4" fontId="5" fillId="0" borderId="14" xfId="0" applyNumberFormat="1" applyFont="1" applyFill="1" applyBorder="1" applyAlignment="1">
      <alignment wrapText="1"/>
    </xf>
    <xf numFmtId="4" fontId="5" fillId="0" borderId="13" xfId="0" applyNumberFormat="1" applyFont="1" applyFill="1" applyBorder="1" applyAlignment="1">
      <alignment wrapText="1"/>
    </xf>
    <xf numFmtId="0" fontId="4" fillId="0" borderId="0" xfId="0" applyFont="1" applyFill="1" applyAlignment="1">
      <alignment horizontal="center"/>
    </xf>
    <xf numFmtId="4" fontId="4" fillId="0" borderId="3" xfId="0" applyNumberFormat="1" applyFont="1" applyFill="1" applyBorder="1"/>
    <xf numFmtId="4" fontId="5" fillId="0" borderId="12" xfId="0" applyNumberFormat="1" applyFont="1" applyFill="1" applyBorder="1" applyAlignment="1">
      <alignment horizontal="right"/>
    </xf>
    <xf numFmtId="4" fontId="5" fillId="0" borderId="13" xfId="0" applyNumberFormat="1" applyFont="1" applyFill="1" applyBorder="1" applyAlignment="1">
      <alignment horizontal="right" wrapText="1"/>
    </xf>
    <xf numFmtId="164" fontId="9" fillId="0" borderId="0" xfId="0" applyNumberFormat="1" applyFont="1" applyFill="1" applyBorder="1" applyAlignment="1">
      <alignment horizontal="center"/>
    </xf>
    <xf numFmtId="3" fontId="1" fillId="0" borderId="11" xfId="0" applyNumberFormat="1" applyFont="1" applyFill="1" applyBorder="1" applyAlignment="1">
      <alignment horizontal="right"/>
    </xf>
    <xf numFmtId="3" fontId="9" fillId="0" borderId="11" xfId="0" applyNumberFormat="1" applyFont="1" applyFill="1" applyBorder="1" applyAlignment="1"/>
    <xf numFmtId="164" fontId="9" fillId="0" borderId="11" xfId="0" applyNumberFormat="1" applyFont="1" applyFill="1" applyBorder="1" applyAlignment="1">
      <alignment horizontal="center"/>
    </xf>
    <xf numFmtId="0" fontId="9" fillId="0" borderId="0" xfId="0" applyFont="1" applyFill="1" applyBorder="1"/>
    <xf numFmtId="4" fontId="9" fillId="0" borderId="11" xfId="0" applyNumberFormat="1" applyFont="1" applyFill="1" applyBorder="1" applyAlignment="1"/>
    <xf numFmtId="4" fontId="9" fillId="0" borderId="11" xfId="0" applyNumberFormat="1" applyFont="1" applyFill="1" applyBorder="1" applyAlignment="1">
      <alignment horizontal="right"/>
    </xf>
    <xf numFmtId="4" fontId="9" fillId="0" borderId="0" xfId="0" applyNumberFormat="1" applyFont="1" applyFill="1" applyBorder="1" applyAlignment="1">
      <alignment horizontal="right"/>
    </xf>
    <xf numFmtId="0" fontId="0" fillId="0" borderId="3" xfId="0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14" fontId="10" fillId="0" borderId="24" xfId="0" applyNumberFormat="1" applyFont="1" applyBorder="1" applyAlignment="1">
      <alignment horizontal="center"/>
    </xf>
    <xf numFmtId="14" fontId="10" fillId="0" borderId="25" xfId="0" applyNumberFormat="1" applyFont="1" applyBorder="1" applyAlignment="1">
      <alignment horizontal="center"/>
    </xf>
    <xf numFmtId="0" fontId="3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wrapText="1"/>
    </xf>
    <xf numFmtId="0" fontId="5" fillId="0" borderId="19" xfId="0" applyFont="1" applyFill="1" applyBorder="1" applyAlignment="1">
      <alignment horizontal="left" wrapText="1"/>
    </xf>
    <xf numFmtId="0" fontId="5" fillId="0" borderId="15" xfId="0" applyFont="1" applyFill="1" applyBorder="1" applyAlignment="1">
      <alignment horizontal="left"/>
    </xf>
    <xf numFmtId="0" fontId="5" fillId="0" borderId="16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left" wrapText="1" indent="1"/>
    </xf>
    <xf numFmtId="0" fontId="5" fillId="0" borderId="23" xfId="0" applyFont="1" applyFill="1" applyBorder="1" applyAlignment="1">
      <alignment horizontal="left" wrapText="1" indent="1"/>
    </xf>
    <xf numFmtId="0" fontId="5" fillId="0" borderId="22" xfId="0" applyFont="1" applyFill="1" applyBorder="1" applyAlignment="1">
      <alignment horizontal="left" wrapText="1"/>
    </xf>
    <xf numFmtId="0" fontId="5" fillId="0" borderId="23" xfId="0" applyFont="1" applyFill="1" applyBorder="1" applyAlignment="1">
      <alignment horizontal="left" wrapText="1"/>
    </xf>
    <xf numFmtId="0" fontId="0" fillId="0" borderId="18" xfId="0" applyFill="1" applyBorder="1" applyAlignment="1">
      <alignment horizontal="left"/>
    </xf>
    <xf numFmtId="0" fontId="1" fillId="0" borderId="18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1"/>
  <sheetViews>
    <sheetView tabSelected="1" topLeftCell="A7" zoomScale="130" zoomScaleNormal="130" zoomScaleSheetLayoutView="70" workbookViewId="0">
      <selection activeCell="L26" sqref="L26"/>
    </sheetView>
  </sheetViews>
  <sheetFormatPr defaultRowHeight="12.75"/>
  <cols>
    <col min="1" max="1" width="7.7109375" style="1" customWidth="1"/>
    <col min="2" max="2" width="8.5703125" style="2" bestFit="1" customWidth="1"/>
    <col min="3" max="3" width="70" style="1" customWidth="1"/>
    <col min="4" max="4" width="10" style="1" bestFit="1" customWidth="1"/>
    <col min="5" max="5" width="14.140625" style="1" customWidth="1"/>
    <col min="6" max="6" width="6.7109375" style="1" customWidth="1"/>
    <col min="7" max="7" width="8.85546875" style="1" customWidth="1"/>
    <col min="8" max="8" width="11.28515625" style="1" customWidth="1"/>
    <col min="9" max="9" width="11.7109375" style="1" customWidth="1"/>
    <col min="10" max="10" width="9.140625" style="1"/>
    <col min="11" max="11" width="10.28515625" style="1" bestFit="1" customWidth="1"/>
    <col min="12" max="12" width="10" style="1" bestFit="1" customWidth="1"/>
    <col min="13" max="16384" width="9.140625" style="1"/>
  </cols>
  <sheetData>
    <row r="1" spans="1:11">
      <c r="F1" s="3"/>
      <c r="G1" s="3"/>
      <c r="H1" s="3"/>
      <c r="I1" s="4" t="s">
        <v>39</v>
      </c>
    </row>
    <row r="2" spans="1:11">
      <c r="G2" s="3"/>
      <c r="H2" s="3"/>
      <c r="I2" s="4" t="s">
        <v>0</v>
      </c>
      <c r="K2" s="3"/>
    </row>
    <row r="3" spans="1:11" ht="13.5" thickBot="1">
      <c r="E3" s="3"/>
      <c r="F3" s="3"/>
      <c r="G3" s="3"/>
      <c r="H3" s="3"/>
      <c r="I3" s="5" t="s">
        <v>1</v>
      </c>
    </row>
    <row r="4" spans="1:11">
      <c r="G4" s="6" t="s">
        <v>2</v>
      </c>
      <c r="H4" s="7" t="s">
        <v>3</v>
      </c>
      <c r="I4" s="8"/>
    </row>
    <row r="5" spans="1:11">
      <c r="A5" s="9" t="s">
        <v>4</v>
      </c>
      <c r="B5" s="10"/>
      <c r="C5" s="9"/>
      <c r="D5" s="9"/>
      <c r="E5" s="9"/>
      <c r="F5" s="9"/>
      <c r="G5" s="9"/>
      <c r="H5" s="11" t="s">
        <v>5</v>
      </c>
      <c r="I5" s="12"/>
    </row>
    <row r="6" spans="1:11">
      <c r="A6" s="13" t="s">
        <v>66</v>
      </c>
      <c r="B6" s="14"/>
      <c r="C6" s="13"/>
      <c r="D6" s="13"/>
      <c r="E6" s="13"/>
      <c r="F6" s="13"/>
      <c r="G6" s="9"/>
      <c r="H6" s="11" t="s">
        <v>5</v>
      </c>
      <c r="I6" s="15"/>
    </row>
    <row r="7" spans="1:11">
      <c r="A7" s="13" t="s">
        <v>67</v>
      </c>
      <c r="B7" s="14"/>
      <c r="C7" s="13"/>
      <c r="D7" s="13"/>
      <c r="E7" s="13"/>
      <c r="F7" s="13"/>
      <c r="G7" s="9"/>
      <c r="H7" s="11" t="s">
        <v>5</v>
      </c>
      <c r="I7" s="12"/>
    </row>
    <row r="8" spans="1:11">
      <c r="A8" s="102" t="s">
        <v>65</v>
      </c>
      <c r="B8" s="103"/>
      <c r="C8" s="103"/>
      <c r="D8" s="103"/>
      <c r="E8" s="103"/>
      <c r="F8" s="103"/>
      <c r="G8" s="103"/>
      <c r="I8" s="12"/>
    </row>
    <row r="9" spans="1:11">
      <c r="A9" s="9" t="s">
        <v>6</v>
      </c>
      <c r="B9" s="72"/>
      <c r="C9" s="9"/>
      <c r="D9" s="9"/>
      <c r="E9" s="9"/>
      <c r="F9" s="9"/>
      <c r="G9" s="9"/>
      <c r="I9" s="12"/>
    </row>
    <row r="10" spans="1:11">
      <c r="C10" s="3"/>
      <c r="E10" s="3"/>
      <c r="F10" s="3"/>
      <c r="G10" s="3"/>
      <c r="H10" s="4" t="s">
        <v>7</v>
      </c>
      <c r="I10" s="12"/>
    </row>
    <row r="11" spans="1:11">
      <c r="E11" s="3"/>
      <c r="F11" s="3"/>
      <c r="G11" s="4" t="s">
        <v>8</v>
      </c>
      <c r="H11" s="17" t="s">
        <v>9</v>
      </c>
      <c r="I11" s="18"/>
    </row>
    <row r="12" spans="1:11">
      <c r="H12" s="17" t="s">
        <v>10</v>
      </c>
      <c r="I12" s="19"/>
    </row>
    <row r="13" spans="1:11" ht="13.5" thickBot="1">
      <c r="H13" s="4" t="s">
        <v>11</v>
      </c>
      <c r="I13" s="20"/>
    </row>
    <row r="14" spans="1:11">
      <c r="H14" s="4"/>
      <c r="I14" s="21"/>
    </row>
    <row r="15" spans="1:11">
      <c r="D15" s="5" t="s">
        <v>12</v>
      </c>
      <c r="E15" s="96" t="s">
        <v>13</v>
      </c>
      <c r="F15" s="97"/>
      <c r="H15" s="75" t="s">
        <v>14</v>
      </c>
      <c r="I15" s="76"/>
    </row>
    <row r="16" spans="1:11" ht="13.5" thickBot="1">
      <c r="C16" s="22"/>
      <c r="D16" s="23" t="s">
        <v>15</v>
      </c>
      <c r="E16" s="77" t="s">
        <v>16</v>
      </c>
      <c r="F16" s="78"/>
      <c r="H16" s="24" t="s">
        <v>17</v>
      </c>
      <c r="I16" s="24" t="s">
        <v>18</v>
      </c>
    </row>
    <row r="17" spans="1:11" ht="13.5" thickBot="1">
      <c r="C17" s="60" t="s">
        <v>62</v>
      </c>
      <c r="D17" s="73"/>
      <c r="E17" s="79"/>
      <c r="F17" s="80"/>
      <c r="H17" s="25"/>
      <c r="I17" s="25"/>
    </row>
    <row r="18" spans="1:11">
      <c r="A18" s="83" t="s">
        <v>19</v>
      </c>
      <c r="B18" s="83"/>
      <c r="C18" s="83"/>
      <c r="D18" s="83"/>
      <c r="E18" s="83"/>
      <c r="F18" s="83"/>
      <c r="G18" s="83"/>
      <c r="H18" s="83"/>
    </row>
    <row r="19" spans="1:11">
      <c r="A19" s="26"/>
      <c r="B19" s="26"/>
      <c r="C19" s="26"/>
      <c r="D19" s="26"/>
      <c r="E19" s="26"/>
      <c r="F19" s="26"/>
      <c r="G19" s="26"/>
    </row>
    <row r="20" spans="1:11">
      <c r="A20" s="1" t="s">
        <v>20</v>
      </c>
      <c r="F20" s="9"/>
      <c r="G20" s="9"/>
      <c r="H20" s="61">
        <f>I30</f>
        <v>344089.11038499995</v>
      </c>
      <c r="I20" s="7" t="s">
        <v>21</v>
      </c>
    </row>
    <row r="21" spans="1:11">
      <c r="H21" s="27"/>
      <c r="I21" s="6"/>
    </row>
    <row r="22" spans="1:11" ht="12.75" customHeight="1">
      <c r="A22" s="82" t="s">
        <v>22</v>
      </c>
      <c r="B22" s="82"/>
      <c r="C22" s="92" t="s">
        <v>23</v>
      </c>
      <c r="D22" s="93"/>
      <c r="E22" s="81" t="s">
        <v>24</v>
      </c>
      <c r="F22" s="82" t="s">
        <v>25</v>
      </c>
      <c r="G22" s="84" t="s">
        <v>26</v>
      </c>
      <c r="H22" s="84"/>
      <c r="I22" s="85"/>
    </row>
    <row r="23" spans="1:11" ht="38.25">
      <c r="A23" s="28" t="s">
        <v>27</v>
      </c>
      <c r="B23" s="29" t="s">
        <v>28</v>
      </c>
      <c r="C23" s="94"/>
      <c r="D23" s="95"/>
      <c r="E23" s="82"/>
      <c r="F23" s="82"/>
      <c r="G23" s="30" t="s">
        <v>29</v>
      </c>
      <c r="H23" s="31" t="s">
        <v>30</v>
      </c>
      <c r="I23" s="28" t="s">
        <v>31</v>
      </c>
    </row>
    <row r="24" spans="1:11" s="36" customFormat="1" ht="11.25">
      <c r="A24" s="32">
        <v>1</v>
      </c>
      <c r="B24" s="32">
        <v>2</v>
      </c>
      <c r="C24" s="90">
        <v>3</v>
      </c>
      <c r="D24" s="91"/>
      <c r="E24" s="33">
        <v>4</v>
      </c>
      <c r="F24" s="33">
        <v>5</v>
      </c>
      <c r="G24" s="34">
        <v>6</v>
      </c>
      <c r="H24" s="35">
        <v>7</v>
      </c>
      <c r="I24" s="34">
        <v>8</v>
      </c>
    </row>
    <row r="25" spans="1:11">
      <c r="A25" s="37">
        <v>1</v>
      </c>
      <c r="B25" s="37">
        <v>42</v>
      </c>
      <c r="C25" s="88" t="s">
        <v>53</v>
      </c>
      <c r="D25" s="89"/>
      <c r="E25" s="38" t="s">
        <v>54</v>
      </c>
      <c r="F25" s="39" t="s">
        <v>55</v>
      </c>
      <c r="G25" s="62">
        <v>6.07</v>
      </c>
      <c r="H25" s="51">
        <v>9112.83</v>
      </c>
      <c r="I25" s="50">
        <f>H25*G25</f>
        <v>55314.878100000002</v>
      </c>
      <c r="K25" s="40"/>
    </row>
    <row r="26" spans="1:11" ht="27.75" customHeight="1">
      <c r="A26" s="37">
        <v>2</v>
      </c>
      <c r="B26" s="37">
        <v>43</v>
      </c>
      <c r="C26" s="100" t="s">
        <v>56</v>
      </c>
      <c r="D26" s="101"/>
      <c r="E26" s="38" t="s">
        <v>57</v>
      </c>
      <c r="F26" s="39" t="s">
        <v>55</v>
      </c>
      <c r="G26" s="62">
        <v>5.8</v>
      </c>
      <c r="H26" s="51">
        <v>21944.7</v>
      </c>
      <c r="I26" s="50">
        <f>H26*G26</f>
        <v>127279.26</v>
      </c>
      <c r="K26" s="40"/>
    </row>
    <row r="27" spans="1:11" ht="27.75" customHeight="1">
      <c r="A27" s="37">
        <v>3</v>
      </c>
      <c r="B27" s="37">
        <v>44</v>
      </c>
      <c r="C27" s="98" t="s">
        <v>58</v>
      </c>
      <c r="D27" s="99"/>
      <c r="E27" s="38" t="s">
        <v>59</v>
      </c>
      <c r="F27" s="39" t="s">
        <v>55</v>
      </c>
      <c r="G27" s="62">
        <v>7.42</v>
      </c>
      <c r="H27" s="51">
        <v>21647.03</v>
      </c>
      <c r="I27" s="50">
        <f>H27*G27</f>
        <v>160620.9626</v>
      </c>
      <c r="K27" s="40"/>
    </row>
    <row r="28" spans="1:11" s="52" customFormat="1" ht="27.75" customHeight="1">
      <c r="A28" s="56">
        <v>4</v>
      </c>
      <c r="B28" s="56">
        <v>45</v>
      </c>
      <c r="C28" s="86" t="s">
        <v>60</v>
      </c>
      <c r="D28" s="87"/>
      <c r="E28" s="57" t="s">
        <v>61</v>
      </c>
      <c r="F28" s="55" t="s">
        <v>55</v>
      </c>
      <c r="G28" s="63">
        <v>13.22</v>
      </c>
      <c r="H28" s="58">
        <v>4658.67</v>
      </c>
      <c r="I28" s="59">
        <f>H28*G28</f>
        <v>61587.617400000003</v>
      </c>
      <c r="K28" s="53"/>
    </row>
    <row r="29" spans="1:11">
      <c r="A29" s="22"/>
      <c r="B29" s="41"/>
      <c r="C29" s="42"/>
      <c r="D29" s="22"/>
      <c r="E29" s="43"/>
      <c r="F29" s="43" t="s">
        <v>32</v>
      </c>
      <c r="G29" s="44"/>
      <c r="H29" s="45"/>
      <c r="I29" s="54">
        <f>SUM(I24:I28)</f>
        <v>404810.71809999994</v>
      </c>
    </row>
    <row r="30" spans="1:11">
      <c r="A30" s="22"/>
      <c r="B30" s="41"/>
      <c r="C30" s="42"/>
      <c r="D30" s="22"/>
      <c r="E30" s="43"/>
      <c r="F30" s="43" t="s">
        <v>68</v>
      </c>
      <c r="G30" s="44"/>
      <c r="H30" s="45"/>
      <c r="I30" s="54">
        <f>I29*0.85</f>
        <v>344089.11038499995</v>
      </c>
    </row>
    <row r="31" spans="1:11">
      <c r="A31" s="22"/>
      <c r="B31" s="41"/>
      <c r="C31" s="42"/>
      <c r="D31" s="22"/>
      <c r="E31" s="43"/>
      <c r="F31" s="43" t="s">
        <v>63</v>
      </c>
      <c r="G31" s="65"/>
      <c r="H31" s="66"/>
      <c r="I31" s="69">
        <f>I30*0.18</f>
        <v>61936.039869299988</v>
      </c>
    </row>
    <row r="32" spans="1:11">
      <c r="A32" s="22"/>
      <c r="B32" s="41"/>
      <c r="C32" s="42"/>
      <c r="D32" s="22"/>
      <c r="E32" s="68"/>
      <c r="F32" s="43" t="s">
        <v>64</v>
      </c>
      <c r="G32" s="65"/>
      <c r="H32" s="67"/>
      <c r="I32" s="70">
        <f>I31+I30</f>
        <v>406025.15025429992</v>
      </c>
    </row>
    <row r="33" spans="1:9">
      <c r="A33" s="22"/>
      <c r="B33" s="41"/>
      <c r="C33" s="42"/>
      <c r="D33" s="22"/>
      <c r="E33" s="68"/>
      <c r="F33" s="43"/>
      <c r="G33" s="46"/>
      <c r="H33" s="64"/>
      <c r="I33" s="71"/>
    </row>
    <row r="34" spans="1:9">
      <c r="A34" s="22"/>
      <c r="B34" s="41"/>
      <c r="C34" s="42"/>
      <c r="D34" s="22"/>
      <c r="E34" s="68"/>
      <c r="F34" s="43"/>
      <c r="G34" s="46"/>
      <c r="H34" s="64"/>
      <c r="I34" s="71"/>
    </row>
    <row r="35" spans="1:9">
      <c r="A35" s="22"/>
      <c r="B35" s="41"/>
      <c r="C35" s="42"/>
      <c r="D35" s="22"/>
      <c r="E35" s="68"/>
      <c r="F35" s="43"/>
      <c r="G35" s="46"/>
      <c r="H35" s="64"/>
      <c r="I35" s="71"/>
    </row>
    <row r="36" spans="1:9">
      <c r="A36" s="22"/>
      <c r="B36" s="41"/>
      <c r="C36" s="42"/>
      <c r="D36" s="22"/>
      <c r="E36" s="68"/>
      <c r="F36" s="43"/>
      <c r="G36" s="46"/>
      <c r="H36" s="64"/>
      <c r="I36" s="71"/>
    </row>
    <row r="37" spans="1:9">
      <c r="B37" s="2" t="s">
        <v>33</v>
      </c>
      <c r="C37" s="16"/>
      <c r="D37" s="22"/>
      <c r="E37" s="9"/>
      <c r="F37" s="9"/>
      <c r="G37" s="22"/>
      <c r="H37" s="9"/>
      <c r="I37" s="10"/>
    </row>
    <row r="38" spans="1:9">
      <c r="C38" s="41" t="s">
        <v>34</v>
      </c>
      <c r="D38" s="22"/>
      <c r="E38" s="74" t="s">
        <v>35</v>
      </c>
      <c r="F38" s="74"/>
      <c r="G38" s="22"/>
      <c r="H38" s="74" t="s">
        <v>36</v>
      </c>
      <c r="I38" s="74"/>
    </row>
    <row r="39" spans="1:9">
      <c r="D39" s="22"/>
      <c r="G39" s="22"/>
    </row>
    <row r="40" spans="1:9">
      <c r="B40" s="2" t="s">
        <v>37</v>
      </c>
      <c r="C40" s="16"/>
      <c r="D40" s="22"/>
      <c r="E40" s="9"/>
      <c r="F40" s="9"/>
      <c r="G40" s="22"/>
      <c r="H40" s="9"/>
      <c r="I40" s="9"/>
    </row>
    <row r="41" spans="1:9">
      <c r="C41" s="41" t="s">
        <v>38</v>
      </c>
      <c r="E41" s="74" t="s">
        <v>35</v>
      </c>
      <c r="F41" s="74"/>
      <c r="G41" s="22"/>
      <c r="H41" s="74" t="s">
        <v>36</v>
      </c>
      <c r="I41" s="74"/>
    </row>
  </sheetData>
  <mergeCells count="20">
    <mergeCell ref="C27:D27"/>
    <mergeCell ref="C26:D26"/>
    <mergeCell ref="A22:B22"/>
    <mergeCell ref="A8:G8"/>
    <mergeCell ref="H38:I38"/>
    <mergeCell ref="H41:I41"/>
    <mergeCell ref="E41:F41"/>
    <mergeCell ref="E38:F38"/>
    <mergeCell ref="H15:I15"/>
    <mergeCell ref="E16:F16"/>
    <mergeCell ref="E17:F17"/>
    <mergeCell ref="E22:E23"/>
    <mergeCell ref="A18:H18"/>
    <mergeCell ref="G22:I22"/>
    <mergeCell ref="C28:D28"/>
    <mergeCell ref="C25:D25"/>
    <mergeCell ref="C24:D24"/>
    <mergeCell ref="F22:F23"/>
    <mergeCell ref="C22:D23"/>
    <mergeCell ref="E15:F15"/>
  </mergeCells>
  <phoneticPr fontId="2" type="noConversion"/>
  <printOptions horizontalCentered="1"/>
  <pageMargins left="0.59055118110236227" right="0.59055118110236227" top="0.98425196850393704" bottom="0.59055118110236227" header="0.19685039370078741" footer="0.19685039370078741"/>
  <pageSetup paperSize="9" scale="9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20"/>
  <sheetViews>
    <sheetView workbookViewId="0">
      <selection activeCell="D22" sqref="D22"/>
    </sheetView>
  </sheetViews>
  <sheetFormatPr defaultRowHeight="12.75"/>
  <cols>
    <col min="1" max="1" width="9.140625" customWidth="1"/>
  </cols>
  <sheetData>
    <row r="1" spans="2:9">
      <c r="B1" s="104" t="s">
        <v>45</v>
      </c>
      <c r="C1" s="104"/>
      <c r="D1" s="104"/>
      <c r="E1" s="104"/>
      <c r="F1" s="104"/>
      <c r="G1" s="104"/>
      <c r="H1" s="104"/>
      <c r="I1" s="104"/>
    </row>
    <row r="2" spans="2:9">
      <c r="C2" t="s">
        <v>41</v>
      </c>
      <c r="D2" t="s">
        <v>42</v>
      </c>
      <c r="E2" t="s">
        <v>43</v>
      </c>
      <c r="G2" t="s">
        <v>41</v>
      </c>
      <c r="H2" t="s">
        <v>42</v>
      </c>
      <c r="I2" t="s">
        <v>43</v>
      </c>
    </row>
    <row r="3" spans="2:9">
      <c r="B3" t="s">
        <v>40</v>
      </c>
      <c r="C3">
        <v>75</v>
      </c>
      <c r="D3">
        <v>75</v>
      </c>
      <c r="E3">
        <v>13</v>
      </c>
      <c r="F3" t="s">
        <v>44</v>
      </c>
      <c r="G3">
        <v>78</v>
      </c>
      <c r="H3">
        <v>78</v>
      </c>
      <c r="I3">
        <v>17</v>
      </c>
    </row>
    <row r="4" spans="2:9">
      <c r="C4">
        <v>57</v>
      </c>
      <c r="D4">
        <f>C4*1</f>
        <v>57</v>
      </c>
      <c r="E4">
        <v>11</v>
      </c>
      <c r="G4">
        <v>73</v>
      </c>
      <c r="H4">
        <v>73</v>
      </c>
      <c r="I4">
        <v>14</v>
      </c>
    </row>
    <row r="5" spans="2:9">
      <c r="C5">
        <v>50</v>
      </c>
      <c r="D5">
        <f>C5*1</f>
        <v>50</v>
      </c>
      <c r="E5">
        <v>11</v>
      </c>
      <c r="G5">
        <v>60</v>
      </c>
      <c r="H5">
        <v>60</v>
      </c>
      <c r="I5">
        <v>14</v>
      </c>
    </row>
    <row r="6" spans="2:9">
      <c r="C6">
        <v>79</v>
      </c>
      <c r="D6">
        <v>79</v>
      </c>
      <c r="E6">
        <v>18</v>
      </c>
    </row>
    <row r="7" spans="2:9">
      <c r="C7">
        <v>30</v>
      </c>
      <c r="D7">
        <v>30</v>
      </c>
    </row>
    <row r="8" spans="2:9">
      <c r="C8">
        <v>53</v>
      </c>
      <c r="D8">
        <v>53</v>
      </c>
      <c r="E8">
        <v>11</v>
      </c>
      <c r="G8">
        <v>60</v>
      </c>
      <c r="H8">
        <v>60</v>
      </c>
      <c r="I8">
        <v>14</v>
      </c>
    </row>
    <row r="9" spans="2:9">
      <c r="C9">
        <v>53</v>
      </c>
      <c r="D9">
        <v>53</v>
      </c>
      <c r="E9">
        <v>11</v>
      </c>
      <c r="G9">
        <v>60</v>
      </c>
      <c r="H9">
        <v>60</v>
      </c>
      <c r="I9">
        <v>14</v>
      </c>
    </row>
    <row r="10" spans="2:9">
      <c r="C10">
        <v>53</v>
      </c>
      <c r="D10">
        <v>53</v>
      </c>
      <c r="E10">
        <v>11</v>
      </c>
      <c r="G10">
        <v>60</v>
      </c>
      <c r="H10">
        <v>60</v>
      </c>
      <c r="I10">
        <v>14</v>
      </c>
    </row>
    <row r="11" spans="2:9">
      <c r="B11" t="s">
        <v>47</v>
      </c>
      <c r="C11" s="49">
        <f>SUM(C3:C10)</f>
        <v>450</v>
      </c>
      <c r="D11" s="49">
        <f>SUM(D3:D10)</f>
        <v>450</v>
      </c>
      <c r="E11" s="49">
        <f>SUM(E8:E10)</f>
        <v>33</v>
      </c>
      <c r="F11" s="49"/>
      <c r="G11" s="49">
        <f>SUM(G8:G10)</f>
        <v>180</v>
      </c>
      <c r="H11" s="49">
        <f>SUM(H8:H10)</f>
        <v>180</v>
      </c>
      <c r="I11" s="49">
        <f>SUM(I8:I10)</f>
        <v>42</v>
      </c>
    </row>
    <row r="13" spans="2:9">
      <c r="B13" s="104" t="s">
        <v>48</v>
      </c>
      <c r="C13" s="104"/>
      <c r="D13" s="104"/>
      <c r="E13" s="104"/>
      <c r="F13" s="104"/>
      <c r="G13" s="104"/>
      <c r="H13" s="104"/>
      <c r="I13" s="104"/>
    </row>
    <row r="14" spans="2:9">
      <c r="B14" t="s">
        <v>49</v>
      </c>
      <c r="C14" t="s">
        <v>50</v>
      </c>
    </row>
    <row r="15" spans="2:9">
      <c r="B15" t="s">
        <v>45</v>
      </c>
      <c r="C15" t="s">
        <v>51</v>
      </c>
    </row>
    <row r="16" spans="2:9">
      <c r="B16" s="105" t="s">
        <v>52</v>
      </c>
      <c r="C16" s="104"/>
      <c r="D16" s="104"/>
      <c r="E16" s="104"/>
      <c r="F16" s="104"/>
      <c r="G16" s="104"/>
      <c r="H16" s="104"/>
      <c r="I16" s="104"/>
    </row>
    <row r="17" spans="2:9">
      <c r="B17" s="48" t="s">
        <v>45</v>
      </c>
      <c r="C17" s="48" t="s">
        <v>51</v>
      </c>
      <c r="D17" s="47"/>
      <c r="E17" s="47"/>
      <c r="F17" s="47"/>
      <c r="G17" s="47"/>
      <c r="H17" s="47"/>
      <c r="I17" s="47"/>
    </row>
    <row r="18" spans="2:9">
      <c r="B18" s="104" t="s">
        <v>46</v>
      </c>
      <c r="C18" s="104"/>
      <c r="D18" s="104"/>
      <c r="E18" s="104"/>
      <c r="F18" s="104"/>
      <c r="G18" s="104"/>
      <c r="H18" s="104"/>
      <c r="I18" s="104"/>
    </row>
    <row r="19" spans="2:9">
      <c r="C19" t="s">
        <v>41</v>
      </c>
      <c r="D19" t="s">
        <v>42</v>
      </c>
      <c r="E19" t="s">
        <v>43</v>
      </c>
      <c r="G19" t="s">
        <v>41</v>
      </c>
      <c r="H19" t="s">
        <v>42</v>
      </c>
      <c r="I19" t="s">
        <v>43</v>
      </c>
    </row>
    <row r="20" spans="2:9">
      <c r="C20">
        <v>40</v>
      </c>
      <c r="D20">
        <v>40</v>
      </c>
      <c r="E20">
        <v>150</v>
      </c>
    </row>
  </sheetData>
  <mergeCells count="4">
    <mergeCell ref="B1:I1"/>
    <mergeCell ref="B18:I18"/>
    <mergeCell ref="B13:I13"/>
    <mergeCell ref="B16:I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КС-2</vt:lpstr>
      <vt:lpstr>Лист1</vt:lpstr>
    </vt:vector>
  </TitlesOfParts>
  <Company>АМИЛЕН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АМИЛЕН</dc:creator>
  <cp:lastModifiedBy>Jhonny</cp:lastModifiedBy>
  <dcterms:created xsi:type="dcterms:W3CDTF">2009-01-26T11:09:31Z</dcterms:created>
  <dcterms:modified xsi:type="dcterms:W3CDTF">2012-06-24T15:06:41Z</dcterms:modified>
</cp:coreProperties>
</file>