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9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4" i="1"/>
  <c r="E14" s="1"/>
  <c r="E10"/>
  <c r="G6" s="1"/>
  <c r="G5"/>
  <c r="G4"/>
  <c r="G10" l="1"/>
  <c r="H14" s="1"/>
  <c r="I14" s="1"/>
  <c r="A17" s="1"/>
  <c r="C17" s="1"/>
  <c r="D17" s="1"/>
  <c r="D19" s="1"/>
  <c r="D20" s="1"/>
</calcChain>
</file>

<file path=xl/sharedStrings.xml><?xml version="1.0" encoding="utf-8"?>
<sst xmlns="http://schemas.openxmlformats.org/spreadsheetml/2006/main" count="24" uniqueCount="24">
  <si>
    <t>Уровень рентабельности</t>
  </si>
  <si>
    <t>Наименование должностей  исполнителей</t>
  </si>
  <si>
    <t>Фактическое время участия исполнителя в работе, Т (день) ф</t>
  </si>
  <si>
    <t xml:space="preserve">Плановая  продолжи-тельность выполнения работы,   Т  (день) п        </t>
  </si>
  <si>
    <t xml:space="preserve">Численность исполнителей одной       квалификации Ч  (чел.)   i          </t>
  </si>
  <si>
    <t xml:space="preserve">Индекс уровня зарплаты     специалистов-            исполнителей работы       </t>
  </si>
  <si>
    <t xml:space="preserve">Коэффициент            квалификации (участия) специалистов, К        кв(уч)  SUM (гр. 3 / гр. 4 x   гр. 5 x гр. 6) /       SUM гр. 5              </t>
  </si>
  <si>
    <t>ГИП</t>
  </si>
  <si>
    <t>Вед.спец</t>
  </si>
  <si>
    <t>Инж. 1 категории</t>
  </si>
  <si>
    <t xml:space="preserve">Итого    </t>
  </si>
  <si>
    <t>Среднмес з/п исп</t>
  </si>
  <si>
    <t>Кол-во раб дн в мес</t>
  </si>
  <si>
    <t>Среднеднев з/п исп</t>
  </si>
  <si>
    <t>Удел вес з/п в с/с работ</t>
  </si>
  <si>
    <t>Ед. с/с</t>
  </si>
  <si>
    <t>Продолжит. Работы</t>
  </si>
  <si>
    <t>Числ исп-ей</t>
  </si>
  <si>
    <t>Коэф квалифик-ии</t>
  </si>
  <si>
    <t>Общая с/с работ</t>
  </si>
  <si>
    <t>Общ. с/с вып. Работ</t>
  </si>
  <si>
    <t>Стоимость услуг</t>
  </si>
  <si>
    <t>Текущая стоимость услуг</t>
  </si>
  <si>
    <t>Коэф.тендерного снижения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</si>
</sst>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00_р_._-;\-* #,##0.0000_р_._-;_-* &quot;-&quot;????_р_._-;_-@_-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9" fontId="0" fillId="0" borderId="0" xfId="0" applyNumberFormat="1"/>
    <xf numFmtId="0" fontId="2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0"/>
  <sheetViews>
    <sheetView tabSelected="1" zoomScale="85" zoomScaleNormal="85" workbookViewId="0">
      <selection activeCell="D14" sqref="D14"/>
    </sheetView>
  </sheetViews>
  <sheetFormatPr defaultRowHeight="15"/>
  <cols>
    <col min="1" max="1" width="16.85546875" customWidth="1"/>
    <col min="2" max="2" width="34.7109375" customWidth="1"/>
    <col min="3" max="3" width="27.42578125" customWidth="1"/>
    <col min="4" max="4" width="24.42578125" customWidth="1"/>
    <col min="5" max="5" width="19.28515625" customWidth="1"/>
    <col min="6" max="6" width="23.140625" customWidth="1"/>
    <col min="7" max="7" width="24.7109375" customWidth="1"/>
    <col min="8" max="8" width="23.42578125" customWidth="1"/>
    <col min="9" max="9" width="19" customWidth="1"/>
  </cols>
  <sheetData>
    <row r="2" spans="1:9" ht="75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9"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</row>
    <row r="4" spans="1:9">
      <c r="B4" s="5" t="s">
        <v>7</v>
      </c>
      <c r="C4" s="5">
        <v>25</v>
      </c>
      <c r="D4" s="5"/>
      <c r="E4" s="5">
        <v>1</v>
      </c>
      <c r="F4" s="5">
        <v>1.85</v>
      </c>
      <c r="G4" s="6">
        <f>(C4/D$10*E4*F4)/E$10</f>
        <v>0.6166666666666667</v>
      </c>
    </row>
    <row r="5" spans="1:9">
      <c r="B5" s="5" t="s">
        <v>8</v>
      </c>
      <c r="C5" s="5">
        <v>25</v>
      </c>
      <c r="D5" s="5"/>
      <c r="E5" s="5">
        <v>1</v>
      </c>
      <c r="F5" s="5">
        <v>1</v>
      </c>
      <c r="G5" s="6">
        <f t="shared" ref="G5:G6" si="0">(C5/D$10*E5*F5)/E$10</f>
        <v>0.33333333333333331</v>
      </c>
    </row>
    <row r="6" spans="1:9">
      <c r="B6" s="5" t="s">
        <v>9</v>
      </c>
      <c r="C6" s="5">
        <v>25</v>
      </c>
      <c r="D6" s="5"/>
      <c r="E6" s="5">
        <v>1</v>
      </c>
      <c r="F6" s="5">
        <v>0.9</v>
      </c>
      <c r="G6" s="6">
        <f t="shared" si="0"/>
        <v>0.3</v>
      </c>
    </row>
    <row r="7" spans="1:9">
      <c r="B7" s="5"/>
      <c r="C7" s="5"/>
      <c r="D7" s="5"/>
      <c r="E7" s="5"/>
      <c r="F7" s="5"/>
      <c r="G7" s="6"/>
    </row>
    <row r="8" spans="1:9">
      <c r="B8" s="5"/>
      <c r="C8" s="5"/>
      <c r="D8" s="5"/>
      <c r="E8" s="5"/>
      <c r="F8" s="5"/>
      <c r="G8" s="6"/>
    </row>
    <row r="9" spans="1:9">
      <c r="B9" s="5"/>
      <c r="C9" s="5"/>
      <c r="D9" s="5"/>
      <c r="E9" s="5"/>
      <c r="F9" s="5"/>
      <c r="G9" s="6"/>
    </row>
    <row r="10" spans="1:9">
      <c r="B10" s="5" t="s">
        <v>10</v>
      </c>
      <c r="C10" s="5"/>
      <c r="D10" s="5">
        <v>25</v>
      </c>
      <c r="E10" s="5">
        <f>SUM(E4:E9)</f>
        <v>3</v>
      </c>
      <c r="F10" s="5"/>
      <c r="G10" s="7">
        <f>SUM(G4:G9)</f>
        <v>1.25</v>
      </c>
    </row>
    <row r="13" spans="1:9">
      <c r="A13" t="s">
        <v>11</v>
      </c>
      <c r="B13" t="s">
        <v>12</v>
      </c>
      <c r="C13" t="s">
        <v>13</v>
      </c>
      <c r="D13" t="s">
        <v>14</v>
      </c>
      <c r="E13" t="s">
        <v>15</v>
      </c>
      <c r="F13" t="s">
        <v>16</v>
      </c>
      <c r="G13" t="s">
        <v>17</v>
      </c>
      <c r="H13" t="s">
        <v>18</v>
      </c>
      <c r="I13" t="s">
        <v>19</v>
      </c>
    </row>
    <row r="14" spans="1:9">
      <c r="A14">
        <v>9590</v>
      </c>
      <c r="B14">
        <v>21</v>
      </c>
      <c r="C14">
        <f>A14/B14</f>
        <v>456.66666666666669</v>
      </c>
      <c r="D14">
        <v>0.4</v>
      </c>
      <c r="E14">
        <f>C14/D14</f>
        <v>1141.6666666666667</v>
      </c>
      <c r="F14">
        <v>25</v>
      </c>
      <c r="G14">
        <v>3</v>
      </c>
      <c r="H14" s="1">
        <f>G10</f>
        <v>1.25</v>
      </c>
      <c r="I14" s="1">
        <f>E14*F14*G14*H14</f>
        <v>107031.25</v>
      </c>
    </row>
    <row r="16" spans="1:9">
      <c r="A16" t="s">
        <v>20</v>
      </c>
      <c r="B16" t="s">
        <v>0</v>
      </c>
      <c r="C16" t="s">
        <v>21</v>
      </c>
      <c r="D16" t="s">
        <v>22</v>
      </c>
      <c r="E16">
        <v>2.8220000000000001</v>
      </c>
    </row>
    <row r="17" spans="1:4">
      <c r="A17" s="1">
        <f>I14</f>
        <v>107031.25</v>
      </c>
      <c r="B17" s="2">
        <v>1.1000000000000001</v>
      </c>
      <c r="C17" s="1">
        <f>A17*B17</f>
        <v>117734.37500000001</v>
      </c>
      <c r="D17" s="1">
        <f>C17*E16</f>
        <v>332246.40625000006</v>
      </c>
    </row>
    <row r="19" spans="1:4">
      <c r="B19" t="s">
        <v>23</v>
      </c>
      <c r="C19">
        <v>0.9</v>
      </c>
      <c r="D19" s="1">
        <f>D17*0.9</f>
        <v>299021.76562500006</v>
      </c>
    </row>
    <row r="20" spans="1:4">
      <c r="C20">
        <v>1.18</v>
      </c>
      <c r="D20" s="1">
        <f>C20*D19</f>
        <v>352845.68343750003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s.yasenickii</dc:creator>
  <cp:lastModifiedBy>s.yasenickii</cp:lastModifiedBy>
  <dcterms:created xsi:type="dcterms:W3CDTF">2011-08-30T09:30:09Z</dcterms:created>
  <dcterms:modified xsi:type="dcterms:W3CDTF">2011-08-30T09:30:54Z</dcterms:modified>
</cp:coreProperties>
</file>