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120" windowWidth="19320" windowHeight="5025"/>
  </bookViews>
  <sheets>
    <sheet name="смета " sheetId="1" r:id="rId1"/>
  </sheets>
  <definedNames>
    <definedName name="_xlnm.Print_Area" localSheetId="0">'смета '!$A$1:$I$66</definedName>
  </definedNames>
  <calcPr calcId="124519"/>
</workbook>
</file>

<file path=xl/calcChain.xml><?xml version="1.0" encoding="utf-8"?>
<calcChain xmlns="http://schemas.openxmlformats.org/spreadsheetml/2006/main">
  <c r="D45" i="1"/>
  <c r="D46"/>
  <c r="D47"/>
  <c r="D48"/>
  <c r="D49"/>
  <c r="D44"/>
  <c r="H44"/>
  <c r="H45"/>
  <c r="H46"/>
  <c r="H47"/>
  <c r="H48"/>
  <c r="H49"/>
  <c r="H50"/>
  <c r="E54"/>
  <c r="E58"/>
  <c r="E61"/>
  <c r="F44"/>
  <c r="F45"/>
  <c r="F46"/>
  <c r="F47"/>
  <c r="F48"/>
  <c r="F49"/>
  <c r="F50"/>
  <c r="E53"/>
  <c r="E57"/>
  <c r="E60"/>
  <c r="D50"/>
  <c r="I38"/>
  <c r="I37"/>
  <c r="I36"/>
  <c r="I35"/>
  <c r="I34"/>
  <c r="I33"/>
</calcChain>
</file>

<file path=xl/sharedStrings.xml><?xml version="1.0" encoding="utf-8"?>
<sst xmlns="http://schemas.openxmlformats.org/spreadsheetml/2006/main" count="83" uniqueCount="71">
  <si>
    <t>СОГЛАСОВАНО</t>
  </si>
  <si>
    <t>УТВЕРЖДЕНО</t>
  </si>
  <si>
    <t>Исполнитель</t>
  </si>
  <si>
    <t>Заказчик</t>
  </si>
  <si>
    <t>_________________</t>
  </si>
  <si>
    <t>ОБЪЕКТ:</t>
  </si>
  <si>
    <t>АДРЕС:</t>
  </si>
  <si>
    <t>Смета составлена на основании "Справочника базовых цен на разработку технической документации на автоматизированные системы управления технологическими процессами (АСУТП) Минпрома РФ (утв. Госстроем РФ №9-4/8 от 27.01.97)</t>
  </si>
  <si>
    <t>Исходные данные</t>
  </si>
  <si>
    <t>Составил:</t>
  </si>
  <si>
    <t>Проверил:</t>
  </si>
  <si>
    <r>
      <t>К</t>
    </r>
    <r>
      <rPr>
        <sz val="8"/>
        <rFont val="Arial Cyr"/>
        <family val="2"/>
        <charset val="204"/>
      </rPr>
      <t>10.3</t>
    </r>
    <r>
      <rPr>
        <sz val="10"/>
        <rFont val="Arial Cyr"/>
        <charset val="204"/>
      </rPr>
      <t>- запыленная или агрессивная окружающая среда,  К</t>
    </r>
    <r>
      <rPr>
        <sz val="8"/>
        <rFont val="Arial Cyr"/>
        <family val="2"/>
        <charset val="204"/>
      </rPr>
      <t>10.3</t>
    </r>
    <r>
      <rPr>
        <sz val="10"/>
        <rFont val="Arial Cyr"/>
        <charset val="204"/>
      </rPr>
      <t>=1,05</t>
    </r>
  </si>
  <si>
    <r>
      <t>К</t>
    </r>
    <r>
      <rPr>
        <sz val="8"/>
        <rFont val="Arial Cyr"/>
        <family val="2"/>
        <charset val="204"/>
      </rPr>
      <t>16</t>
    </r>
    <r>
      <rPr>
        <sz val="10"/>
        <rFont val="Arial Cyr"/>
        <charset val="204"/>
      </rPr>
      <t>- система характеризуется строго регламент. функц. надежностью, К</t>
    </r>
    <r>
      <rPr>
        <sz val="8"/>
        <rFont val="Arial Cyr"/>
        <family val="2"/>
        <charset val="204"/>
      </rPr>
      <t>16</t>
    </r>
    <r>
      <rPr>
        <sz val="10"/>
        <rFont val="Arial Cyr"/>
        <charset val="204"/>
      </rPr>
      <t>=1,1</t>
    </r>
  </si>
  <si>
    <r>
      <t>Ф</t>
    </r>
    <r>
      <rPr>
        <sz val="8"/>
        <rFont val="Arial Cyr"/>
        <family val="2"/>
        <charset val="204"/>
      </rPr>
      <t>2</t>
    </r>
    <r>
      <rPr>
        <sz val="10"/>
        <rFont val="Arial Cyr"/>
        <charset val="204"/>
      </rPr>
      <t xml:space="preserve"> - управляемый технологический процесс -  непрерывный</t>
    </r>
  </si>
  <si>
    <r>
      <t>К</t>
    </r>
    <r>
      <rPr>
        <sz val="8"/>
        <rFont val="Arial Cyr"/>
        <family val="2"/>
        <charset val="204"/>
      </rPr>
      <t>4</t>
    </r>
    <r>
      <rPr>
        <sz val="10"/>
        <rFont val="Arial Cyr"/>
        <charset val="204"/>
      </rPr>
      <t>- система разрабатывается с учетом нескольких вариантов построения, К</t>
    </r>
    <r>
      <rPr>
        <sz val="8"/>
        <rFont val="Arial Cyr"/>
        <family val="2"/>
        <charset val="204"/>
      </rPr>
      <t>4</t>
    </r>
    <r>
      <rPr>
        <sz val="10"/>
        <rFont val="Arial Cyr"/>
        <charset val="204"/>
      </rPr>
      <t>=1,15</t>
    </r>
  </si>
  <si>
    <t>"_____"___________2011 г.</t>
  </si>
  <si>
    <t>на проектные работы по системе мониторинга инженерных систем и конструкций</t>
  </si>
  <si>
    <t>ОСНОВАНИЕ:</t>
  </si>
  <si>
    <t>Составлена в ценах по состоянию на 1 кв. 2011 г.</t>
  </si>
  <si>
    <r>
      <t xml:space="preserve">Значения поправочных коэффициентов </t>
    </r>
    <r>
      <rPr>
        <sz val="10"/>
        <rFont val="Arial Cyr"/>
        <family val="2"/>
        <charset val="204"/>
      </rPr>
      <t xml:space="preserve">(табл. 1 "Справочника"):  </t>
    </r>
  </si>
  <si>
    <r>
      <t>Ф</t>
    </r>
    <r>
      <rPr>
        <sz val="8"/>
        <rFont val="Arial Cyr"/>
        <family val="2"/>
        <charset val="204"/>
      </rPr>
      <t>8</t>
    </r>
    <r>
      <rPr>
        <sz val="10"/>
        <rFont val="Arial Cyr"/>
        <charset val="204"/>
      </rPr>
      <t xml:space="preserve"> - автоматический режим "советчика"</t>
    </r>
  </si>
  <si>
    <r>
      <t>Ф</t>
    </r>
    <r>
      <rPr>
        <sz val="8"/>
        <rFont val="Arial Cyr"/>
        <family val="2"/>
        <charset val="204"/>
      </rPr>
      <t>9</t>
    </r>
    <r>
      <rPr>
        <sz val="10"/>
        <rFont val="Arial Cyr"/>
        <charset val="204"/>
      </rPr>
      <t xml:space="preserve"> - количество переменных (количество видов сигналов, выдаваемых СМИС СМИК)  до 100</t>
    </r>
  </si>
  <si>
    <r>
      <t>Ф</t>
    </r>
    <r>
      <rPr>
        <sz val="8"/>
        <rFont val="Arial Cyr"/>
        <family val="2"/>
        <charset val="204"/>
      </rPr>
      <t>10</t>
    </r>
    <r>
      <rPr>
        <sz val="10"/>
        <rFont val="Arial Cyr"/>
        <charset val="204"/>
      </rPr>
      <t xml:space="preserve"> - количество управляющих воздействий - до 5</t>
    </r>
  </si>
  <si>
    <r>
      <t xml:space="preserve">Значения факторов, определяющих трудоемкость разработки документации </t>
    </r>
    <r>
      <rPr>
        <sz val="10"/>
        <rFont val="Arial Cyr"/>
        <family val="2"/>
        <charset val="204"/>
      </rPr>
      <t>(табл. 4 "Справочника")</t>
    </r>
  </si>
  <si>
    <t>Расчет базовой стоимости проектных работ</t>
  </si>
  <si>
    <t>Часть проекта</t>
  </si>
  <si>
    <t>Ф2</t>
  </si>
  <si>
    <t>Ф5</t>
  </si>
  <si>
    <t>Ф6</t>
  </si>
  <si>
    <t>Ф7</t>
  </si>
  <si>
    <t>Ф8</t>
  </si>
  <si>
    <t>Ф9</t>
  </si>
  <si>
    <t>Ф10</t>
  </si>
  <si>
    <t>ОР</t>
  </si>
  <si>
    <t>ОО</t>
  </si>
  <si>
    <t>ИО</t>
  </si>
  <si>
    <t>ТО</t>
  </si>
  <si>
    <t>МО</t>
  </si>
  <si>
    <t>ПО</t>
  </si>
  <si>
    <t>Факторы</t>
  </si>
  <si>
    <t>Сумма баллов</t>
  </si>
  <si>
    <t>По табл. 4 "Справочника" определяется сумма баллов для каждой части проектной документации</t>
  </si>
  <si>
    <t>Итого</t>
  </si>
  <si>
    <t xml:space="preserve"> ОР</t>
  </si>
  <si>
    <t xml:space="preserve"> ОО</t>
  </si>
  <si>
    <t xml:space="preserve"> ИО</t>
  </si>
  <si>
    <t xml:space="preserve"> ТО</t>
  </si>
  <si>
    <t xml:space="preserve"> МО</t>
  </si>
  <si>
    <t xml:space="preserve"> ПО</t>
  </si>
  <si>
    <t>по стадиям</t>
  </si>
  <si>
    <t>ПД</t>
  </si>
  <si>
    <t>РД</t>
  </si>
  <si>
    <t>%</t>
  </si>
  <si>
    <t>всего, тыс. руб</t>
  </si>
  <si>
    <t>тыс. руб</t>
  </si>
  <si>
    <r>
      <t>Ф</t>
    </r>
    <r>
      <rPr>
        <sz val="8"/>
        <rFont val="Arial Cyr"/>
        <family val="2"/>
        <charset val="204"/>
      </rPr>
      <t>7</t>
    </r>
    <r>
      <rPr>
        <sz val="10"/>
        <rFont val="Arial Cyr"/>
        <charset val="204"/>
      </rPr>
      <t xml:space="preserve"> - II степень-программное автоматическое регулирование</t>
    </r>
  </si>
  <si>
    <r>
      <t>Ф</t>
    </r>
    <r>
      <rPr>
        <sz val="8"/>
        <rFont val="Arial Cyr"/>
        <family val="2"/>
        <charset val="204"/>
      </rPr>
      <t>5</t>
    </r>
    <r>
      <rPr>
        <sz val="10"/>
        <rFont val="Arial Cyr"/>
        <charset val="204"/>
      </rPr>
      <t xml:space="preserve"> - количество технолог. операций, контр. или управл. системой - до 20</t>
    </r>
  </si>
  <si>
    <r>
      <t>Ф</t>
    </r>
    <r>
      <rPr>
        <sz val="8"/>
        <rFont val="Arial Cyr"/>
        <family val="2"/>
        <charset val="204"/>
      </rPr>
      <t>6</t>
    </r>
    <r>
      <rPr>
        <sz val="10"/>
        <rFont val="Arial Cyr"/>
        <charset val="204"/>
      </rPr>
      <t xml:space="preserve"> - II степень -централиз. контроль и измерение параметров</t>
    </r>
  </si>
  <si>
    <t>Итого базовая стоимость разработки проектной документации (в ценах на 01.01.1995 г)</t>
  </si>
  <si>
    <t>для стадии ПД</t>
  </si>
  <si>
    <t>тыс руб</t>
  </si>
  <si>
    <t>для стадии РД</t>
  </si>
  <si>
    <t xml:space="preserve"> (письмо Минрегиона РФ № 4511-КК/08)</t>
  </si>
  <si>
    <t xml:space="preserve">Итого стоимость разработки проектной документации в ценах I кв. 2011г с К=24,08 </t>
  </si>
  <si>
    <t>руб</t>
  </si>
  <si>
    <t>Всего стоимость разработки проектной документации (включая НДС 18%)</t>
  </si>
  <si>
    <t>По табл. 5 "Справочника" определяются базовые цены разработки каждой из частей проектной документации с учетом поправочного К=1,16</t>
  </si>
  <si>
    <r>
      <t>К</t>
    </r>
    <r>
      <rPr>
        <sz val="8"/>
        <rFont val="Arial Cyr"/>
        <family val="2"/>
        <charset val="204"/>
      </rPr>
      <t>15</t>
    </r>
    <r>
      <rPr>
        <sz val="10"/>
        <rFont val="Arial Cyr"/>
        <charset val="204"/>
      </rPr>
      <t>- в системе предусмотрены измерит. каналы, подлежащ. метролог. аттестации, К</t>
    </r>
    <r>
      <rPr>
        <sz val="8"/>
        <rFont val="Arial Cyr"/>
        <family val="2"/>
        <charset val="204"/>
      </rPr>
      <t>15</t>
    </r>
    <r>
      <rPr>
        <sz val="10"/>
        <rFont val="Arial Cyr"/>
        <charset val="204"/>
      </rPr>
      <t>=1,06</t>
    </r>
  </si>
  <si>
    <t>К=1+0,06+0,1=1,16</t>
  </si>
  <si>
    <t>_____________  ________</t>
  </si>
  <si>
    <t xml:space="preserve">СМЕТА № 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</si>
</sst>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0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 Cyr"/>
      <family val="2"/>
      <charset val="204"/>
    </font>
    <font>
      <sz val="9"/>
      <name val="Times New Roman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u/>
      <sz val="10"/>
      <name val="Arial Cyr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1" fontId="0" fillId="0" borderId="0" xfId="0" applyNumberFormat="1"/>
    <xf numFmtId="0" fontId="4" fillId="0" borderId="0" xfId="0" applyFont="1"/>
    <xf numFmtId="0" fontId="5" fillId="0" borderId="0" xfId="0" applyFont="1" applyAlignment="1"/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Fill="1"/>
    <xf numFmtId="0" fontId="0" fillId="0" borderId="0" xfId="0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8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476375" y="171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1476375" y="171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6"/>
  <sheetViews>
    <sheetView tabSelected="1" workbookViewId="0">
      <selection activeCell="A7" sqref="A7:I7"/>
    </sheetView>
  </sheetViews>
  <sheetFormatPr defaultRowHeight="12.75"/>
  <cols>
    <col min="1" max="1" width="12.7109375" customWidth="1"/>
    <col min="2" max="2" width="9.42578125" customWidth="1"/>
    <col min="4" max="4" width="8.85546875" customWidth="1"/>
    <col min="5" max="5" width="9.42578125" customWidth="1"/>
    <col min="6" max="6" width="10.140625" customWidth="1"/>
    <col min="7" max="7" width="9.5703125" customWidth="1"/>
    <col min="8" max="8" width="10" customWidth="1"/>
    <col min="9" max="9" width="12" customWidth="1"/>
  </cols>
  <sheetData>
    <row r="1" spans="1:9" ht="13.5">
      <c r="A1" s="1" t="s">
        <v>0</v>
      </c>
      <c r="B1" s="2"/>
      <c r="I1" s="3" t="s">
        <v>1</v>
      </c>
    </row>
    <row r="2" spans="1:9" ht="13.5">
      <c r="A2" s="3" t="s">
        <v>2</v>
      </c>
      <c r="B2" s="2"/>
      <c r="H2" s="4"/>
      <c r="I2" s="3" t="s">
        <v>3</v>
      </c>
    </row>
    <row r="3" spans="1:9" ht="13.5">
      <c r="A3" s="5" t="s">
        <v>69</v>
      </c>
      <c r="B3" s="2"/>
      <c r="I3" s="11" t="s">
        <v>4</v>
      </c>
    </row>
    <row r="4" spans="1:9">
      <c r="A4" s="5" t="s">
        <v>15</v>
      </c>
      <c r="B4" s="6"/>
      <c r="I4" s="7" t="s">
        <v>15</v>
      </c>
    </row>
    <row r="6" spans="1:9">
      <c r="D6" s="12"/>
      <c r="E6" s="12" t="s">
        <v>70</v>
      </c>
      <c r="F6" s="12"/>
      <c r="G6" s="12"/>
    </row>
    <row r="7" spans="1:9">
      <c r="A7" s="40" t="s">
        <v>16</v>
      </c>
      <c r="B7" s="40"/>
      <c r="C7" s="40"/>
      <c r="D7" s="40"/>
      <c r="E7" s="40"/>
      <c r="F7" s="40"/>
      <c r="G7" s="40"/>
      <c r="H7" s="40"/>
      <c r="I7" s="40"/>
    </row>
    <row r="8" spans="1:9">
      <c r="A8" s="40"/>
      <c r="B8" s="40"/>
      <c r="C8" s="40"/>
      <c r="D8" s="40"/>
      <c r="E8" s="40"/>
      <c r="F8" s="40"/>
      <c r="G8" s="40"/>
      <c r="H8" s="40"/>
      <c r="I8" s="40"/>
    </row>
    <row r="9" spans="1:9" ht="14.25" customHeight="1">
      <c r="A9" s="44" t="s">
        <v>5</v>
      </c>
      <c r="B9" s="34"/>
      <c r="C9" s="34"/>
      <c r="D9" s="34"/>
      <c r="E9" s="34"/>
      <c r="F9" s="34"/>
      <c r="G9" s="34"/>
      <c r="H9" s="34"/>
      <c r="I9" s="34"/>
    </row>
    <row r="10" spans="1:9" ht="12.75" customHeight="1">
      <c r="A10" s="44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9" ht="51" customHeight="1">
      <c r="A11" s="44" t="s">
        <v>17</v>
      </c>
      <c r="B11" s="43" t="s">
        <v>7</v>
      </c>
      <c r="C11" s="43"/>
      <c r="D11" s="43"/>
      <c r="E11" s="43"/>
      <c r="F11" s="43"/>
      <c r="G11" s="43"/>
      <c r="H11" s="43"/>
      <c r="I11" s="43"/>
    </row>
    <row r="12" spans="1:9" ht="14.25" customHeight="1">
      <c r="A12" s="15" t="s">
        <v>18</v>
      </c>
      <c r="B12" s="13"/>
      <c r="C12" s="13"/>
      <c r="D12" s="13"/>
      <c r="E12" s="13"/>
      <c r="F12" s="13"/>
      <c r="G12" s="13"/>
      <c r="H12" s="13"/>
      <c r="I12" s="13"/>
    </row>
    <row r="13" spans="1:9">
      <c r="A13" s="41" t="s">
        <v>8</v>
      </c>
      <c r="B13" s="41"/>
      <c r="C13" s="41"/>
      <c r="D13" s="41"/>
      <c r="E13" s="41"/>
      <c r="F13" s="41"/>
      <c r="G13" s="41"/>
      <c r="H13" s="41"/>
      <c r="I13" s="41"/>
    </row>
    <row r="14" spans="1:9">
      <c r="A14" s="8" t="s">
        <v>19</v>
      </c>
      <c r="C14" s="9"/>
      <c r="H14" s="10"/>
    </row>
    <row r="15" spans="1:9" hidden="1">
      <c r="A15" t="s">
        <v>14</v>
      </c>
      <c r="C15" s="9"/>
      <c r="H15" s="10"/>
    </row>
    <row r="16" spans="1:9" hidden="1">
      <c r="A16" t="s">
        <v>11</v>
      </c>
      <c r="C16" s="9"/>
      <c r="H16" s="10"/>
    </row>
    <row r="17" spans="1:9">
      <c r="A17" t="s">
        <v>67</v>
      </c>
      <c r="C17" s="9"/>
      <c r="H17" s="10"/>
    </row>
    <row r="18" spans="1:9">
      <c r="A18" t="s">
        <v>12</v>
      </c>
      <c r="C18" s="9"/>
      <c r="H18" s="10"/>
    </row>
    <row r="19" spans="1:9">
      <c r="A19" t="s">
        <v>68</v>
      </c>
      <c r="C19" s="9"/>
      <c r="H19" s="10"/>
    </row>
    <row r="20" spans="1:9">
      <c r="A20" s="8" t="s">
        <v>23</v>
      </c>
      <c r="C20" s="9"/>
      <c r="H20" s="10"/>
    </row>
    <row r="21" spans="1:9">
      <c r="A21" t="s">
        <v>13</v>
      </c>
      <c r="C21" s="9"/>
      <c r="H21" s="10"/>
    </row>
    <row r="22" spans="1:9">
      <c r="A22" t="s">
        <v>56</v>
      </c>
      <c r="C22" s="9"/>
      <c r="H22" s="10"/>
    </row>
    <row r="23" spans="1:9">
      <c r="A23" t="s">
        <v>57</v>
      </c>
      <c r="C23" s="9"/>
      <c r="H23" s="10"/>
    </row>
    <row r="24" spans="1:9">
      <c r="A24" t="s">
        <v>55</v>
      </c>
      <c r="C24" s="9"/>
      <c r="H24" s="10"/>
    </row>
    <row r="25" spans="1:9">
      <c r="A25" t="s">
        <v>20</v>
      </c>
      <c r="C25" s="9"/>
      <c r="H25" s="10"/>
    </row>
    <row r="26" spans="1:9">
      <c r="A26" t="s">
        <v>21</v>
      </c>
      <c r="C26" s="9"/>
      <c r="H26" s="10"/>
    </row>
    <row r="27" spans="1:9">
      <c r="A27" t="s">
        <v>22</v>
      </c>
      <c r="C27" s="9"/>
      <c r="H27" s="10"/>
    </row>
    <row r="28" spans="1:9">
      <c r="C28" s="9"/>
      <c r="H28" s="10"/>
    </row>
    <row r="29" spans="1:9" ht="17.25" customHeight="1">
      <c r="A29" s="42" t="s">
        <v>24</v>
      </c>
      <c r="B29" s="42"/>
      <c r="C29" s="42"/>
      <c r="D29" s="42"/>
      <c r="E29" s="42"/>
      <c r="F29" s="42"/>
      <c r="G29" s="42"/>
      <c r="H29" s="42"/>
      <c r="I29" s="42"/>
    </row>
    <row r="30" spans="1:9" ht="17.25" customHeight="1">
      <c r="A30" s="20" t="s">
        <v>41</v>
      </c>
      <c r="B30" s="16"/>
      <c r="C30" s="16"/>
      <c r="D30" s="16"/>
      <c r="E30" s="16"/>
      <c r="F30" s="16"/>
      <c r="G30" s="16"/>
      <c r="H30" s="16"/>
      <c r="I30" s="16"/>
    </row>
    <row r="31" spans="1:9" ht="14.1" customHeight="1">
      <c r="A31" s="35" t="s">
        <v>25</v>
      </c>
      <c r="B31" s="37" t="s">
        <v>39</v>
      </c>
      <c r="C31" s="38"/>
      <c r="D31" s="38"/>
      <c r="E31" s="38"/>
      <c r="F31" s="38"/>
      <c r="G31" s="38"/>
      <c r="H31" s="39"/>
      <c r="I31" s="35" t="s">
        <v>40</v>
      </c>
    </row>
    <row r="32" spans="1:9" ht="14.1" customHeight="1">
      <c r="A32" s="36"/>
      <c r="B32" s="18" t="s">
        <v>26</v>
      </c>
      <c r="C32" s="18" t="s">
        <v>27</v>
      </c>
      <c r="D32" s="18" t="s">
        <v>28</v>
      </c>
      <c r="E32" s="18" t="s">
        <v>29</v>
      </c>
      <c r="F32" s="18" t="s">
        <v>30</v>
      </c>
      <c r="G32" s="18" t="s">
        <v>31</v>
      </c>
      <c r="H32" s="19" t="s">
        <v>32</v>
      </c>
      <c r="I32" s="36"/>
    </row>
    <row r="33" spans="1:12" ht="14.1" customHeight="1">
      <c r="A33" s="18" t="s">
        <v>33</v>
      </c>
      <c r="B33" s="18">
        <v>1</v>
      </c>
      <c r="C33" s="18">
        <v>3</v>
      </c>
      <c r="D33" s="18">
        <v>3</v>
      </c>
      <c r="E33" s="18">
        <v>3</v>
      </c>
      <c r="F33" s="18">
        <v>1</v>
      </c>
      <c r="G33" s="18">
        <v>2</v>
      </c>
      <c r="H33" s="18">
        <v>1</v>
      </c>
      <c r="I33" s="18">
        <f t="shared" ref="I33:I38" si="0">SUM(B33:H33)</f>
        <v>14</v>
      </c>
      <c r="L33" s="25">
        <v>28.56</v>
      </c>
    </row>
    <row r="34" spans="1:12" ht="14.1" customHeight="1">
      <c r="A34" s="18" t="s">
        <v>34</v>
      </c>
      <c r="B34" s="18">
        <v>1</v>
      </c>
      <c r="C34" s="18">
        <v>2</v>
      </c>
      <c r="D34" s="18">
        <v>2</v>
      </c>
      <c r="E34" s="18">
        <v>2</v>
      </c>
      <c r="F34" s="18">
        <v>1</v>
      </c>
      <c r="G34" s="18">
        <v>2</v>
      </c>
      <c r="H34" s="18">
        <v>1</v>
      </c>
      <c r="I34" s="18">
        <f>SUM(B34:H34)</f>
        <v>11</v>
      </c>
      <c r="L34" s="25">
        <v>13.64</v>
      </c>
    </row>
    <row r="35" spans="1:12" ht="14.1" customHeight="1">
      <c r="A35" s="18" t="s">
        <v>35</v>
      </c>
      <c r="B35" s="18">
        <v>1</v>
      </c>
      <c r="C35" s="18">
        <v>3</v>
      </c>
      <c r="D35" s="18">
        <v>3</v>
      </c>
      <c r="E35" s="18">
        <v>3</v>
      </c>
      <c r="F35" s="18">
        <v>2</v>
      </c>
      <c r="G35" s="18">
        <v>3</v>
      </c>
      <c r="H35" s="18">
        <v>1</v>
      </c>
      <c r="I35" s="18">
        <f>SUM(B35:H35)</f>
        <v>16</v>
      </c>
      <c r="L35" s="25">
        <v>29.28</v>
      </c>
    </row>
    <row r="36" spans="1:12" ht="14.1" customHeight="1">
      <c r="A36" s="18" t="s">
        <v>36</v>
      </c>
      <c r="B36" s="18">
        <v>1</v>
      </c>
      <c r="C36" s="18">
        <v>2</v>
      </c>
      <c r="D36" s="18">
        <v>3</v>
      </c>
      <c r="E36" s="18">
        <v>3</v>
      </c>
      <c r="F36" s="18">
        <v>1</v>
      </c>
      <c r="G36" s="18">
        <v>3</v>
      </c>
      <c r="H36" s="18">
        <v>1</v>
      </c>
      <c r="I36" s="18">
        <f t="shared" si="0"/>
        <v>14</v>
      </c>
      <c r="L36" s="25">
        <v>61.32</v>
      </c>
    </row>
    <row r="37" spans="1:12" ht="14.1" customHeight="1">
      <c r="A37" s="18" t="s">
        <v>37</v>
      </c>
      <c r="B37" s="18">
        <v>1</v>
      </c>
      <c r="C37" s="18">
        <v>3</v>
      </c>
      <c r="D37" s="18">
        <v>3</v>
      </c>
      <c r="E37" s="18">
        <v>3</v>
      </c>
      <c r="F37" s="18">
        <v>2</v>
      </c>
      <c r="G37" s="18">
        <v>3</v>
      </c>
      <c r="H37" s="18">
        <v>1</v>
      </c>
      <c r="I37" s="18">
        <f>SUM(B37:H37)</f>
        <v>16</v>
      </c>
      <c r="L37" s="25">
        <v>78.72</v>
      </c>
    </row>
    <row r="38" spans="1:12" ht="14.1" customHeight="1">
      <c r="A38" s="18" t="s">
        <v>38</v>
      </c>
      <c r="B38" s="18">
        <v>1</v>
      </c>
      <c r="C38" s="18">
        <v>3</v>
      </c>
      <c r="D38" s="18">
        <v>3</v>
      </c>
      <c r="E38" s="18">
        <v>3</v>
      </c>
      <c r="F38" s="18">
        <v>2</v>
      </c>
      <c r="G38" s="18">
        <v>3</v>
      </c>
      <c r="H38" s="18">
        <v>1</v>
      </c>
      <c r="I38" s="18">
        <f t="shared" si="0"/>
        <v>16</v>
      </c>
      <c r="L38" s="25">
        <v>96</v>
      </c>
    </row>
    <row r="39" spans="1:12" ht="17.25" customHeight="1">
      <c r="A39" s="16"/>
      <c r="B39" s="16"/>
      <c r="C39" s="16"/>
      <c r="D39" s="16"/>
      <c r="E39" s="16"/>
      <c r="F39" s="16"/>
      <c r="G39" s="16"/>
      <c r="H39" s="16"/>
      <c r="I39" s="16"/>
    </row>
    <row r="40" spans="1:12" ht="24" customHeight="1">
      <c r="A40" s="32" t="s">
        <v>66</v>
      </c>
      <c r="B40" s="32"/>
      <c r="C40" s="32"/>
      <c r="D40" s="32"/>
      <c r="E40" s="32"/>
      <c r="F40" s="32"/>
      <c r="G40" s="32"/>
      <c r="H40" s="32"/>
      <c r="I40" s="32"/>
    </row>
    <row r="41" spans="1:12" ht="14.1" customHeight="1">
      <c r="A41" s="21"/>
      <c r="C41" s="33" t="s">
        <v>25</v>
      </c>
      <c r="D41" s="33" t="s">
        <v>53</v>
      </c>
      <c r="E41" s="33" t="s">
        <v>49</v>
      </c>
      <c r="F41" s="33"/>
      <c r="G41" s="33"/>
      <c r="H41" s="33"/>
      <c r="I41" s="21"/>
    </row>
    <row r="42" spans="1:12" ht="14.1" customHeight="1">
      <c r="A42" s="21"/>
      <c r="B42" s="21"/>
      <c r="C42" s="33"/>
      <c r="D42" s="33"/>
      <c r="E42" s="33" t="s">
        <v>50</v>
      </c>
      <c r="F42" s="33"/>
      <c r="G42" s="33" t="s">
        <v>51</v>
      </c>
      <c r="H42" s="33"/>
      <c r="I42" s="21"/>
    </row>
    <row r="43" spans="1:12" ht="14.1" customHeight="1">
      <c r="A43" s="21"/>
      <c r="B43" s="21"/>
      <c r="C43" s="33"/>
      <c r="D43" s="33"/>
      <c r="E43" s="24" t="s">
        <v>52</v>
      </c>
      <c r="F43" s="24" t="s">
        <v>54</v>
      </c>
      <c r="G43" s="24" t="s">
        <v>52</v>
      </c>
      <c r="H43" s="24" t="s">
        <v>54</v>
      </c>
      <c r="I43" s="21"/>
    </row>
    <row r="44" spans="1:12" ht="14.1" customHeight="1">
      <c r="A44" s="16"/>
      <c r="C44" s="17" t="s">
        <v>43</v>
      </c>
      <c r="D44" s="25">
        <f t="shared" ref="D44:D49" si="1">L33*1.16</f>
        <v>33.129599999999996</v>
      </c>
      <c r="E44" s="17">
        <v>70</v>
      </c>
      <c r="F44" s="29">
        <f t="shared" ref="F44:F49" si="2">D44*E44/100</f>
        <v>23.190719999999995</v>
      </c>
      <c r="G44" s="28">
        <v>30</v>
      </c>
      <c r="H44" s="29">
        <f t="shared" ref="H44:H49" si="3">D44*G44/100</f>
        <v>9.9388799999999993</v>
      </c>
      <c r="I44" s="16"/>
    </row>
    <row r="45" spans="1:12" ht="14.1" customHeight="1">
      <c r="A45" s="16"/>
      <c r="C45" s="17" t="s">
        <v>44</v>
      </c>
      <c r="D45" s="25">
        <f t="shared" si="1"/>
        <v>15.8224</v>
      </c>
      <c r="E45" s="17">
        <v>30</v>
      </c>
      <c r="F45" s="29">
        <f t="shared" si="2"/>
        <v>4.7467199999999998</v>
      </c>
      <c r="G45" s="28">
        <v>70</v>
      </c>
      <c r="H45" s="29">
        <f t="shared" si="3"/>
        <v>11.07568</v>
      </c>
      <c r="I45" s="16"/>
    </row>
    <row r="46" spans="1:12" ht="14.1" customHeight="1">
      <c r="A46" s="16"/>
      <c r="C46" s="17" t="s">
        <v>45</v>
      </c>
      <c r="D46" s="25">
        <f t="shared" si="1"/>
        <v>33.964799999999997</v>
      </c>
      <c r="E46" s="17">
        <v>40</v>
      </c>
      <c r="F46" s="29">
        <f t="shared" si="2"/>
        <v>13.585919999999998</v>
      </c>
      <c r="G46" s="28">
        <v>60</v>
      </c>
      <c r="H46" s="29">
        <f t="shared" si="3"/>
        <v>20.378879999999999</v>
      </c>
      <c r="I46" s="16"/>
    </row>
    <row r="47" spans="1:12" ht="14.1" customHeight="1">
      <c r="A47" s="16"/>
      <c r="C47" s="17" t="s">
        <v>46</v>
      </c>
      <c r="D47" s="25">
        <f t="shared" si="1"/>
        <v>71.131199999999993</v>
      </c>
      <c r="E47" s="17">
        <v>40</v>
      </c>
      <c r="F47" s="29">
        <f t="shared" si="2"/>
        <v>28.452479999999994</v>
      </c>
      <c r="G47" s="28">
        <v>60</v>
      </c>
      <c r="H47" s="29">
        <f t="shared" si="3"/>
        <v>42.678719999999991</v>
      </c>
      <c r="I47" s="16"/>
    </row>
    <row r="48" spans="1:12" ht="14.1" customHeight="1">
      <c r="A48" s="16"/>
      <c r="C48" s="17" t="s">
        <v>47</v>
      </c>
      <c r="D48" s="25">
        <f t="shared" si="1"/>
        <v>91.31519999999999</v>
      </c>
      <c r="E48" s="17">
        <v>80</v>
      </c>
      <c r="F48" s="29">
        <f t="shared" si="2"/>
        <v>73.052160000000001</v>
      </c>
      <c r="G48" s="28">
        <v>20</v>
      </c>
      <c r="H48" s="29">
        <f t="shared" si="3"/>
        <v>18.26304</v>
      </c>
      <c r="I48" s="16"/>
    </row>
    <row r="49" spans="1:9" ht="14.1" customHeight="1">
      <c r="A49" s="16"/>
      <c r="C49" s="17" t="s">
        <v>48</v>
      </c>
      <c r="D49" s="25">
        <f t="shared" si="1"/>
        <v>111.35999999999999</v>
      </c>
      <c r="E49" s="17">
        <v>10</v>
      </c>
      <c r="F49" s="29">
        <f t="shared" si="2"/>
        <v>11.135999999999999</v>
      </c>
      <c r="G49" s="28">
        <v>90</v>
      </c>
      <c r="H49" s="29">
        <f t="shared" si="3"/>
        <v>100.22399999999998</v>
      </c>
      <c r="I49" s="16"/>
    </row>
    <row r="50" spans="1:9" ht="17.25" customHeight="1">
      <c r="A50" s="16"/>
      <c r="C50" s="26" t="s">
        <v>42</v>
      </c>
      <c r="D50" s="27">
        <f>SUM(D44:D49)</f>
        <v>356.72320000000002</v>
      </c>
      <c r="E50" s="27"/>
      <c r="F50" s="27">
        <f>SUM(F44:F49)</f>
        <v>154.16399999999999</v>
      </c>
      <c r="G50" s="27"/>
      <c r="H50" s="27">
        <f>SUM(H44:H49)</f>
        <v>202.55919999999998</v>
      </c>
      <c r="I50" s="16"/>
    </row>
    <row r="51" spans="1:9" ht="17.25" customHeight="1">
      <c r="A51" s="16"/>
      <c r="B51" s="16"/>
      <c r="C51" s="16"/>
      <c r="D51" s="16"/>
      <c r="E51" s="16"/>
      <c r="F51" s="16"/>
      <c r="G51" s="16"/>
      <c r="H51" s="16"/>
      <c r="I51" s="16"/>
    </row>
    <row r="52" spans="1:9" ht="17.25" customHeight="1">
      <c r="A52" s="22" t="s">
        <v>58</v>
      </c>
      <c r="B52" s="16"/>
      <c r="C52" s="16"/>
      <c r="D52" s="16"/>
      <c r="E52" s="16"/>
      <c r="F52" s="16"/>
      <c r="G52" s="16"/>
      <c r="H52" s="16"/>
      <c r="I52" s="16"/>
    </row>
    <row r="53" spans="1:9" ht="17.25" customHeight="1">
      <c r="A53" s="16"/>
      <c r="B53" s="16"/>
      <c r="C53" s="22" t="s">
        <v>59</v>
      </c>
      <c r="D53" s="22"/>
      <c r="E53" s="23">
        <f>F50</f>
        <v>154.16399999999999</v>
      </c>
      <c r="F53" s="22" t="s">
        <v>60</v>
      </c>
      <c r="G53" s="16"/>
      <c r="H53" s="16"/>
      <c r="I53" s="16"/>
    </row>
    <row r="54" spans="1:9" ht="17.25" customHeight="1">
      <c r="A54" s="16"/>
      <c r="B54" s="16"/>
      <c r="C54" s="22" t="s">
        <v>61</v>
      </c>
      <c r="D54" s="22"/>
      <c r="E54" s="23">
        <f>H50</f>
        <v>202.55919999999998</v>
      </c>
      <c r="F54" s="22" t="s">
        <v>60</v>
      </c>
      <c r="G54" s="16"/>
      <c r="H54" s="16"/>
      <c r="I54" s="16"/>
    </row>
    <row r="55" spans="1:9" ht="17.25" customHeight="1">
      <c r="A55" s="22" t="s">
        <v>63</v>
      </c>
      <c r="B55" s="16"/>
      <c r="C55" s="16"/>
      <c r="D55" s="16"/>
      <c r="E55" s="16"/>
      <c r="F55" s="16"/>
      <c r="G55" s="16"/>
      <c r="H55" s="16"/>
      <c r="I55" s="16"/>
    </row>
    <row r="56" spans="1:9" ht="17.25" customHeight="1">
      <c r="A56" s="22" t="s">
        <v>62</v>
      </c>
      <c r="B56" s="16"/>
      <c r="C56" s="16"/>
      <c r="D56" s="16"/>
      <c r="E56" s="16"/>
      <c r="F56" s="16"/>
      <c r="G56" s="16"/>
      <c r="H56" s="16"/>
      <c r="I56" s="16"/>
    </row>
    <row r="57" spans="1:9" ht="17.25" customHeight="1">
      <c r="A57" s="16"/>
      <c r="B57" s="16"/>
      <c r="C57" s="22" t="s">
        <v>59</v>
      </c>
      <c r="D57" s="16"/>
      <c r="E57" s="31">
        <f>E53*24.08*1000</f>
        <v>3712269.1199999996</v>
      </c>
      <c r="F57" s="31"/>
      <c r="G57" s="22" t="s">
        <v>64</v>
      </c>
      <c r="H57" s="16"/>
      <c r="I57" s="16"/>
    </row>
    <row r="58" spans="1:9" ht="17.25" customHeight="1">
      <c r="A58" s="16"/>
      <c r="B58" s="16"/>
      <c r="C58" s="22" t="s">
        <v>61</v>
      </c>
      <c r="D58" s="16"/>
      <c r="E58" s="31">
        <f>E54*24.08*1000</f>
        <v>4877625.5359999985</v>
      </c>
      <c r="F58" s="31"/>
      <c r="G58" s="22" t="s">
        <v>64</v>
      </c>
      <c r="H58" s="16"/>
      <c r="I58" s="16"/>
    </row>
    <row r="59" spans="1:9" ht="17.25" customHeight="1">
      <c r="A59" s="22" t="s">
        <v>65</v>
      </c>
      <c r="B59" s="14"/>
      <c r="C59" s="14"/>
      <c r="D59" s="14"/>
      <c r="E59" s="14"/>
      <c r="F59" s="14"/>
      <c r="G59" s="14"/>
      <c r="H59" s="14"/>
      <c r="I59" s="14"/>
    </row>
    <row r="60" spans="1:9" ht="17.45" customHeight="1">
      <c r="C60" s="22" t="s">
        <v>59</v>
      </c>
      <c r="E60" s="31">
        <f>E57*1.18</f>
        <v>4380477.5615999997</v>
      </c>
      <c r="F60" s="31"/>
      <c r="G60" s="22" t="s">
        <v>64</v>
      </c>
    </row>
    <row r="61" spans="1:9" ht="17.45" customHeight="1">
      <c r="C61" s="22" t="s">
        <v>61</v>
      </c>
      <c r="E61" s="31">
        <f>E58*1.18</f>
        <v>5755598.1324799983</v>
      </c>
      <c r="F61" s="31"/>
      <c r="G61" s="22" t="s">
        <v>64</v>
      </c>
    </row>
    <row r="62" spans="1:9" ht="17.45" customHeight="1">
      <c r="C62" s="22"/>
      <c r="E62" s="30"/>
      <c r="F62" s="30"/>
      <c r="G62" s="22"/>
    </row>
    <row r="63" spans="1:9">
      <c r="A63" t="s">
        <v>9</v>
      </c>
    </row>
    <row r="66" spans="1:1">
      <c r="A66" t="s">
        <v>10</v>
      </c>
    </row>
  </sheetData>
  <mergeCells count="20">
    <mergeCell ref="B10:I10"/>
    <mergeCell ref="I31:I32"/>
    <mergeCell ref="A31:A32"/>
    <mergeCell ref="B31:H31"/>
    <mergeCell ref="A7:I7"/>
    <mergeCell ref="A8:I8"/>
    <mergeCell ref="A13:I13"/>
    <mergeCell ref="A29:I29"/>
    <mergeCell ref="B9:I9"/>
    <mergeCell ref="B11:I11"/>
    <mergeCell ref="E57:F57"/>
    <mergeCell ref="E58:F58"/>
    <mergeCell ref="E60:F60"/>
    <mergeCell ref="E61:F61"/>
    <mergeCell ref="A40:I40"/>
    <mergeCell ref="E41:H41"/>
    <mergeCell ref="C41:C43"/>
    <mergeCell ref="D41:D43"/>
    <mergeCell ref="E42:F42"/>
    <mergeCell ref="G42:H42"/>
  </mergeCells>
  <phoneticPr fontId="0" type="noConversion"/>
  <pageMargins left="0.82" right="0.33" top="0.41" bottom="7.0000000000000007E-2" header="0.41" footer="0.1"/>
  <pageSetup paperSize="9" orientation="portrait" horizontalDpi="4294967292" r:id="rId1"/>
  <headerFooter alignWithMargins="0"/>
  <rowBreaks count="1" manualBreakCount="1">
    <brk id="5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</vt:lpstr>
      <vt:lpstr>'смета '!Область_печати</vt:lpstr>
    </vt:vector>
  </TitlesOfParts>
  <Company>advance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</dc:creator>
  <cp:lastModifiedBy>ГБП</cp:lastModifiedBy>
  <cp:lastPrinted>2012-02-14T08:33:56Z</cp:lastPrinted>
  <dcterms:created xsi:type="dcterms:W3CDTF">2005-10-12T09:44:25Z</dcterms:created>
  <dcterms:modified xsi:type="dcterms:W3CDTF">2012-02-14T08:36:35Z</dcterms:modified>
</cp:coreProperties>
</file>