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4C~1\AppData\Local\Temp\Rar$DIa2152.21243\"/>
    </mc:Choice>
  </mc:AlternateContent>
  <xr:revisionPtr revIDLastSave="0" documentId="13_ncr:1_{EE848DDE-0BA7-497A-B173-17D12474CA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4" r:id="rId1"/>
  </sheets>
  <definedNames>
    <definedName name="_xlnm._FilterDatabase" localSheetId="0" hidden="1">'Расчет цены'!$A$11:$P$107</definedName>
    <definedName name="_xlnm.Print_Area" localSheetId="0">'Расчет цены'!$A$1:$N$112</definedName>
  </definedNames>
  <calcPr calcId="181029"/>
</workbook>
</file>

<file path=xl/calcChain.xml><?xml version="1.0" encoding="utf-8"?>
<calcChain xmlns="http://schemas.openxmlformats.org/spreadsheetml/2006/main">
  <c r="I12" i="4" l="1"/>
  <c r="L12" i="4" s="1"/>
  <c r="J12" i="4"/>
  <c r="K12" i="4" s="1"/>
  <c r="M12" i="4"/>
  <c r="N12" i="4"/>
  <c r="I13" i="4"/>
  <c r="L13" i="4" s="1"/>
  <c r="J13" i="4"/>
  <c r="K13" i="4" s="1"/>
  <c r="M13" i="4"/>
  <c r="N13" i="4"/>
  <c r="I14" i="4"/>
  <c r="L14" i="4" s="1"/>
  <c r="J14" i="4"/>
  <c r="M14" i="4"/>
  <c r="N14" i="4"/>
  <c r="I15" i="4"/>
  <c r="L15" i="4" s="1"/>
  <c r="J15" i="4"/>
  <c r="M15" i="4"/>
  <c r="N15" i="4"/>
  <c r="I16" i="4"/>
  <c r="J16" i="4"/>
  <c r="M16" i="4"/>
  <c r="N16" i="4"/>
  <c r="I17" i="4"/>
  <c r="L17" i="4" s="1"/>
  <c r="J17" i="4"/>
  <c r="M17" i="4"/>
  <c r="N17" i="4"/>
  <c r="I18" i="4"/>
  <c r="L18" i="4" s="1"/>
  <c r="J18" i="4"/>
  <c r="K18" i="4" s="1"/>
  <c r="M18" i="4"/>
  <c r="N18" i="4"/>
  <c r="I19" i="4"/>
  <c r="L19" i="4" s="1"/>
  <c r="J19" i="4"/>
  <c r="M19" i="4"/>
  <c r="N19" i="4"/>
  <c r="I20" i="4"/>
  <c r="J20" i="4"/>
  <c r="M20" i="4"/>
  <c r="N20" i="4"/>
  <c r="I21" i="4"/>
  <c r="L21" i="4" s="1"/>
  <c r="J21" i="4"/>
  <c r="M21" i="4"/>
  <c r="N21" i="4"/>
  <c r="I22" i="4"/>
  <c r="L22" i="4" s="1"/>
  <c r="J22" i="4"/>
  <c r="K22" i="4" s="1"/>
  <c r="M22" i="4"/>
  <c r="N22" i="4"/>
  <c r="I23" i="4"/>
  <c r="L23" i="4" s="1"/>
  <c r="J23" i="4"/>
  <c r="M23" i="4"/>
  <c r="N23" i="4"/>
  <c r="I24" i="4"/>
  <c r="J24" i="4"/>
  <c r="M24" i="4"/>
  <c r="N24" i="4"/>
  <c r="I25" i="4"/>
  <c r="L25" i="4" s="1"/>
  <c r="J25" i="4"/>
  <c r="M25" i="4"/>
  <c r="N25" i="4"/>
  <c r="I26" i="4"/>
  <c r="L26" i="4" s="1"/>
  <c r="J26" i="4"/>
  <c r="K26" i="4" s="1"/>
  <c r="M26" i="4"/>
  <c r="N26" i="4"/>
  <c r="I27" i="4"/>
  <c r="L27" i="4" s="1"/>
  <c r="J27" i="4"/>
  <c r="M27" i="4"/>
  <c r="N27" i="4"/>
  <c r="I28" i="4"/>
  <c r="J28" i="4"/>
  <c r="M28" i="4"/>
  <c r="N28" i="4"/>
  <c r="I29" i="4"/>
  <c r="L29" i="4" s="1"/>
  <c r="J29" i="4"/>
  <c r="M29" i="4"/>
  <c r="N29" i="4"/>
  <c r="I30" i="4"/>
  <c r="L30" i="4" s="1"/>
  <c r="J30" i="4"/>
  <c r="M30" i="4"/>
  <c r="N30" i="4"/>
  <c r="I31" i="4"/>
  <c r="L31" i="4" s="1"/>
  <c r="J31" i="4"/>
  <c r="M31" i="4"/>
  <c r="N31" i="4"/>
  <c r="I32" i="4"/>
  <c r="J32" i="4"/>
  <c r="M32" i="4"/>
  <c r="N32" i="4"/>
  <c r="I33" i="4"/>
  <c r="L33" i="4" s="1"/>
  <c r="J33" i="4"/>
  <c r="M33" i="4"/>
  <c r="N33" i="4"/>
  <c r="I34" i="4"/>
  <c r="L34" i="4" s="1"/>
  <c r="J34" i="4"/>
  <c r="K34" i="4" s="1"/>
  <c r="M34" i="4"/>
  <c r="N34" i="4"/>
  <c r="I35" i="4"/>
  <c r="L35" i="4" s="1"/>
  <c r="J35" i="4"/>
  <c r="M35" i="4"/>
  <c r="N35" i="4"/>
  <c r="I36" i="4"/>
  <c r="J36" i="4"/>
  <c r="M36" i="4"/>
  <c r="N36" i="4"/>
  <c r="I37" i="4"/>
  <c r="L37" i="4" s="1"/>
  <c r="J37" i="4"/>
  <c r="M37" i="4"/>
  <c r="N37" i="4"/>
  <c r="I38" i="4"/>
  <c r="L38" i="4" s="1"/>
  <c r="J38" i="4"/>
  <c r="K38" i="4" s="1"/>
  <c r="M38" i="4"/>
  <c r="N38" i="4"/>
  <c r="I39" i="4"/>
  <c r="L39" i="4" s="1"/>
  <c r="J39" i="4"/>
  <c r="M39" i="4"/>
  <c r="N39" i="4"/>
  <c r="I40" i="4"/>
  <c r="J40" i="4"/>
  <c r="M40" i="4"/>
  <c r="N40" i="4"/>
  <c r="I41" i="4"/>
  <c r="L41" i="4" s="1"/>
  <c r="J41" i="4"/>
  <c r="M41" i="4"/>
  <c r="N41" i="4"/>
  <c r="I42" i="4"/>
  <c r="L42" i="4" s="1"/>
  <c r="J42" i="4"/>
  <c r="M42" i="4"/>
  <c r="N42" i="4"/>
  <c r="I43" i="4"/>
  <c r="L43" i="4" s="1"/>
  <c r="J43" i="4"/>
  <c r="M43" i="4"/>
  <c r="N43" i="4"/>
  <c r="I44" i="4"/>
  <c r="J44" i="4"/>
  <c r="M44" i="4"/>
  <c r="N44" i="4"/>
  <c r="I45" i="4"/>
  <c r="L45" i="4" s="1"/>
  <c r="J45" i="4"/>
  <c r="M45" i="4"/>
  <c r="N45" i="4"/>
  <c r="I46" i="4"/>
  <c r="L46" i="4" s="1"/>
  <c r="J46" i="4"/>
  <c r="M46" i="4"/>
  <c r="N46" i="4"/>
  <c r="I47" i="4"/>
  <c r="L47" i="4" s="1"/>
  <c r="J47" i="4"/>
  <c r="M47" i="4"/>
  <c r="N47" i="4"/>
  <c r="I48" i="4"/>
  <c r="J48" i="4"/>
  <c r="M48" i="4"/>
  <c r="N48" i="4"/>
  <c r="I49" i="4"/>
  <c r="L49" i="4" s="1"/>
  <c r="J49" i="4"/>
  <c r="M49" i="4"/>
  <c r="N49" i="4"/>
  <c r="I50" i="4"/>
  <c r="L50" i="4" s="1"/>
  <c r="J50" i="4"/>
  <c r="M50" i="4"/>
  <c r="N50" i="4"/>
  <c r="I51" i="4"/>
  <c r="L51" i="4" s="1"/>
  <c r="J51" i="4"/>
  <c r="M51" i="4"/>
  <c r="N51" i="4"/>
  <c r="I52" i="4"/>
  <c r="J52" i="4"/>
  <c r="M52" i="4"/>
  <c r="N52" i="4"/>
  <c r="I53" i="4"/>
  <c r="L53" i="4" s="1"/>
  <c r="J53" i="4"/>
  <c r="M53" i="4"/>
  <c r="N53" i="4"/>
  <c r="I54" i="4"/>
  <c r="L54" i="4" s="1"/>
  <c r="J54" i="4"/>
  <c r="M54" i="4"/>
  <c r="N54" i="4"/>
  <c r="I55" i="4"/>
  <c r="L55" i="4" s="1"/>
  <c r="J55" i="4"/>
  <c r="M55" i="4"/>
  <c r="N55" i="4"/>
  <c r="I56" i="4"/>
  <c r="J56" i="4"/>
  <c r="M56" i="4"/>
  <c r="N56" i="4"/>
  <c r="I57" i="4"/>
  <c r="L57" i="4" s="1"/>
  <c r="J57" i="4"/>
  <c r="M57" i="4"/>
  <c r="N57" i="4"/>
  <c r="I58" i="4"/>
  <c r="L58" i="4" s="1"/>
  <c r="J58" i="4"/>
  <c r="M58" i="4"/>
  <c r="N58" i="4"/>
  <c r="I59" i="4"/>
  <c r="L59" i="4" s="1"/>
  <c r="J59" i="4"/>
  <c r="M59" i="4"/>
  <c r="N59" i="4"/>
  <c r="I60" i="4"/>
  <c r="J60" i="4"/>
  <c r="M60" i="4"/>
  <c r="N60" i="4"/>
  <c r="I61" i="4"/>
  <c r="L61" i="4" s="1"/>
  <c r="J61" i="4"/>
  <c r="M61" i="4"/>
  <c r="N61" i="4"/>
  <c r="I62" i="4"/>
  <c r="L62" i="4" s="1"/>
  <c r="J62" i="4"/>
  <c r="M62" i="4"/>
  <c r="N62" i="4"/>
  <c r="I63" i="4"/>
  <c r="L63" i="4" s="1"/>
  <c r="J63" i="4"/>
  <c r="M63" i="4"/>
  <c r="N63" i="4"/>
  <c r="I64" i="4"/>
  <c r="J64" i="4"/>
  <c r="M64" i="4"/>
  <c r="N64" i="4"/>
  <c r="I65" i="4"/>
  <c r="L65" i="4" s="1"/>
  <c r="J65" i="4"/>
  <c r="M65" i="4"/>
  <c r="N65" i="4"/>
  <c r="I66" i="4"/>
  <c r="L66" i="4" s="1"/>
  <c r="J66" i="4"/>
  <c r="M66" i="4"/>
  <c r="N66" i="4"/>
  <c r="I67" i="4"/>
  <c r="L67" i="4" s="1"/>
  <c r="J67" i="4"/>
  <c r="M67" i="4"/>
  <c r="N67" i="4"/>
  <c r="I68" i="4"/>
  <c r="J68" i="4"/>
  <c r="M68" i="4"/>
  <c r="N68" i="4"/>
  <c r="I69" i="4"/>
  <c r="L69" i="4" s="1"/>
  <c r="J69" i="4"/>
  <c r="M69" i="4"/>
  <c r="N69" i="4"/>
  <c r="I70" i="4"/>
  <c r="L70" i="4" s="1"/>
  <c r="J70" i="4"/>
  <c r="M70" i="4"/>
  <c r="N70" i="4"/>
  <c r="I71" i="4"/>
  <c r="L71" i="4" s="1"/>
  <c r="J71" i="4"/>
  <c r="M71" i="4"/>
  <c r="N71" i="4"/>
  <c r="I72" i="4"/>
  <c r="J72" i="4"/>
  <c r="M72" i="4"/>
  <c r="N72" i="4"/>
  <c r="I73" i="4"/>
  <c r="L73" i="4" s="1"/>
  <c r="J73" i="4"/>
  <c r="M73" i="4"/>
  <c r="N73" i="4"/>
  <c r="I74" i="4"/>
  <c r="L74" i="4" s="1"/>
  <c r="J74" i="4"/>
  <c r="M74" i="4"/>
  <c r="N74" i="4"/>
  <c r="I75" i="4"/>
  <c r="L75" i="4" s="1"/>
  <c r="J75" i="4"/>
  <c r="M75" i="4"/>
  <c r="N75" i="4"/>
  <c r="I76" i="4"/>
  <c r="J76" i="4"/>
  <c r="M76" i="4"/>
  <c r="N76" i="4"/>
  <c r="I77" i="4"/>
  <c r="L77" i="4" s="1"/>
  <c r="J77" i="4"/>
  <c r="M77" i="4"/>
  <c r="N77" i="4"/>
  <c r="I78" i="4"/>
  <c r="L78" i="4" s="1"/>
  <c r="J78" i="4"/>
  <c r="M78" i="4"/>
  <c r="N78" i="4"/>
  <c r="I79" i="4"/>
  <c r="L79" i="4" s="1"/>
  <c r="J79" i="4"/>
  <c r="M79" i="4"/>
  <c r="N79" i="4"/>
  <c r="I80" i="4"/>
  <c r="J80" i="4"/>
  <c r="M80" i="4"/>
  <c r="N80" i="4"/>
  <c r="I81" i="4"/>
  <c r="L81" i="4" s="1"/>
  <c r="J81" i="4"/>
  <c r="M81" i="4"/>
  <c r="N81" i="4"/>
  <c r="I82" i="4"/>
  <c r="L82" i="4" s="1"/>
  <c r="J82" i="4"/>
  <c r="M82" i="4"/>
  <c r="N82" i="4"/>
  <c r="I83" i="4"/>
  <c r="L83" i="4" s="1"/>
  <c r="J83" i="4"/>
  <c r="M83" i="4"/>
  <c r="N83" i="4"/>
  <c r="I84" i="4"/>
  <c r="J84" i="4"/>
  <c r="M84" i="4"/>
  <c r="N84" i="4"/>
  <c r="I85" i="4"/>
  <c r="L85" i="4" s="1"/>
  <c r="J85" i="4"/>
  <c r="M85" i="4"/>
  <c r="N85" i="4"/>
  <c r="I86" i="4"/>
  <c r="L86" i="4" s="1"/>
  <c r="J86" i="4"/>
  <c r="M86" i="4"/>
  <c r="N86" i="4"/>
  <c r="I87" i="4"/>
  <c r="L87" i="4" s="1"/>
  <c r="J87" i="4"/>
  <c r="M87" i="4"/>
  <c r="N87" i="4"/>
  <c r="I88" i="4"/>
  <c r="J88" i="4"/>
  <c r="M88" i="4"/>
  <c r="N88" i="4"/>
  <c r="I89" i="4"/>
  <c r="L89" i="4" s="1"/>
  <c r="J89" i="4"/>
  <c r="M89" i="4"/>
  <c r="N89" i="4"/>
  <c r="I90" i="4"/>
  <c r="L90" i="4" s="1"/>
  <c r="J90" i="4"/>
  <c r="M90" i="4"/>
  <c r="N90" i="4"/>
  <c r="I91" i="4"/>
  <c r="L91" i="4" s="1"/>
  <c r="J91" i="4"/>
  <c r="M91" i="4"/>
  <c r="N91" i="4"/>
  <c r="I92" i="4"/>
  <c r="J92" i="4"/>
  <c r="M92" i="4"/>
  <c r="N92" i="4"/>
  <c r="I93" i="4"/>
  <c r="L93" i="4" s="1"/>
  <c r="J93" i="4"/>
  <c r="M93" i="4"/>
  <c r="N93" i="4"/>
  <c r="I94" i="4"/>
  <c r="L94" i="4" s="1"/>
  <c r="J94" i="4"/>
  <c r="M94" i="4"/>
  <c r="N94" i="4"/>
  <c r="I95" i="4"/>
  <c r="L95" i="4" s="1"/>
  <c r="J95" i="4"/>
  <c r="M95" i="4"/>
  <c r="N95" i="4"/>
  <c r="I96" i="4"/>
  <c r="J96" i="4"/>
  <c r="M96" i="4"/>
  <c r="N96" i="4"/>
  <c r="I97" i="4"/>
  <c r="L97" i="4" s="1"/>
  <c r="J97" i="4"/>
  <c r="K97" i="4" s="1"/>
  <c r="M97" i="4"/>
  <c r="N97" i="4"/>
  <c r="I98" i="4"/>
  <c r="L98" i="4" s="1"/>
  <c r="J98" i="4"/>
  <c r="K98" i="4" s="1"/>
  <c r="M98" i="4"/>
  <c r="N98" i="4"/>
  <c r="I99" i="4"/>
  <c r="L99" i="4" s="1"/>
  <c r="J99" i="4"/>
  <c r="M99" i="4"/>
  <c r="N99" i="4"/>
  <c r="I100" i="4"/>
  <c r="J100" i="4"/>
  <c r="M100" i="4"/>
  <c r="N100" i="4"/>
  <c r="I101" i="4"/>
  <c r="L101" i="4" s="1"/>
  <c r="J101" i="4"/>
  <c r="M101" i="4"/>
  <c r="N101" i="4"/>
  <c r="I102" i="4"/>
  <c r="L102" i="4" s="1"/>
  <c r="J102" i="4"/>
  <c r="M102" i="4"/>
  <c r="N102" i="4"/>
  <c r="I103" i="4"/>
  <c r="L103" i="4" s="1"/>
  <c r="J103" i="4"/>
  <c r="M103" i="4"/>
  <c r="N103" i="4"/>
  <c r="I104" i="4"/>
  <c r="J104" i="4"/>
  <c r="M104" i="4"/>
  <c r="N104" i="4"/>
  <c r="I105" i="4"/>
  <c r="L105" i="4" s="1"/>
  <c r="J105" i="4"/>
  <c r="M105" i="4"/>
  <c r="N105" i="4"/>
  <c r="K102" i="4" l="1"/>
  <c r="K94" i="4"/>
  <c r="K90" i="4"/>
  <c r="K89" i="4"/>
  <c r="K82" i="4"/>
  <c r="K78" i="4"/>
  <c r="K77" i="4"/>
  <c r="K42" i="4"/>
  <c r="K74" i="4"/>
  <c r="K73" i="4"/>
  <c r="K70" i="4"/>
  <c r="K66" i="4"/>
  <c r="K62" i="4"/>
  <c r="K61" i="4"/>
  <c r="K54" i="4"/>
  <c r="K50" i="4"/>
  <c r="K46" i="4"/>
  <c r="K45" i="4"/>
  <c r="K41" i="4"/>
  <c r="K104" i="4"/>
  <c r="K58" i="4"/>
  <c r="K30" i="4"/>
  <c r="K29" i="4"/>
  <c r="K84" i="4"/>
  <c r="K80" i="4"/>
  <c r="K86" i="4"/>
  <c r="K92" i="4"/>
  <c r="K85" i="4"/>
  <c r="L84" i="4"/>
  <c r="K57" i="4"/>
  <c r="K25" i="4"/>
  <c r="K14" i="4"/>
  <c r="K88" i="4"/>
  <c r="K105" i="4"/>
  <c r="K96" i="4"/>
  <c r="K93" i="4"/>
  <c r="L92" i="4"/>
  <c r="K69" i="4"/>
  <c r="K53" i="4"/>
  <c r="K37" i="4"/>
  <c r="K21" i="4"/>
  <c r="K100" i="4"/>
  <c r="K101" i="4"/>
  <c r="L100" i="4"/>
  <c r="K81" i="4"/>
  <c r="K65" i="4"/>
  <c r="K49" i="4"/>
  <c r="K33" i="4"/>
  <c r="K17" i="4"/>
  <c r="K68" i="4"/>
  <c r="L68" i="4"/>
  <c r="K52" i="4"/>
  <c r="L52" i="4"/>
  <c r="K36" i="4"/>
  <c r="L36" i="4"/>
  <c r="K20" i="4"/>
  <c r="L20" i="4"/>
  <c r="K64" i="4"/>
  <c r="L64" i="4"/>
  <c r="K48" i="4"/>
  <c r="L48" i="4"/>
  <c r="K32" i="4"/>
  <c r="L32" i="4"/>
  <c r="K16" i="4"/>
  <c r="L16" i="4"/>
  <c r="K76" i="4"/>
  <c r="L76" i="4"/>
  <c r="K60" i="4"/>
  <c r="L60" i="4"/>
  <c r="K44" i="4"/>
  <c r="L44" i="4"/>
  <c r="K28" i="4"/>
  <c r="L28" i="4"/>
  <c r="L104" i="4"/>
  <c r="L96" i="4"/>
  <c r="L88" i="4"/>
  <c r="L80" i="4"/>
  <c r="K72" i="4"/>
  <c r="L72" i="4"/>
  <c r="K56" i="4"/>
  <c r="L56" i="4"/>
  <c r="K40" i="4"/>
  <c r="L40" i="4"/>
  <c r="K24" i="4"/>
  <c r="L24" i="4"/>
  <c r="K103" i="4"/>
  <c r="K99" i="4"/>
  <c r="K95" i="4"/>
  <c r="K91" i="4"/>
  <c r="K87" i="4"/>
  <c r="K83" i="4"/>
  <c r="K79" i="4"/>
  <c r="K75" i="4"/>
  <c r="K71" i="4"/>
  <c r="K67" i="4"/>
  <c r="K63" i="4"/>
  <c r="K59" i="4"/>
  <c r="K55" i="4"/>
  <c r="K51" i="4"/>
  <c r="K47" i="4"/>
  <c r="K43" i="4"/>
  <c r="K39" i="4"/>
  <c r="K35" i="4"/>
  <c r="K31" i="4"/>
  <c r="K27" i="4"/>
  <c r="K23" i="4"/>
  <c r="K19" i="4"/>
  <c r="K15" i="4"/>
  <c r="M11" i="4" l="1"/>
  <c r="N11" i="4"/>
  <c r="N106" i="4" l="1"/>
  <c r="I11" i="4" l="1"/>
  <c r="L11" i="4" s="1"/>
  <c r="J11" i="4"/>
  <c r="K11" i="4" l="1"/>
</calcChain>
</file>

<file path=xl/sharedStrings.xml><?xml version="1.0" encoding="utf-8"?>
<sst xmlns="http://schemas.openxmlformats.org/spreadsheetml/2006/main" count="217" uniqueCount="124">
  <si>
    <t>Утверждаю</t>
  </si>
  <si>
    <t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</t>
  </si>
  <si>
    <t>№ п/п</t>
  </si>
  <si>
    <t>Наименование объекта закупки</t>
  </si>
  <si>
    <t>Ед. изм</t>
  </si>
  <si>
    <t>Кол-во &lt;v&gt;</t>
  </si>
  <si>
    <t>Источники информации</t>
  </si>
  <si>
    <t xml:space="preserve">Однородность совокупности значений выявленных цен, используемых в расчете НМЦК </t>
  </si>
  <si>
    <t>НМЦК, определяемая методом сопоставимых рыночных цен 
(анализа рынка)</t>
  </si>
  <si>
    <t>Количество значений, используемых в расчете &lt;n&gt;</t>
  </si>
  <si>
    <r>
      <t>Средняя арифметическая цена за единицу     &lt;</t>
    </r>
    <r>
      <rPr>
        <b/>
        <i/>
        <sz val="8"/>
        <rFont val="Times New Roman"/>
        <family val="1"/>
        <charset val="204"/>
      </rPr>
      <t>ц</t>
    </r>
    <r>
      <rPr>
        <b/>
        <sz val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</si>
  <si>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</si>
  <si>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8"/>
        <rFont val="Times New Roman"/>
        <family val="1"/>
        <charset val="204"/>
      </rPr>
      <t xml:space="preserve">                 </t>
    </r>
    <r>
      <rPr>
        <sz val="8"/>
        <rFont val="Times New Roman"/>
        <family val="1"/>
        <charset val="204"/>
      </rPr>
      <t xml:space="preserve">  </t>
    </r>
    <r>
      <rPr>
        <i/>
        <sz val="8"/>
        <rFont val="Times New Roman"/>
        <family val="1"/>
        <charset val="204"/>
      </rPr>
      <t xml:space="preserve">  </t>
    </r>
  </si>
  <si>
    <t>9 = (5+6+7)/8</t>
  </si>
  <si>
    <t>11 = 10/9*100</t>
  </si>
  <si>
    <t>12 = 9*4</t>
  </si>
  <si>
    <t>Шт.</t>
  </si>
  <si>
    <t>Руководитель ГКУ "УС ЛО"</t>
  </si>
  <si>
    <t>__________ А.Е.Микшаков</t>
  </si>
  <si>
    <t>«____» ________2021 года</t>
  </si>
  <si>
    <t>Цена за единицу измерения (рублей)</t>
  </si>
  <si>
    <t>Н(М)ЦК  (рублей)</t>
  </si>
  <si>
    <t>14=13*4</t>
  </si>
  <si>
    <t>Н(М)ЦК снижена заказчиком по сравнению с Н(М)ЦК, определенной в соответствии с Методом исходя из имеющегося у заказчика объема финансового обеспечения для осуществления закупки, с пропорциональным снижением начальных цен единиц закупаемых медицинских изделий</t>
  </si>
  <si>
    <t>Стол журнальный</t>
  </si>
  <si>
    <t>Вешалки для гардероба</t>
  </si>
  <si>
    <t>Рабочее место в комплекте : Моноблок  Клавиатура . Мышь</t>
  </si>
  <si>
    <t>Вешалка для одежды напольная</t>
  </si>
  <si>
    <t>Стол для кабинета врача однотумбовый 
с ящиком и дверцей</t>
  </si>
  <si>
    <t>Тумба лабораторная на опорах</t>
  </si>
  <si>
    <t>Ширма трёхстворчатая на колёсах</t>
  </si>
  <si>
    <t>Мостик гимнастический</t>
  </si>
  <si>
    <t>Мяч волейбольный</t>
  </si>
  <si>
    <t>Мячи резиновые средние</t>
  </si>
  <si>
    <t>Скакалки</t>
  </si>
  <si>
    <t>Сетка волейбольная</t>
  </si>
  <si>
    <t>Коврики гимнастические</t>
  </si>
  <si>
    <t>Ограждение под раковину</t>
  </si>
  <si>
    <t>Шкаф-пенал для одежды</t>
  </si>
  <si>
    <t xml:space="preserve">Угловой офисный стол с двумя тумбами </t>
  </si>
  <si>
    <t>Многофункциональная уборочная тележка на металлической базе</t>
  </si>
  <si>
    <t xml:space="preserve">Шкаф для хозяйственного </t>
  </si>
  <si>
    <t xml:space="preserve">Сидение откидное универсальное для душа </t>
  </si>
  <si>
    <t xml:space="preserve">Поручень для инвалидов откидной </t>
  </si>
  <si>
    <t xml:space="preserve">Поручень для инвалидов </t>
  </si>
  <si>
    <t>Вешалка настенная</t>
  </si>
  <si>
    <t xml:space="preserve">Фен для волос </t>
  </si>
  <si>
    <t>Полка под зеркало</t>
  </si>
  <si>
    <t>Зеркало с креплением к стене</t>
  </si>
  <si>
    <t>Двухсекционный шкаф для раздевалки со скамейкой</t>
  </si>
  <si>
    <t xml:space="preserve">Обруч гимнастический </t>
  </si>
  <si>
    <t>Кегли</t>
  </si>
  <si>
    <t>Гантели детские</t>
  </si>
  <si>
    <t xml:space="preserve">Кольцеброс </t>
  </si>
  <si>
    <t>Контейнер для хранения мячей передвижной</t>
  </si>
  <si>
    <t xml:space="preserve">Травмобезопасные зеркала </t>
  </si>
  <si>
    <t xml:space="preserve">Скамья многофункциональная </t>
  </si>
  <si>
    <t xml:space="preserve">Реабилитационная беговая дорожка, </t>
  </si>
  <si>
    <t>Стойки волейбольные</t>
  </si>
  <si>
    <t xml:space="preserve">Кольца гимнастические школьные </t>
  </si>
  <si>
    <t>Канат для лазания</t>
  </si>
  <si>
    <t>Шведская стенка гимнастическая</t>
  </si>
  <si>
    <t>За НМЦК принято минимальное коммерческое предложение: 4 719 715,16 руб.</t>
  </si>
  <si>
    <t xml:space="preserve">Обоснование начальной (максимальной) цены контракта стоимости немонтируемого оборудования объект: 
"Центр адаптивной физической культуры ГАНПОУ ЛО 
"Мультицентр социальной и трудовой интеграции"  
</t>
  </si>
  <si>
    <t>Кушетка медицинская, смотровая, двухсекционная</t>
  </si>
  <si>
    <t>Кресло одноместное</t>
  </si>
  <si>
    <t>Зеркало настенное в раме</t>
  </si>
  <si>
    <t>Держатель для туалетной бумаг</t>
  </si>
  <si>
    <t xml:space="preserve">Диспенсер для листовых полотенец </t>
  </si>
  <si>
    <t>Дозатор для жидкого мыла</t>
  </si>
  <si>
    <t>Тумба подкатная</t>
  </si>
  <si>
    <t>Стол письменный</t>
  </si>
  <si>
    <t>Модульная офисный диван на стальных ножках</t>
  </si>
  <si>
    <t xml:space="preserve">Урна с педалью для мусора </t>
  </si>
  <si>
    <t>Проводной телефон</t>
  </si>
  <si>
    <t>Шкаф для ключей</t>
  </si>
  <si>
    <t>Кресло офисное</t>
  </si>
  <si>
    <t xml:space="preserve">Стойка прямая  </t>
  </si>
  <si>
    <t xml:space="preserve">Стойка угловая </t>
  </si>
  <si>
    <t>Водораздатчик-кулер напольный</t>
  </si>
  <si>
    <t>Лазерное МФУ</t>
  </si>
  <si>
    <t>Рабочее место в комплекте:
Персональный компьютер, монитор, клавиатура, мышь</t>
  </si>
  <si>
    <t>Стул медицинский</t>
  </si>
  <si>
    <t>Шкаф  медицинский для одежды</t>
  </si>
  <si>
    <t>Шкаф  медицинский из стали</t>
  </si>
  <si>
    <t xml:space="preserve">Облучатель бактерицидный настенный </t>
  </si>
  <si>
    <t xml:space="preserve">Подвесная тумба </t>
  </si>
  <si>
    <t>Турник-брусья</t>
  </si>
  <si>
    <t xml:space="preserve">Гимнастическая скамейка </t>
  </si>
  <si>
    <t>Тренажер «Жим вниз»</t>
  </si>
  <si>
    <t xml:space="preserve">Велотренажер для восстановления опорно-двигательного аппарата </t>
  </si>
  <si>
    <t xml:space="preserve">Эллиптический тренажер </t>
  </si>
  <si>
    <t xml:space="preserve">Горизонтальный велотренажер </t>
  </si>
  <si>
    <t>Степпер</t>
  </si>
  <si>
    <t xml:space="preserve">Весы напольные электронные медицинские </t>
  </si>
  <si>
    <t xml:space="preserve">Многофункциональный силовой комплекс </t>
  </si>
  <si>
    <t xml:space="preserve">Гиперэкстензия </t>
  </si>
  <si>
    <t>Подставка под гантельный ряд</t>
  </si>
  <si>
    <t>Стойка для жима и приседаний со штангой</t>
  </si>
  <si>
    <t>Комплект гексагональных гантелей с резиновым покрытием</t>
  </si>
  <si>
    <t xml:space="preserve">Гриф прямой </t>
  </si>
  <si>
    <t>Гриф В-образный с замками</t>
  </si>
  <si>
    <t>Бодибар</t>
  </si>
  <si>
    <t xml:space="preserve">Набор дисков для штанги </t>
  </si>
  <si>
    <t>Стеллаж для спортинвентаря</t>
  </si>
  <si>
    <t>Щит для метания в цель</t>
  </si>
  <si>
    <t>Козел гимнастический</t>
  </si>
  <si>
    <t>Лестница деревянная с зацепами</t>
  </si>
  <si>
    <t>Доска навесная</t>
  </si>
  <si>
    <t>Мат большой</t>
  </si>
  <si>
    <t>Мат малый</t>
  </si>
  <si>
    <t>Мат складывающийся</t>
  </si>
  <si>
    <t>Мат с разметками</t>
  </si>
  <si>
    <t xml:space="preserve">Шкаф для документов со стеклами </t>
  </si>
  <si>
    <t xml:space="preserve">Таблица для определения остроты
зрения с осветителем </t>
  </si>
  <si>
    <t>Стул</t>
  </si>
  <si>
    <t>Шкаф для одежды</t>
  </si>
  <si>
    <t>Шкаф-стеллаж для документо</t>
  </si>
  <si>
    <t>Шкаф для документов</t>
  </si>
  <si>
    <t>Электронные офисные</t>
  </si>
  <si>
    <t xml:space="preserve">Модульный офисный диван </t>
  </si>
  <si>
    <t>Коммерческое предложение 3 (вх. №01-2328/2021 от 09.06.2021)</t>
  </si>
  <si>
    <t>Коммерческое предложение 1 (вх. №01-2326/2021 от 09.06.2021)</t>
  </si>
  <si>
    <t>Коммерческое предложение 2 (вх. №01-2335/2021 от 09.06.2021)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</si>
</sst>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1" fillId="2" borderId="0" xfId="0" applyFont="1" applyFill="1"/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4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top" wrapText="1"/>
    </xf>
    <xf numFmtId="4" fontId="16" fillId="2" borderId="3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top" wrapText="1"/>
    </xf>
    <xf numFmtId="4" fontId="1" fillId="2" borderId="0" xfId="0" applyNumberFormat="1" applyFont="1" applyFill="1"/>
    <xf numFmtId="2" fontId="4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7" fillId="2" borderId="1" xfId="0" applyFont="1" applyFill="1" applyBorder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897467</xdr:colOff>
      <xdr:row>8</xdr:row>
      <xdr:rowOff>306917</xdr:rowOff>
    </xdr:from>
    <xdr:to>
      <xdr:col>10</xdr:col>
      <xdr:colOff>1312333</xdr:colOff>
      <xdr:row>8</xdr:row>
      <xdr:rowOff>659342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69967" y="3598334"/>
          <a:ext cx="1325033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71967</xdr:colOff>
      <xdr:row>8</xdr:row>
      <xdr:rowOff>468841</xdr:rowOff>
    </xdr:from>
    <xdr:to>
      <xdr:col>9</xdr:col>
      <xdr:colOff>814917</xdr:colOff>
      <xdr:row>8</xdr:row>
      <xdr:rowOff>906991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44467" y="3760258"/>
          <a:ext cx="7429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695325</xdr:colOff>
      <xdr:row>7</xdr:row>
      <xdr:rowOff>304800</xdr:rowOff>
    </xdr:from>
    <xdr:to>
      <xdr:col>4</xdr:col>
      <xdr:colOff>533400</xdr:colOff>
      <xdr:row>7</xdr:row>
      <xdr:rowOff>504825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131945" y="336042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215264</xdr:colOff>
      <xdr:row>8</xdr:row>
      <xdr:rowOff>328930</xdr:rowOff>
    </xdr:from>
    <xdr:ext cx="1297306" cy="55269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168514" y="3620347"/>
          <a:ext cx="1297306" cy="552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r>
            <a:rPr lang="ru-RU" sz="1050" b="0" i="1">
              <a:latin typeface="Times New Roman" panose="02020603050405020304" pitchFamily="18" charset="0"/>
              <a:cs typeface="Times New Roman" panose="02020603050405020304" pitchFamily="18" charset="0"/>
            </a:rPr>
            <a:t>ц</a:t>
          </a:r>
          <a:r>
            <a:rPr lang="ru-RU" sz="1100" b="0" i="1" baseline="0"/>
            <a:t> =</a:t>
          </a:r>
          <a:r>
            <a:rPr lang="ru-RU" sz="1100" b="0" i="0" baseline="0">
              <a:latin typeface="Cambria Math"/>
            </a:rPr>
            <a:t>(∑2</a:t>
          </a:r>
          <a:r>
            <a:rPr lang="en-US" sz="1100" b="0" i="0" baseline="0">
              <a:latin typeface="Cambria Math"/>
            </a:rPr>
            <a:t>_</a:t>
          </a:r>
          <a:r>
            <a:rPr lang="ru-RU" sz="1100" b="0" i="0" baseline="0">
              <a:latin typeface="Cambria Math"/>
            </a:rPr>
            <a:t>(</a:t>
          </a:r>
          <a:r>
            <a:rPr lang="en-US" sz="1100" b="0" i="0" baseline="0">
              <a:latin typeface="Cambria Math"/>
            </a:rPr>
            <a:t>𝒊=𝟏</a:t>
          </a:r>
          <a:r>
            <a:rPr lang="ru-RU" sz="1100" b="0" i="0" baseline="0">
              <a:latin typeface="Cambria Math"/>
            </a:rPr>
            <a:t>)</a:t>
          </a:r>
          <a:r>
            <a:rPr lang="en-US" sz="1100" b="0" i="0" baseline="0">
              <a:latin typeface="Cambria Math"/>
            </a:rPr>
            <a:t>^𝒏▒</a:t>
          </a:r>
          <a:r>
            <a:rPr lang="ru-RU" sz="1100" b="0" i="0" baseline="0">
              <a:latin typeface="Cambria Math"/>
            </a:rPr>
            <a:t>ц_</a:t>
          </a:r>
          <a:r>
            <a:rPr lang="en-US" sz="1100" b="0" i="0" baseline="0">
              <a:latin typeface="Cambria Math"/>
            </a:rPr>
            <a:t>𝒊 </a:t>
          </a:r>
          <a:r>
            <a:rPr lang="ru-RU" sz="1100" b="0" i="0" baseline="0">
              <a:latin typeface="Cambria Math"/>
            </a:rPr>
            <a:t>)/</a:t>
          </a:r>
          <a:r>
            <a:rPr lang="en-US" sz="1100" b="0" i="0" baseline="0">
              <a:latin typeface="Cambria Math"/>
            </a:rPr>
            <a:t>𝒏</a:t>
          </a:r>
          <a:r>
            <a:rPr lang="ru-RU" sz="1100" b="0" i="1" baseline="0"/>
            <a:t> </a:t>
          </a:r>
          <a:endParaRPr lang="ru-RU" sz="1100" b="0" i="1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15</xdr:col>
      <xdr:colOff>0</xdr:colOff>
      <xdr:row>5</xdr:row>
      <xdr:rowOff>83833</xdr:rowOff>
    </xdr:from>
    <xdr:ext cx="1442234" cy="113959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762750" y="1480833"/>
          <a:ext cx="1442234" cy="1139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430000" y="77724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1430000" y="98755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1430000" y="10050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1430000" y="125044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1430000" y="7223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1430000" y="9700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430000" y="9525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430000" y="116281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11430000" y="114528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11430000" y="128549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11430000" y="151333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11430000" y="153085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11430000" y="184632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11430000" y="149580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11430000" y="147828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11430000" y="179374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11430000" y="175869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11430000" y="188137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11430000" y="2214372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11430000" y="2249424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11430000" y="2144268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11430000" y="210921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11430000" y="2284476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11443335" y="687705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441960</xdr:colOff>
      <xdr:row>105</xdr:row>
      <xdr:rowOff>0</xdr:rowOff>
    </xdr:from>
    <xdr:ext cx="922073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11443335" y="70485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13</xdr:col>
      <xdr:colOff>1288627</xdr:colOff>
      <xdr:row>111</xdr:row>
      <xdr:rowOff>127000</xdr:rowOff>
    </xdr:from>
    <xdr:ext cx="922073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14189710" y="42291000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14</xdr:col>
      <xdr:colOff>357293</xdr:colOff>
      <xdr:row>117</xdr:row>
      <xdr:rowOff>42333</xdr:rowOff>
    </xdr:from>
    <xdr:ext cx="922073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14972876" y="43158833"/>
          <a:ext cx="922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11</xdr:col>
      <xdr:colOff>42333</xdr:colOff>
      <xdr:row>8</xdr:row>
      <xdr:rowOff>10583</xdr:rowOff>
    </xdr:from>
    <xdr:to>
      <xdr:col>11</xdr:col>
      <xdr:colOff>1766358</xdr:colOff>
      <xdr:row>9</xdr:row>
      <xdr:rowOff>20109</xdr:rowOff>
    </xdr:to>
    <xdr:pic>
      <xdr:nvPicPr>
        <xdr:cNvPr id="730" name="Рисунок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5416" y="3005666"/>
          <a:ext cx="1724025" cy="940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2"/>
  <sheetViews>
    <sheetView tabSelected="1" topLeftCell="A4" zoomScale="90" zoomScaleNormal="90" workbookViewId="0">
      <selection activeCell="G9" sqref="G9"/>
    </sheetView>
  </sheetViews>
  <sheetFormatPr defaultColWidth="9.140625" defaultRowHeight="12.75" x14ac:dyDescent="0.2"/>
  <cols>
    <col min="1" max="1" width="3.85546875" style="1" customWidth="1"/>
    <col min="2" max="2" width="34.5703125" style="6" customWidth="1"/>
    <col min="3" max="3" width="8" style="1" customWidth="1"/>
    <col min="4" max="4" width="8.7109375" style="1" customWidth="1"/>
    <col min="5" max="5" width="14.140625" style="8" customWidth="1"/>
    <col min="6" max="6" width="13.140625" style="1" customWidth="1"/>
    <col min="7" max="7" width="14.140625" style="1" customWidth="1"/>
    <col min="8" max="8" width="12.28515625" style="1" customWidth="1"/>
    <col min="9" max="9" width="24.28515625" style="1" customWidth="1"/>
    <col min="10" max="10" width="13.5703125" style="1" customWidth="1"/>
    <col min="11" max="11" width="20.140625" style="1" customWidth="1"/>
    <col min="12" max="13" width="26.7109375" style="1" customWidth="1"/>
    <col min="14" max="14" width="25.7109375" style="1" customWidth="1"/>
    <col min="15" max="20" width="9.140625" style="1" customWidth="1"/>
    <col min="21" max="16384" width="9.140625" style="1"/>
  </cols>
  <sheetData>
    <row r="1" spans="1:16" ht="14.25" customHeight="1" x14ac:dyDescent="0.3">
      <c r="B1" s="14"/>
      <c r="E1" s="15"/>
      <c r="F1" s="16"/>
      <c r="G1" s="35" t="s">
        <v>0</v>
      </c>
      <c r="H1" s="35"/>
      <c r="I1" s="35"/>
      <c r="J1" s="35"/>
      <c r="K1" s="35"/>
      <c r="L1" s="35"/>
      <c r="M1" s="35"/>
      <c r="N1" s="35"/>
      <c r="O1" s="11"/>
    </row>
    <row r="2" spans="1:16" ht="15.75" customHeight="1" x14ac:dyDescent="0.3">
      <c r="B2" s="17"/>
      <c r="E2" s="15"/>
      <c r="F2" s="16"/>
      <c r="G2" s="35" t="s">
        <v>17</v>
      </c>
      <c r="H2" s="35"/>
      <c r="I2" s="35"/>
      <c r="J2" s="35"/>
      <c r="K2" s="35"/>
      <c r="L2" s="35"/>
      <c r="M2" s="35"/>
      <c r="N2" s="35"/>
      <c r="O2" s="11"/>
    </row>
    <row r="3" spans="1:16" ht="26.25" customHeight="1" x14ac:dyDescent="0.3">
      <c r="B3" s="17"/>
      <c r="E3" s="15"/>
      <c r="F3" s="16"/>
      <c r="G3" s="35" t="s">
        <v>18</v>
      </c>
      <c r="H3" s="35"/>
      <c r="I3" s="35"/>
      <c r="J3" s="35"/>
      <c r="K3" s="35"/>
      <c r="L3" s="35"/>
      <c r="M3" s="35"/>
      <c r="N3" s="35"/>
      <c r="O3" s="11"/>
    </row>
    <row r="4" spans="1:16" ht="15.75" customHeight="1" x14ac:dyDescent="0.3">
      <c r="B4" s="16"/>
      <c r="C4" s="16"/>
      <c r="E4" s="15"/>
      <c r="F4" s="16"/>
      <c r="G4" s="16"/>
      <c r="H4" s="16"/>
      <c r="I4" s="16"/>
      <c r="J4" s="16"/>
      <c r="K4" s="16"/>
      <c r="L4" s="16"/>
      <c r="M4" s="16"/>
      <c r="N4" s="16" t="s">
        <v>19</v>
      </c>
      <c r="O4" s="11"/>
    </row>
    <row r="5" spans="1:16" ht="42" customHeight="1" x14ac:dyDescent="0.2">
      <c r="A5" s="38" t="s">
        <v>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11"/>
    </row>
    <row r="6" spans="1:16" ht="30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11"/>
    </row>
    <row r="7" spans="1:16" ht="45" customHeight="1" x14ac:dyDescent="0.2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11"/>
    </row>
    <row r="8" spans="1:16" ht="72.75" customHeight="1" x14ac:dyDescent="0.2">
      <c r="A8" s="37" t="s">
        <v>2</v>
      </c>
      <c r="B8" s="37" t="s">
        <v>3</v>
      </c>
      <c r="C8" s="37" t="s">
        <v>4</v>
      </c>
      <c r="D8" s="37" t="s">
        <v>5</v>
      </c>
      <c r="E8" s="37" t="s">
        <v>6</v>
      </c>
      <c r="F8" s="37"/>
      <c r="G8" s="37"/>
      <c r="H8" s="34" t="s">
        <v>7</v>
      </c>
      <c r="I8" s="34"/>
      <c r="J8" s="34"/>
      <c r="K8" s="34"/>
      <c r="L8" s="18" t="s">
        <v>8</v>
      </c>
      <c r="M8" s="37" t="s">
        <v>23</v>
      </c>
      <c r="N8" s="37"/>
      <c r="O8" s="11"/>
    </row>
    <row r="9" spans="1:16" ht="73.5" customHeight="1" x14ac:dyDescent="0.2">
      <c r="A9" s="37"/>
      <c r="B9" s="37"/>
      <c r="C9" s="37"/>
      <c r="D9" s="37"/>
      <c r="E9" s="19" t="s">
        <v>122</v>
      </c>
      <c r="F9" s="19" t="s">
        <v>123</v>
      </c>
      <c r="G9" s="19" t="s">
        <v>121</v>
      </c>
      <c r="H9" s="20" t="s">
        <v>9</v>
      </c>
      <c r="I9" s="20" t="s">
        <v>10</v>
      </c>
      <c r="J9" s="20" t="s">
        <v>11</v>
      </c>
      <c r="K9" s="20" t="s">
        <v>12</v>
      </c>
      <c r="L9" s="20"/>
      <c r="M9" s="21" t="s">
        <v>20</v>
      </c>
      <c r="N9" s="22" t="s">
        <v>21</v>
      </c>
      <c r="O9" s="11"/>
    </row>
    <row r="10" spans="1:16" x14ac:dyDescent="0.2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 t="s">
        <v>13</v>
      </c>
      <c r="J10" s="18">
        <v>10</v>
      </c>
      <c r="K10" s="18" t="s">
        <v>14</v>
      </c>
      <c r="L10" s="18" t="s">
        <v>15</v>
      </c>
      <c r="M10" s="18">
        <v>13</v>
      </c>
      <c r="N10" s="18" t="s">
        <v>22</v>
      </c>
      <c r="O10" s="11"/>
    </row>
    <row r="11" spans="1:16" ht="15.75" x14ac:dyDescent="0.2">
      <c r="A11" s="12">
        <v>1</v>
      </c>
      <c r="B11" s="24" t="s">
        <v>120</v>
      </c>
      <c r="C11" s="12" t="s">
        <v>16</v>
      </c>
      <c r="D11" s="25">
        <v>3</v>
      </c>
      <c r="E11" s="26">
        <v>34339.199999999997</v>
      </c>
      <c r="F11" s="26">
        <v>37086.300000000003</v>
      </c>
      <c r="G11" s="26">
        <v>37773.119999999995</v>
      </c>
      <c r="H11" s="18">
        <v>3</v>
      </c>
      <c r="I11" s="13">
        <f t="shared" ref="I11" si="0">ROUND(AVERAGE(E11:G11),2)</f>
        <v>36399.54</v>
      </c>
      <c r="J11" s="13">
        <f t="shared" ref="J11" si="1">ROUND(STDEV(E11:G11),5)</f>
        <v>1817.05287</v>
      </c>
      <c r="K11" s="13">
        <f t="shared" ref="K11" si="2">ROUND(J11/I11*100,2)</f>
        <v>4.99</v>
      </c>
      <c r="L11" s="23">
        <f>I11*D11</f>
        <v>109198.62</v>
      </c>
      <c r="M11" s="23">
        <f>E11</f>
        <v>34339.199999999997</v>
      </c>
      <c r="N11" s="23">
        <f>E11*D11</f>
        <v>103017.59999999999</v>
      </c>
      <c r="O11" s="11"/>
      <c r="P11" s="33"/>
    </row>
    <row r="12" spans="1:16" ht="15.75" x14ac:dyDescent="0.2">
      <c r="A12" s="12">
        <v>2</v>
      </c>
      <c r="B12" s="24" t="s">
        <v>24</v>
      </c>
      <c r="C12" s="12" t="s">
        <v>16</v>
      </c>
      <c r="D12" s="25">
        <v>3</v>
      </c>
      <c r="E12" s="26">
        <v>5962.8</v>
      </c>
      <c r="F12" s="26">
        <v>6201.3</v>
      </c>
      <c r="G12" s="26">
        <v>6559.08</v>
      </c>
      <c r="H12" s="18">
        <v>3</v>
      </c>
      <c r="I12" s="13">
        <f t="shared" ref="I12:I75" si="3">ROUND(AVERAGE(E12:G12),2)</f>
        <v>6241.06</v>
      </c>
      <c r="J12" s="13">
        <f t="shared" ref="J12:J75" si="4">ROUND(STDEV(E12:G12),5)</f>
        <v>300.12180999999998</v>
      </c>
      <c r="K12" s="13">
        <f t="shared" ref="K12:K75" si="5">ROUND(J12/I12*100,2)</f>
        <v>4.8099999999999996</v>
      </c>
      <c r="L12" s="23">
        <f t="shared" ref="L12:L75" si="6">I12*D12</f>
        <v>18723.18</v>
      </c>
      <c r="M12" s="23">
        <f t="shared" ref="M12:M75" si="7">E12</f>
        <v>5962.8</v>
      </c>
      <c r="N12" s="23">
        <f t="shared" ref="N12:N75" si="8">E12*D12</f>
        <v>17888.400000000001</v>
      </c>
      <c r="O12" s="11"/>
      <c r="P12" s="33"/>
    </row>
    <row r="13" spans="1:16" ht="15.75" x14ac:dyDescent="0.2">
      <c r="A13" s="12">
        <v>3</v>
      </c>
      <c r="B13" s="24" t="s">
        <v>79</v>
      </c>
      <c r="C13" s="12" t="s">
        <v>16</v>
      </c>
      <c r="D13" s="25">
        <v>3</v>
      </c>
      <c r="E13" s="26">
        <v>6722.4</v>
      </c>
      <c r="F13" s="26">
        <v>6924.1</v>
      </c>
      <c r="G13" s="26">
        <v>7394.6399999999994</v>
      </c>
      <c r="H13" s="18">
        <v>3</v>
      </c>
      <c r="I13" s="13">
        <f t="shared" si="3"/>
        <v>7013.71</v>
      </c>
      <c r="J13" s="13">
        <f t="shared" si="4"/>
        <v>344.96314000000001</v>
      </c>
      <c r="K13" s="13">
        <f t="shared" si="5"/>
        <v>4.92</v>
      </c>
      <c r="L13" s="23">
        <f t="shared" si="6"/>
        <v>21041.13</v>
      </c>
      <c r="M13" s="23">
        <f t="shared" si="7"/>
        <v>6722.4</v>
      </c>
      <c r="N13" s="23">
        <f t="shared" si="8"/>
        <v>20167.199999999997</v>
      </c>
      <c r="O13" s="11"/>
      <c r="P13" s="33"/>
    </row>
    <row r="14" spans="1:16" ht="15.75" x14ac:dyDescent="0.2">
      <c r="A14" s="12">
        <v>4</v>
      </c>
      <c r="B14" s="24" t="s">
        <v>119</v>
      </c>
      <c r="C14" s="12" t="s">
        <v>16</v>
      </c>
      <c r="D14" s="25">
        <v>1</v>
      </c>
      <c r="E14" s="26">
        <v>5112</v>
      </c>
      <c r="F14" s="26">
        <v>5300</v>
      </c>
      <c r="G14" s="26">
        <v>5623.2</v>
      </c>
      <c r="H14" s="18">
        <v>3</v>
      </c>
      <c r="I14" s="13">
        <f t="shared" si="3"/>
        <v>5345.07</v>
      </c>
      <c r="J14" s="13">
        <f t="shared" si="4"/>
        <v>258.56259</v>
      </c>
      <c r="K14" s="13">
        <f t="shared" si="5"/>
        <v>4.84</v>
      </c>
      <c r="L14" s="23">
        <f t="shared" si="6"/>
        <v>5345.07</v>
      </c>
      <c r="M14" s="23">
        <f t="shared" si="7"/>
        <v>5112</v>
      </c>
      <c r="N14" s="23">
        <f t="shared" si="8"/>
        <v>5112</v>
      </c>
      <c r="O14" s="11"/>
      <c r="P14" s="33"/>
    </row>
    <row r="15" spans="1:16" ht="15.75" x14ac:dyDescent="0.2">
      <c r="A15" s="12">
        <v>5</v>
      </c>
      <c r="B15" s="24" t="s">
        <v>25</v>
      </c>
      <c r="C15" s="12" t="s">
        <v>16</v>
      </c>
      <c r="D15" s="25">
        <v>3</v>
      </c>
      <c r="E15" s="26">
        <v>12560</v>
      </c>
      <c r="F15" s="26">
        <v>12936.8</v>
      </c>
      <c r="G15" s="26">
        <v>13816</v>
      </c>
      <c r="H15" s="18">
        <v>3</v>
      </c>
      <c r="I15" s="13">
        <f t="shared" si="3"/>
        <v>13104.27</v>
      </c>
      <c r="J15" s="13">
        <f t="shared" si="4"/>
        <v>644.52913999999998</v>
      </c>
      <c r="K15" s="13">
        <f t="shared" si="5"/>
        <v>4.92</v>
      </c>
      <c r="L15" s="23">
        <f t="shared" si="6"/>
        <v>39312.81</v>
      </c>
      <c r="M15" s="23">
        <f t="shared" si="7"/>
        <v>12560</v>
      </c>
      <c r="N15" s="23">
        <f t="shared" si="8"/>
        <v>37680</v>
      </c>
      <c r="O15" s="11"/>
      <c r="P15" s="33"/>
    </row>
    <row r="16" spans="1:16" ht="15.75" x14ac:dyDescent="0.2">
      <c r="A16" s="12">
        <v>6</v>
      </c>
      <c r="B16" s="24" t="s">
        <v>78</v>
      </c>
      <c r="C16" s="12" t="s">
        <v>16</v>
      </c>
      <c r="D16" s="25">
        <v>2</v>
      </c>
      <c r="E16" s="26">
        <v>46500</v>
      </c>
      <c r="F16" s="26">
        <v>50685</v>
      </c>
      <c r="G16" s="26">
        <v>51150</v>
      </c>
      <c r="H16" s="18">
        <v>3</v>
      </c>
      <c r="I16" s="13">
        <f t="shared" si="3"/>
        <v>49445</v>
      </c>
      <c r="J16" s="13">
        <f t="shared" si="4"/>
        <v>2561.0203000000001</v>
      </c>
      <c r="K16" s="13">
        <f t="shared" si="5"/>
        <v>5.18</v>
      </c>
      <c r="L16" s="23">
        <f t="shared" si="6"/>
        <v>98890</v>
      </c>
      <c r="M16" s="23">
        <f t="shared" si="7"/>
        <v>46500</v>
      </c>
      <c r="N16" s="23">
        <f t="shared" si="8"/>
        <v>93000</v>
      </c>
      <c r="O16" s="11"/>
      <c r="P16" s="33"/>
    </row>
    <row r="17" spans="1:16" ht="15.75" x14ac:dyDescent="0.2">
      <c r="A17" s="12">
        <v>7</v>
      </c>
      <c r="B17" s="24" t="s">
        <v>77</v>
      </c>
      <c r="C17" s="12" t="s">
        <v>16</v>
      </c>
      <c r="D17" s="25">
        <v>4</v>
      </c>
      <c r="E17" s="26">
        <v>33690</v>
      </c>
      <c r="F17" s="26">
        <v>34363.800000000003</v>
      </c>
      <c r="G17" s="26">
        <v>37059</v>
      </c>
      <c r="H17" s="18">
        <v>3</v>
      </c>
      <c r="I17" s="13">
        <f t="shared" si="3"/>
        <v>35037.599999999999</v>
      </c>
      <c r="J17" s="13">
        <f t="shared" si="4"/>
        <v>1782.70723</v>
      </c>
      <c r="K17" s="13">
        <f t="shared" si="5"/>
        <v>5.09</v>
      </c>
      <c r="L17" s="23">
        <f t="shared" si="6"/>
        <v>140150.39999999999</v>
      </c>
      <c r="M17" s="23">
        <f t="shared" si="7"/>
        <v>33690</v>
      </c>
      <c r="N17" s="23">
        <f t="shared" si="8"/>
        <v>134760</v>
      </c>
      <c r="O17" s="11"/>
      <c r="P17" s="33"/>
    </row>
    <row r="18" spans="1:16" ht="15.75" x14ac:dyDescent="0.2">
      <c r="A18" s="12">
        <v>8</v>
      </c>
      <c r="B18" s="24" t="s">
        <v>76</v>
      </c>
      <c r="C18" s="12" t="s">
        <v>16</v>
      </c>
      <c r="D18" s="25">
        <v>3</v>
      </c>
      <c r="E18" s="26">
        <v>8590</v>
      </c>
      <c r="F18" s="26">
        <v>8800</v>
      </c>
      <c r="G18" s="26">
        <v>9449</v>
      </c>
      <c r="H18" s="18">
        <v>3</v>
      </c>
      <c r="I18" s="13">
        <f t="shared" si="3"/>
        <v>8946.33</v>
      </c>
      <c r="J18" s="13">
        <f t="shared" si="4"/>
        <v>447.80613</v>
      </c>
      <c r="K18" s="13">
        <f t="shared" si="5"/>
        <v>5.01</v>
      </c>
      <c r="L18" s="23">
        <f t="shared" si="6"/>
        <v>26838.989999999998</v>
      </c>
      <c r="M18" s="23">
        <f t="shared" si="7"/>
        <v>8590</v>
      </c>
      <c r="N18" s="23">
        <f t="shared" si="8"/>
        <v>25770</v>
      </c>
      <c r="O18" s="11"/>
      <c r="P18" s="33"/>
    </row>
    <row r="19" spans="1:16" ht="15.75" x14ac:dyDescent="0.2">
      <c r="A19" s="12">
        <v>9</v>
      </c>
      <c r="B19" s="24" t="s">
        <v>118</v>
      </c>
      <c r="C19" s="12" t="s">
        <v>16</v>
      </c>
      <c r="D19" s="25">
        <v>4</v>
      </c>
      <c r="E19" s="26">
        <v>12500</v>
      </c>
      <c r="F19" s="26">
        <v>13625</v>
      </c>
      <c r="G19" s="26">
        <v>13750</v>
      </c>
      <c r="H19" s="18">
        <v>3</v>
      </c>
      <c r="I19" s="13">
        <f t="shared" si="3"/>
        <v>13291.67</v>
      </c>
      <c r="J19" s="13">
        <f t="shared" si="4"/>
        <v>688.44632000000001</v>
      </c>
      <c r="K19" s="13">
        <f t="shared" si="5"/>
        <v>5.18</v>
      </c>
      <c r="L19" s="23">
        <f t="shared" si="6"/>
        <v>53166.68</v>
      </c>
      <c r="M19" s="23">
        <f t="shared" si="7"/>
        <v>12500</v>
      </c>
      <c r="N19" s="23">
        <f t="shared" si="8"/>
        <v>50000</v>
      </c>
      <c r="O19" s="11"/>
      <c r="P19" s="33"/>
    </row>
    <row r="20" spans="1:16" ht="31.5" x14ac:dyDescent="0.2">
      <c r="A20" s="12">
        <v>10</v>
      </c>
      <c r="B20" s="24" t="s">
        <v>26</v>
      </c>
      <c r="C20" s="12" t="s">
        <v>16</v>
      </c>
      <c r="D20" s="25">
        <v>1</v>
      </c>
      <c r="E20" s="26">
        <v>83900</v>
      </c>
      <c r="F20" s="26">
        <v>84739</v>
      </c>
      <c r="G20" s="26">
        <v>92290</v>
      </c>
      <c r="H20" s="18">
        <v>3</v>
      </c>
      <c r="I20" s="13">
        <f t="shared" si="3"/>
        <v>86976.33</v>
      </c>
      <c r="J20" s="13">
        <f t="shared" si="4"/>
        <v>4620.8516900000004</v>
      </c>
      <c r="K20" s="13">
        <f t="shared" si="5"/>
        <v>5.31</v>
      </c>
      <c r="L20" s="23">
        <f t="shared" si="6"/>
        <v>86976.33</v>
      </c>
      <c r="M20" s="23">
        <f t="shared" si="7"/>
        <v>83900</v>
      </c>
      <c r="N20" s="23">
        <f t="shared" si="8"/>
        <v>83900</v>
      </c>
      <c r="O20" s="11"/>
      <c r="P20" s="33"/>
    </row>
    <row r="21" spans="1:16" ht="15.75" x14ac:dyDescent="0.2">
      <c r="A21" s="12">
        <v>11</v>
      </c>
      <c r="B21" s="24" t="s">
        <v>75</v>
      </c>
      <c r="C21" s="12" t="s">
        <v>16</v>
      </c>
      <c r="D21" s="25">
        <v>1</v>
      </c>
      <c r="E21" s="26">
        <v>8400</v>
      </c>
      <c r="F21" s="26">
        <v>8500</v>
      </c>
      <c r="G21" s="26">
        <v>9240</v>
      </c>
      <c r="H21" s="18">
        <v>3</v>
      </c>
      <c r="I21" s="13">
        <f t="shared" si="3"/>
        <v>8713.33</v>
      </c>
      <c r="J21" s="13">
        <f t="shared" si="4"/>
        <v>458.83911000000001</v>
      </c>
      <c r="K21" s="13">
        <f t="shared" si="5"/>
        <v>5.27</v>
      </c>
      <c r="L21" s="23">
        <f t="shared" si="6"/>
        <v>8713.33</v>
      </c>
      <c r="M21" s="23">
        <f t="shared" si="7"/>
        <v>8400</v>
      </c>
      <c r="N21" s="23">
        <f t="shared" si="8"/>
        <v>8400</v>
      </c>
      <c r="O21" s="11"/>
      <c r="P21" s="33"/>
    </row>
    <row r="22" spans="1:16" ht="15.75" x14ac:dyDescent="0.2">
      <c r="A22" s="12">
        <v>12</v>
      </c>
      <c r="B22" s="24" t="s">
        <v>74</v>
      </c>
      <c r="C22" s="12" t="s">
        <v>16</v>
      </c>
      <c r="D22" s="25">
        <v>2</v>
      </c>
      <c r="E22" s="26">
        <v>4580</v>
      </c>
      <c r="F22" s="26">
        <v>4890</v>
      </c>
      <c r="G22" s="26">
        <v>5038</v>
      </c>
      <c r="H22" s="18">
        <v>3</v>
      </c>
      <c r="I22" s="13">
        <f t="shared" si="3"/>
        <v>4836</v>
      </c>
      <c r="J22" s="13">
        <f t="shared" si="4"/>
        <v>233.72633999999999</v>
      </c>
      <c r="K22" s="13">
        <f t="shared" si="5"/>
        <v>4.83</v>
      </c>
      <c r="L22" s="23">
        <f t="shared" si="6"/>
        <v>9672</v>
      </c>
      <c r="M22" s="23">
        <f t="shared" si="7"/>
        <v>4580</v>
      </c>
      <c r="N22" s="23">
        <f t="shared" si="8"/>
        <v>9160</v>
      </c>
      <c r="O22" s="11"/>
      <c r="P22" s="33"/>
    </row>
    <row r="23" spans="1:16" ht="15.75" x14ac:dyDescent="0.2">
      <c r="A23" s="12">
        <v>13</v>
      </c>
      <c r="B23" s="24" t="s">
        <v>73</v>
      </c>
      <c r="C23" s="12" t="s">
        <v>16</v>
      </c>
      <c r="D23" s="25">
        <v>12</v>
      </c>
      <c r="E23" s="26">
        <v>2100</v>
      </c>
      <c r="F23" s="26">
        <v>3100</v>
      </c>
      <c r="G23" s="26">
        <v>2310</v>
      </c>
      <c r="H23" s="18">
        <v>3</v>
      </c>
      <c r="I23" s="13">
        <f t="shared" si="3"/>
        <v>2503.33</v>
      </c>
      <c r="J23" s="13">
        <f t="shared" si="4"/>
        <v>527.28866000000005</v>
      </c>
      <c r="K23" s="13">
        <f t="shared" si="5"/>
        <v>21.06</v>
      </c>
      <c r="L23" s="23">
        <f t="shared" si="6"/>
        <v>30039.96</v>
      </c>
      <c r="M23" s="23">
        <f t="shared" si="7"/>
        <v>2100</v>
      </c>
      <c r="N23" s="23">
        <f t="shared" si="8"/>
        <v>25200</v>
      </c>
      <c r="O23" s="11"/>
      <c r="P23" s="33"/>
    </row>
    <row r="24" spans="1:16" ht="15.75" x14ac:dyDescent="0.2">
      <c r="A24" s="12">
        <v>14</v>
      </c>
      <c r="B24" s="24" t="s">
        <v>27</v>
      </c>
      <c r="C24" s="12" t="s">
        <v>16</v>
      </c>
      <c r="D24" s="25">
        <v>2</v>
      </c>
      <c r="E24" s="26">
        <v>3590</v>
      </c>
      <c r="F24" s="26">
        <v>3625.9</v>
      </c>
      <c r="G24" s="26">
        <v>3949</v>
      </c>
      <c r="H24" s="18">
        <v>3</v>
      </c>
      <c r="I24" s="13">
        <f t="shared" si="3"/>
        <v>3721.63</v>
      </c>
      <c r="J24" s="13">
        <f t="shared" si="4"/>
        <v>197.72178</v>
      </c>
      <c r="K24" s="13">
        <f t="shared" si="5"/>
        <v>5.31</v>
      </c>
      <c r="L24" s="23">
        <f t="shared" si="6"/>
        <v>7443.26</v>
      </c>
      <c r="M24" s="23">
        <f t="shared" si="7"/>
        <v>3590</v>
      </c>
      <c r="N24" s="23">
        <f t="shared" si="8"/>
        <v>7180</v>
      </c>
      <c r="O24" s="11"/>
      <c r="P24" s="33"/>
    </row>
    <row r="25" spans="1:16" ht="31.5" x14ac:dyDescent="0.2">
      <c r="A25" s="12">
        <v>15</v>
      </c>
      <c r="B25" s="24" t="s">
        <v>72</v>
      </c>
      <c r="C25" s="12" t="s">
        <v>16</v>
      </c>
      <c r="D25" s="25">
        <v>4</v>
      </c>
      <c r="E25" s="26">
        <v>22590</v>
      </c>
      <c r="F25" s="26">
        <v>23719.5</v>
      </c>
      <c r="G25" s="26">
        <v>24849</v>
      </c>
      <c r="H25" s="18">
        <v>3</v>
      </c>
      <c r="I25" s="13">
        <f t="shared" si="3"/>
        <v>23719.5</v>
      </c>
      <c r="J25" s="13">
        <f t="shared" si="4"/>
        <v>1129.5</v>
      </c>
      <c r="K25" s="13">
        <f t="shared" si="5"/>
        <v>4.76</v>
      </c>
      <c r="L25" s="23">
        <f t="shared" si="6"/>
        <v>94878</v>
      </c>
      <c r="M25" s="23">
        <f t="shared" si="7"/>
        <v>22590</v>
      </c>
      <c r="N25" s="23">
        <f t="shared" si="8"/>
        <v>90360</v>
      </c>
      <c r="O25" s="11"/>
      <c r="P25" s="33"/>
    </row>
    <row r="26" spans="1:16" ht="15.75" x14ac:dyDescent="0.2">
      <c r="A26" s="12">
        <v>16</v>
      </c>
      <c r="B26" s="24" t="s">
        <v>71</v>
      </c>
      <c r="C26" s="12" t="s">
        <v>16</v>
      </c>
      <c r="D26" s="25">
        <v>1</v>
      </c>
      <c r="E26" s="26">
        <v>8900</v>
      </c>
      <c r="F26" s="26">
        <v>9560</v>
      </c>
      <c r="G26" s="26">
        <v>9790</v>
      </c>
      <c r="H26" s="18">
        <v>3</v>
      </c>
      <c r="I26" s="13">
        <f t="shared" si="3"/>
        <v>9416.67</v>
      </c>
      <c r="J26" s="13">
        <f t="shared" si="4"/>
        <v>461.98845999999998</v>
      </c>
      <c r="K26" s="13">
        <f t="shared" si="5"/>
        <v>4.91</v>
      </c>
      <c r="L26" s="23">
        <f t="shared" si="6"/>
        <v>9416.67</v>
      </c>
      <c r="M26" s="23">
        <f t="shared" si="7"/>
        <v>8900</v>
      </c>
      <c r="N26" s="23">
        <f t="shared" si="8"/>
        <v>8900</v>
      </c>
      <c r="O26" s="11"/>
      <c r="P26" s="33"/>
    </row>
    <row r="27" spans="1:16" ht="15.75" x14ac:dyDescent="0.2">
      <c r="A27" s="12">
        <v>17</v>
      </c>
      <c r="B27" s="24" t="s">
        <v>70</v>
      </c>
      <c r="C27" s="12" t="s">
        <v>16</v>
      </c>
      <c r="D27" s="25">
        <v>1</v>
      </c>
      <c r="E27" s="26">
        <v>6580</v>
      </c>
      <c r="F27" s="26">
        <v>6974.8</v>
      </c>
      <c r="G27" s="26">
        <v>7238</v>
      </c>
      <c r="H27" s="18">
        <v>3</v>
      </c>
      <c r="I27" s="13">
        <f t="shared" si="3"/>
        <v>6930.93</v>
      </c>
      <c r="J27" s="13">
        <f t="shared" si="4"/>
        <v>331.18606999999997</v>
      </c>
      <c r="K27" s="13">
        <f t="shared" si="5"/>
        <v>4.78</v>
      </c>
      <c r="L27" s="23">
        <f t="shared" si="6"/>
        <v>6930.93</v>
      </c>
      <c r="M27" s="23">
        <f t="shared" si="7"/>
        <v>6580</v>
      </c>
      <c r="N27" s="23">
        <f t="shared" si="8"/>
        <v>6580</v>
      </c>
      <c r="O27" s="11"/>
      <c r="P27" s="33"/>
    </row>
    <row r="28" spans="1:16" ht="15.75" x14ac:dyDescent="0.2">
      <c r="A28" s="12">
        <v>18</v>
      </c>
      <c r="B28" s="24" t="s">
        <v>116</v>
      </c>
      <c r="C28" s="12" t="s">
        <v>16</v>
      </c>
      <c r="D28" s="25">
        <v>1</v>
      </c>
      <c r="E28" s="26">
        <v>10300</v>
      </c>
      <c r="F28" s="26">
        <v>11580</v>
      </c>
      <c r="G28" s="26">
        <v>11330</v>
      </c>
      <c r="H28" s="18">
        <v>3</v>
      </c>
      <c r="I28" s="13">
        <f t="shared" si="3"/>
        <v>11070</v>
      </c>
      <c r="J28" s="13">
        <f t="shared" si="4"/>
        <v>678.45412999999996</v>
      </c>
      <c r="K28" s="13">
        <f t="shared" si="5"/>
        <v>6.13</v>
      </c>
      <c r="L28" s="23">
        <f t="shared" si="6"/>
        <v>11070</v>
      </c>
      <c r="M28" s="23">
        <f t="shared" si="7"/>
        <v>10300</v>
      </c>
      <c r="N28" s="23">
        <f t="shared" si="8"/>
        <v>10300</v>
      </c>
      <c r="O28" s="11"/>
      <c r="P28" s="33"/>
    </row>
    <row r="29" spans="1:16" ht="15.75" x14ac:dyDescent="0.2">
      <c r="A29" s="12">
        <v>19</v>
      </c>
      <c r="B29" s="32" t="s">
        <v>117</v>
      </c>
      <c r="C29" s="12" t="s">
        <v>16</v>
      </c>
      <c r="D29" s="25">
        <v>1</v>
      </c>
      <c r="E29" s="26">
        <v>12580</v>
      </c>
      <c r="F29" s="26">
        <v>13586.4</v>
      </c>
      <c r="G29" s="26">
        <v>13838</v>
      </c>
      <c r="H29" s="18">
        <v>3</v>
      </c>
      <c r="I29" s="13">
        <f t="shared" si="3"/>
        <v>13334.8</v>
      </c>
      <c r="J29" s="13">
        <f t="shared" si="4"/>
        <v>665.67102999999997</v>
      </c>
      <c r="K29" s="13">
        <f t="shared" si="5"/>
        <v>4.99</v>
      </c>
      <c r="L29" s="23">
        <f t="shared" si="6"/>
        <v>13334.8</v>
      </c>
      <c r="M29" s="23">
        <f t="shared" si="7"/>
        <v>12580</v>
      </c>
      <c r="N29" s="23">
        <f t="shared" si="8"/>
        <v>12580</v>
      </c>
      <c r="O29" s="11"/>
      <c r="P29" s="33"/>
    </row>
    <row r="30" spans="1:16" ht="15.75" x14ac:dyDescent="0.2">
      <c r="A30" s="12">
        <v>20</v>
      </c>
      <c r="B30" s="24" t="s">
        <v>115</v>
      </c>
      <c r="C30" s="12" t="s">
        <v>16</v>
      </c>
      <c r="D30" s="25">
        <v>4</v>
      </c>
      <c r="E30" s="26">
        <v>2400</v>
      </c>
      <c r="F30" s="26">
        <v>2616</v>
      </c>
      <c r="G30" s="26">
        <v>2640</v>
      </c>
      <c r="H30" s="18">
        <v>3</v>
      </c>
      <c r="I30" s="13">
        <f t="shared" si="3"/>
        <v>2552</v>
      </c>
      <c r="J30" s="13">
        <f t="shared" si="4"/>
        <v>132.18169</v>
      </c>
      <c r="K30" s="13">
        <f t="shared" si="5"/>
        <v>5.18</v>
      </c>
      <c r="L30" s="23">
        <f t="shared" si="6"/>
        <v>10208</v>
      </c>
      <c r="M30" s="23">
        <f t="shared" si="7"/>
        <v>2400</v>
      </c>
      <c r="N30" s="23">
        <f t="shared" si="8"/>
        <v>9600</v>
      </c>
      <c r="O30" s="11"/>
      <c r="P30" s="33"/>
    </row>
    <row r="31" spans="1:16" ht="15.75" x14ac:dyDescent="0.2">
      <c r="A31" s="12">
        <v>21</v>
      </c>
      <c r="B31" s="24" t="s">
        <v>69</v>
      </c>
      <c r="C31" s="12" t="s">
        <v>16</v>
      </c>
      <c r="D31" s="25">
        <v>8</v>
      </c>
      <c r="E31" s="26">
        <v>3400</v>
      </c>
      <c r="F31" s="26">
        <v>3536</v>
      </c>
      <c r="G31" s="26">
        <v>3740</v>
      </c>
      <c r="H31" s="18">
        <v>3</v>
      </c>
      <c r="I31" s="13">
        <f t="shared" si="3"/>
        <v>3558.67</v>
      </c>
      <c r="J31" s="13">
        <f t="shared" si="4"/>
        <v>171.12958</v>
      </c>
      <c r="K31" s="13">
        <f t="shared" si="5"/>
        <v>4.8099999999999996</v>
      </c>
      <c r="L31" s="23">
        <f t="shared" si="6"/>
        <v>28469.360000000001</v>
      </c>
      <c r="M31" s="23">
        <f t="shared" si="7"/>
        <v>3400</v>
      </c>
      <c r="N31" s="23">
        <f t="shared" si="8"/>
        <v>27200</v>
      </c>
      <c r="O31" s="11"/>
      <c r="P31" s="33"/>
    </row>
    <row r="32" spans="1:16" ht="19.5" customHeight="1" x14ac:dyDescent="0.2">
      <c r="A32" s="12">
        <v>22</v>
      </c>
      <c r="B32" s="24" t="s">
        <v>68</v>
      </c>
      <c r="C32" s="12" t="s">
        <v>16</v>
      </c>
      <c r="D32" s="25">
        <v>8</v>
      </c>
      <c r="E32" s="26">
        <v>5600</v>
      </c>
      <c r="F32" s="26">
        <v>6902</v>
      </c>
      <c r="G32" s="26">
        <v>6160</v>
      </c>
      <c r="H32" s="18">
        <v>3</v>
      </c>
      <c r="I32" s="13">
        <f t="shared" si="3"/>
        <v>6220.67</v>
      </c>
      <c r="J32" s="13">
        <f t="shared" si="4"/>
        <v>653.11662999999999</v>
      </c>
      <c r="K32" s="13">
        <f t="shared" si="5"/>
        <v>10.5</v>
      </c>
      <c r="L32" s="23">
        <f t="shared" si="6"/>
        <v>49765.36</v>
      </c>
      <c r="M32" s="23">
        <f t="shared" si="7"/>
        <v>5600</v>
      </c>
      <c r="N32" s="23">
        <f t="shared" si="8"/>
        <v>44800</v>
      </c>
      <c r="O32" s="11"/>
      <c r="P32" s="33"/>
    </row>
    <row r="33" spans="1:16" ht="15.75" x14ac:dyDescent="0.2">
      <c r="A33" s="12">
        <v>23</v>
      </c>
      <c r="B33" s="24" t="s">
        <v>67</v>
      </c>
      <c r="C33" s="12" t="s">
        <v>16</v>
      </c>
      <c r="D33" s="25">
        <v>4</v>
      </c>
      <c r="E33" s="26">
        <v>2650</v>
      </c>
      <c r="F33" s="26">
        <v>3000</v>
      </c>
      <c r="G33" s="26">
        <v>2915</v>
      </c>
      <c r="H33" s="18">
        <v>3</v>
      </c>
      <c r="I33" s="13">
        <f t="shared" si="3"/>
        <v>2855</v>
      </c>
      <c r="J33" s="13">
        <f t="shared" si="4"/>
        <v>182.55135999999999</v>
      </c>
      <c r="K33" s="13">
        <f t="shared" si="5"/>
        <v>6.39</v>
      </c>
      <c r="L33" s="23">
        <f t="shared" si="6"/>
        <v>11420</v>
      </c>
      <c r="M33" s="23">
        <f t="shared" si="7"/>
        <v>2650</v>
      </c>
      <c r="N33" s="23">
        <f t="shared" si="8"/>
        <v>10600</v>
      </c>
      <c r="O33" s="11"/>
      <c r="P33" s="33"/>
    </row>
    <row r="34" spans="1:16" ht="15.75" x14ac:dyDescent="0.2">
      <c r="A34" s="12">
        <v>24</v>
      </c>
      <c r="B34" s="24" t="s">
        <v>66</v>
      </c>
      <c r="C34" s="12" t="s">
        <v>16</v>
      </c>
      <c r="D34" s="25">
        <v>9</v>
      </c>
      <c r="E34" s="26">
        <v>4560</v>
      </c>
      <c r="F34" s="26">
        <v>6130</v>
      </c>
      <c r="G34" s="26">
        <v>5016</v>
      </c>
      <c r="H34" s="18">
        <v>3</v>
      </c>
      <c r="I34" s="13">
        <f t="shared" si="3"/>
        <v>5235.33</v>
      </c>
      <c r="J34" s="13">
        <f t="shared" si="4"/>
        <v>807.65422000000001</v>
      </c>
      <c r="K34" s="13">
        <f t="shared" si="5"/>
        <v>15.43</v>
      </c>
      <c r="L34" s="23">
        <f t="shared" si="6"/>
        <v>47117.97</v>
      </c>
      <c r="M34" s="23">
        <f t="shared" si="7"/>
        <v>4560</v>
      </c>
      <c r="N34" s="23">
        <f t="shared" si="8"/>
        <v>41040</v>
      </c>
      <c r="O34" s="11"/>
      <c r="P34" s="33"/>
    </row>
    <row r="35" spans="1:16" ht="15.75" x14ac:dyDescent="0.2">
      <c r="A35" s="12">
        <v>25</v>
      </c>
      <c r="B35" s="24" t="s">
        <v>65</v>
      </c>
      <c r="C35" s="12" t="s">
        <v>16</v>
      </c>
      <c r="D35" s="25">
        <v>1</v>
      </c>
      <c r="E35" s="26">
        <v>16890</v>
      </c>
      <c r="F35" s="26">
        <v>18072.3</v>
      </c>
      <c r="G35" s="26">
        <v>18579</v>
      </c>
      <c r="H35" s="18">
        <v>3</v>
      </c>
      <c r="I35" s="13">
        <f t="shared" si="3"/>
        <v>17847.099999999999</v>
      </c>
      <c r="J35" s="13">
        <f t="shared" si="4"/>
        <v>866.72748000000001</v>
      </c>
      <c r="K35" s="13">
        <f t="shared" si="5"/>
        <v>4.8600000000000003</v>
      </c>
      <c r="L35" s="23">
        <f t="shared" si="6"/>
        <v>17847.099999999999</v>
      </c>
      <c r="M35" s="23">
        <f t="shared" si="7"/>
        <v>16890</v>
      </c>
      <c r="N35" s="23">
        <f t="shared" si="8"/>
        <v>16890</v>
      </c>
      <c r="O35" s="11"/>
      <c r="P35" s="33"/>
    </row>
    <row r="36" spans="1:16" ht="47.25" x14ac:dyDescent="0.2">
      <c r="A36" s="12">
        <v>26</v>
      </c>
      <c r="B36" s="24" t="s">
        <v>28</v>
      </c>
      <c r="C36" s="12" t="s">
        <v>16</v>
      </c>
      <c r="D36" s="25">
        <v>1</v>
      </c>
      <c r="E36" s="26">
        <v>8900</v>
      </c>
      <c r="F36" s="26">
        <v>10210</v>
      </c>
      <c r="G36" s="26">
        <v>9790</v>
      </c>
      <c r="H36" s="18">
        <v>3</v>
      </c>
      <c r="I36" s="13">
        <f t="shared" si="3"/>
        <v>9633.33</v>
      </c>
      <c r="J36" s="13">
        <f t="shared" si="4"/>
        <v>668.90458000000001</v>
      </c>
      <c r="K36" s="13">
        <f t="shared" si="5"/>
        <v>6.94</v>
      </c>
      <c r="L36" s="23">
        <f t="shared" si="6"/>
        <v>9633.33</v>
      </c>
      <c r="M36" s="23">
        <f t="shared" si="7"/>
        <v>8900</v>
      </c>
      <c r="N36" s="23">
        <f t="shared" si="8"/>
        <v>8900</v>
      </c>
      <c r="O36" s="11"/>
      <c r="P36" s="33"/>
    </row>
    <row r="37" spans="1:16" ht="15.75" x14ac:dyDescent="0.2">
      <c r="A37" s="12">
        <v>27</v>
      </c>
      <c r="B37" s="24" t="s">
        <v>29</v>
      </c>
      <c r="C37" s="12" t="s">
        <v>16</v>
      </c>
      <c r="D37" s="25">
        <v>1</v>
      </c>
      <c r="E37" s="26">
        <v>6510</v>
      </c>
      <c r="F37" s="26">
        <v>6965.7</v>
      </c>
      <c r="G37" s="26">
        <v>7161</v>
      </c>
      <c r="H37" s="18">
        <v>3</v>
      </c>
      <c r="I37" s="13">
        <f t="shared" si="3"/>
        <v>6878.9</v>
      </c>
      <c r="J37" s="13">
        <f t="shared" si="4"/>
        <v>334.06725</v>
      </c>
      <c r="K37" s="13">
        <f t="shared" si="5"/>
        <v>4.8600000000000003</v>
      </c>
      <c r="L37" s="23">
        <f t="shared" si="6"/>
        <v>6878.9</v>
      </c>
      <c r="M37" s="23">
        <f t="shared" si="7"/>
        <v>6510</v>
      </c>
      <c r="N37" s="23">
        <f t="shared" si="8"/>
        <v>6510</v>
      </c>
      <c r="O37" s="11"/>
      <c r="P37" s="33"/>
    </row>
    <row r="38" spans="1:16" ht="15.75" x14ac:dyDescent="0.2">
      <c r="A38" s="12">
        <v>28</v>
      </c>
      <c r="B38" s="24" t="s">
        <v>84</v>
      </c>
      <c r="C38" s="12" t="s">
        <v>16</v>
      </c>
      <c r="D38" s="25">
        <v>1</v>
      </c>
      <c r="E38" s="26">
        <v>14890</v>
      </c>
      <c r="F38" s="26">
        <v>15220</v>
      </c>
      <c r="G38" s="26">
        <v>16379</v>
      </c>
      <c r="H38" s="18">
        <v>3</v>
      </c>
      <c r="I38" s="13">
        <f t="shared" si="3"/>
        <v>15496.33</v>
      </c>
      <c r="J38" s="13">
        <f t="shared" si="4"/>
        <v>782.01684</v>
      </c>
      <c r="K38" s="13">
        <f t="shared" si="5"/>
        <v>5.05</v>
      </c>
      <c r="L38" s="23">
        <f t="shared" si="6"/>
        <v>15496.33</v>
      </c>
      <c r="M38" s="23">
        <f t="shared" si="7"/>
        <v>14890</v>
      </c>
      <c r="N38" s="23">
        <f t="shared" si="8"/>
        <v>14890</v>
      </c>
      <c r="O38" s="11"/>
      <c r="P38" s="33"/>
    </row>
    <row r="39" spans="1:16" ht="15.75" x14ac:dyDescent="0.2">
      <c r="A39" s="12">
        <v>29</v>
      </c>
      <c r="B39" s="24" t="s">
        <v>83</v>
      </c>
      <c r="C39" s="12" t="s">
        <v>16</v>
      </c>
      <c r="D39" s="25">
        <v>1</v>
      </c>
      <c r="E39" s="26">
        <v>9900</v>
      </c>
      <c r="F39" s="26">
        <v>10098</v>
      </c>
      <c r="G39" s="26">
        <v>10890</v>
      </c>
      <c r="H39" s="18">
        <v>3</v>
      </c>
      <c r="I39" s="13">
        <f t="shared" si="3"/>
        <v>10296</v>
      </c>
      <c r="J39" s="13">
        <f t="shared" si="4"/>
        <v>523.85875999999996</v>
      </c>
      <c r="K39" s="13">
        <f t="shared" si="5"/>
        <v>5.09</v>
      </c>
      <c r="L39" s="23">
        <f t="shared" si="6"/>
        <v>10296</v>
      </c>
      <c r="M39" s="23">
        <f t="shared" si="7"/>
        <v>9900</v>
      </c>
      <c r="N39" s="23">
        <f t="shared" si="8"/>
        <v>9900</v>
      </c>
      <c r="O39" s="11"/>
      <c r="P39" s="33"/>
    </row>
    <row r="40" spans="1:16" ht="15.75" x14ac:dyDescent="0.2">
      <c r="A40" s="12">
        <v>30</v>
      </c>
      <c r="B40" s="24" t="s">
        <v>82</v>
      </c>
      <c r="C40" s="12" t="s">
        <v>16</v>
      </c>
      <c r="D40" s="25">
        <v>2</v>
      </c>
      <c r="E40" s="26">
        <v>6580</v>
      </c>
      <c r="F40" s="26">
        <v>6700</v>
      </c>
      <c r="G40" s="26">
        <v>7238</v>
      </c>
      <c r="H40" s="18">
        <v>3</v>
      </c>
      <c r="I40" s="13">
        <f t="shared" si="3"/>
        <v>6839.33</v>
      </c>
      <c r="J40" s="13">
        <f t="shared" si="4"/>
        <v>350.43020999999999</v>
      </c>
      <c r="K40" s="13">
        <f t="shared" si="5"/>
        <v>5.12</v>
      </c>
      <c r="L40" s="23">
        <f t="shared" si="6"/>
        <v>13678.66</v>
      </c>
      <c r="M40" s="23">
        <f t="shared" si="7"/>
        <v>6580</v>
      </c>
      <c r="N40" s="23">
        <f t="shared" si="8"/>
        <v>13160</v>
      </c>
      <c r="O40" s="11"/>
      <c r="P40" s="33"/>
    </row>
    <row r="41" spans="1:16" ht="47.25" x14ac:dyDescent="0.2">
      <c r="A41" s="12">
        <v>31</v>
      </c>
      <c r="B41" s="32" t="s">
        <v>81</v>
      </c>
      <c r="C41" s="12" t="s">
        <v>16</v>
      </c>
      <c r="D41" s="25">
        <v>2</v>
      </c>
      <c r="E41" s="26">
        <v>60850</v>
      </c>
      <c r="F41" s="26">
        <v>64580</v>
      </c>
      <c r="G41" s="26">
        <v>66935</v>
      </c>
      <c r="H41" s="18">
        <v>3</v>
      </c>
      <c r="I41" s="13">
        <f t="shared" si="3"/>
        <v>64121.67</v>
      </c>
      <c r="J41" s="13">
        <f t="shared" si="4"/>
        <v>3068.2826399999999</v>
      </c>
      <c r="K41" s="13">
        <f t="shared" si="5"/>
        <v>4.79</v>
      </c>
      <c r="L41" s="23">
        <f t="shared" si="6"/>
        <v>128243.34</v>
      </c>
      <c r="M41" s="23">
        <f t="shared" si="7"/>
        <v>60850</v>
      </c>
      <c r="N41" s="23">
        <f t="shared" si="8"/>
        <v>121700</v>
      </c>
      <c r="O41" s="11"/>
      <c r="P41" s="33"/>
    </row>
    <row r="42" spans="1:16" ht="15.75" x14ac:dyDescent="0.2">
      <c r="A42" s="12">
        <v>32</v>
      </c>
      <c r="B42" s="24" t="s">
        <v>80</v>
      </c>
      <c r="C42" s="12" t="s">
        <v>16</v>
      </c>
      <c r="D42" s="25">
        <v>2</v>
      </c>
      <c r="E42" s="26">
        <v>23751.599999999999</v>
      </c>
      <c r="F42" s="26">
        <v>24939.200000000001</v>
      </c>
      <c r="G42" s="26">
        <v>26126.76</v>
      </c>
      <c r="H42" s="18">
        <v>3</v>
      </c>
      <c r="I42" s="13">
        <f t="shared" si="3"/>
        <v>24939.19</v>
      </c>
      <c r="J42" s="13">
        <f t="shared" si="4"/>
        <v>1187.58</v>
      </c>
      <c r="K42" s="13">
        <f t="shared" si="5"/>
        <v>4.76</v>
      </c>
      <c r="L42" s="23">
        <f t="shared" si="6"/>
        <v>49878.38</v>
      </c>
      <c r="M42" s="23">
        <f t="shared" si="7"/>
        <v>23751.599999999999</v>
      </c>
      <c r="N42" s="23">
        <f t="shared" si="8"/>
        <v>47503.199999999997</v>
      </c>
      <c r="O42" s="11"/>
      <c r="P42" s="33"/>
    </row>
    <row r="43" spans="1:16" ht="31.5" x14ac:dyDescent="0.2">
      <c r="A43" s="12">
        <v>33</v>
      </c>
      <c r="B43" s="24" t="s">
        <v>64</v>
      </c>
      <c r="C43" s="12" t="s">
        <v>16</v>
      </c>
      <c r="D43" s="25">
        <v>1</v>
      </c>
      <c r="E43" s="26">
        <v>8916</v>
      </c>
      <c r="F43" s="26">
        <v>9005.2000000000007</v>
      </c>
      <c r="G43" s="26">
        <v>9807.6</v>
      </c>
      <c r="H43" s="18">
        <v>3</v>
      </c>
      <c r="I43" s="13">
        <f t="shared" si="3"/>
        <v>9242.93</v>
      </c>
      <c r="J43" s="13">
        <f t="shared" si="4"/>
        <v>491.04530999999997</v>
      </c>
      <c r="K43" s="13">
        <f t="shared" si="5"/>
        <v>5.31</v>
      </c>
      <c r="L43" s="23">
        <f t="shared" si="6"/>
        <v>9242.93</v>
      </c>
      <c r="M43" s="23">
        <f t="shared" si="7"/>
        <v>8916</v>
      </c>
      <c r="N43" s="23">
        <f t="shared" si="8"/>
        <v>8916</v>
      </c>
      <c r="O43" s="11"/>
      <c r="P43" s="33"/>
    </row>
    <row r="44" spans="1:16" ht="37.5" customHeight="1" x14ac:dyDescent="0.2">
      <c r="A44" s="12">
        <v>34</v>
      </c>
      <c r="B44" s="24" t="s">
        <v>114</v>
      </c>
      <c r="C44" s="12" t="s">
        <v>16</v>
      </c>
      <c r="D44" s="25">
        <v>1</v>
      </c>
      <c r="E44" s="26">
        <v>4660</v>
      </c>
      <c r="F44" s="26">
        <v>4846.3999999999996</v>
      </c>
      <c r="G44" s="26">
        <v>5126</v>
      </c>
      <c r="H44" s="18">
        <v>3</v>
      </c>
      <c r="I44" s="13">
        <f t="shared" si="3"/>
        <v>4877.47</v>
      </c>
      <c r="J44" s="13">
        <f t="shared" si="4"/>
        <v>234.54819000000001</v>
      </c>
      <c r="K44" s="13">
        <f t="shared" si="5"/>
        <v>4.8099999999999996</v>
      </c>
      <c r="L44" s="23">
        <f t="shared" si="6"/>
        <v>4877.47</v>
      </c>
      <c r="M44" s="23">
        <f t="shared" si="7"/>
        <v>4660</v>
      </c>
      <c r="N44" s="23">
        <f t="shared" si="8"/>
        <v>4660</v>
      </c>
      <c r="O44" s="11"/>
      <c r="P44" s="33"/>
    </row>
    <row r="45" spans="1:16" ht="31.5" x14ac:dyDescent="0.2">
      <c r="A45" s="12">
        <v>35</v>
      </c>
      <c r="B45" s="24" t="s">
        <v>94</v>
      </c>
      <c r="C45" s="12" t="s">
        <v>16</v>
      </c>
      <c r="D45" s="25">
        <v>1</v>
      </c>
      <c r="E45" s="26">
        <v>32996</v>
      </c>
      <c r="F45" s="26">
        <v>34645.800000000003</v>
      </c>
      <c r="G45" s="26">
        <v>36295.599999999999</v>
      </c>
      <c r="H45" s="18">
        <v>3</v>
      </c>
      <c r="I45" s="13">
        <f t="shared" si="3"/>
        <v>34645.800000000003</v>
      </c>
      <c r="J45" s="13">
        <f t="shared" si="4"/>
        <v>1649.8</v>
      </c>
      <c r="K45" s="13">
        <f t="shared" si="5"/>
        <v>4.76</v>
      </c>
      <c r="L45" s="23">
        <f t="shared" si="6"/>
        <v>34645.800000000003</v>
      </c>
      <c r="M45" s="23">
        <f t="shared" si="7"/>
        <v>32996</v>
      </c>
      <c r="N45" s="23">
        <f t="shared" si="8"/>
        <v>32996</v>
      </c>
      <c r="O45" s="11"/>
      <c r="P45" s="33"/>
    </row>
    <row r="46" spans="1:16" ht="21.75" customHeight="1" x14ac:dyDescent="0.2">
      <c r="A46" s="12">
        <v>36</v>
      </c>
      <c r="B46" s="24" t="s">
        <v>30</v>
      </c>
      <c r="C46" s="12" t="s">
        <v>16</v>
      </c>
      <c r="D46" s="25">
        <v>1</v>
      </c>
      <c r="E46" s="26">
        <v>5698.8</v>
      </c>
      <c r="F46" s="26">
        <v>6097.7</v>
      </c>
      <c r="G46" s="26">
        <v>6268.68</v>
      </c>
      <c r="H46" s="18">
        <v>3</v>
      </c>
      <c r="I46" s="13">
        <f t="shared" si="3"/>
        <v>6021.73</v>
      </c>
      <c r="J46" s="13">
        <f t="shared" si="4"/>
        <v>292.43761999999998</v>
      </c>
      <c r="K46" s="13">
        <f t="shared" si="5"/>
        <v>4.8600000000000003</v>
      </c>
      <c r="L46" s="23">
        <f t="shared" si="6"/>
        <v>6021.73</v>
      </c>
      <c r="M46" s="23">
        <f t="shared" si="7"/>
        <v>5698.8</v>
      </c>
      <c r="N46" s="23">
        <f t="shared" si="8"/>
        <v>5698.8</v>
      </c>
      <c r="O46" s="11"/>
      <c r="P46" s="33"/>
    </row>
    <row r="47" spans="1:16" ht="31.5" x14ac:dyDescent="0.2">
      <c r="A47" s="12">
        <v>37</v>
      </c>
      <c r="B47" s="24" t="s">
        <v>85</v>
      </c>
      <c r="C47" s="12" t="s">
        <v>16</v>
      </c>
      <c r="D47" s="25">
        <v>1</v>
      </c>
      <c r="E47" s="26">
        <v>3998</v>
      </c>
      <c r="F47" s="26">
        <v>4000</v>
      </c>
      <c r="G47" s="26">
        <v>4397.8</v>
      </c>
      <c r="H47" s="18">
        <v>3</v>
      </c>
      <c r="I47" s="13">
        <f t="shared" si="3"/>
        <v>4131.93</v>
      </c>
      <c r="J47" s="13">
        <f t="shared" si="4"/>
        <v>230.24946</v>
      </c>
      <c r="K47" s="13">
        <f t="shared" si="5"/>
        <v>5.57</v>
      </c>
      <c r="L47" s="23">
        <f t="shared" si="6"/>
        <v>4131.93</v>
      </c>
      <c r="M47" s="23">
        <f t="shared" si="7"/>
        <v>3998</v>
      </c>
      <c r="N47" s="23">
        <f t="shared" si="8"/>
        <v>3998</v>
      </c>
      <c r="O47" s="11"/>
      <c r="P47" s="33"/>
    </row>
    <row r="48" spans="1:16" ht="15.75" x14ac:dyDescent="0.2">
      <c r="A48" s="12">
        <v>38</v>
      </c>
      <c r="B48" s="24" t="s">
        <v>86</v>
      </c>
      <c r="C48" s="12" t="s">
        <v>16</v>
      </c>
      <c r="D48" s="25">
        <v>1</v>
      </c>
      <c r="E48" s="26">
        <v>14706</v>
      </c>
      <c r="F48" s="26">
        <v>15441.3</v>
      </c>
      <c r="G48" s="26">
        <v>16176.6</v>
      </c>
      <c r="H48" s="18">
        <v>3</v>
      </c>
      <c r="I48" s="13">
        <f t="shared" si="3"/>
        <v>15441.3</v>
      </c>
      <c r="J48" s="13">
        <f t="shared" si="4"/>
        <v>735.3</v>
      </c>
      <c r="K48" s="13">
        <f t="shared" si="5"/>
        <v>4.76</v>
      </c>
      <c r="L48" s="23">
        <f t="shared" si="6"/>
        <v>15441.3</v>
      </c>
      <c r="M48" s="23">
        <f t="shared" si="7"/>
        <v>14706</v>
      </c>
      <c r="N48" s="23">
        <f t="shared" si="8"/>
        <v>14706</v>
      </c>
      <c r="O48" s="11"/>
      <c r="P48" s="33"/>
    </row>
    <row r="49" spans="1:16" ht="15.75" x14ac:dyDescent="0.2">
      <c r="A49" s="12">
        <v>39</v>
      </c>
      <c r="B49" s="32" t="s">
        <v>61</v>
      </c>
      <c r="C49" s="12" t="s">
        <v>16</v>
      </c>
      <c r="D49" s="25">
        <v>6</v>
      </c>
      <c r="E49" s="26">
        <v>8950</v>
      </c>
      <c r="F49" s="26">
        <v>9000</v>
      </c>
      <c r="G49" s="26">
        <v>9845</v>
      </c>
      <c r="H49" s="18">
        <v>3</v>
      </c>
      <c r="I49" s="13">
        <f t="shared" si="3"/>
        <v>9265</v>
      </c>
      <c r="J49" s="13">
        <f t="shared" si="4"/>
        <v>502.91649000000001</v>
      </c>
      <c r="K49" s="13">
        <f t="shared" si="5"/>
        <v>5.43</v>
      </c>
      <c r="L49" s="23">
        <f t="shared" si="6"/>
        <v>55590</v>
      </c>
      <c r="M49" s="23">
        <f t="shared" si="7"/>
        <v>8950</v>
      </c>
      <c r="N49" s="23">
        <f t="shared" si="8"/>
        <v>53700</v>
      </c>
      <c r="O49" s="11"/>
      <c r="P49" s="33"/>
    </row>
    <row r="50" spans="1:16" ht="15.75" x14ac:dyDescent="0.2">
      <c r="A50" s="12">
        <v>40</v>
      </c>
      <c r="B50" s="24" t="s">
        <v>87</v>
      </c>
      <c r="C50" s="12" t="s">
        <v>16</v>
      </c>
      <c r="D50" s="25">
        <v>6</v>
      </c>
      <c r="E50" s="26">
        <v>3790</v>
      </c>
      <c r="F50" s="26">
        <v>4017.4</v>
      </c>
      <c r="G50" s="26">
        <v>4169</v>
      </c>
      <c r="H50" s="18">
        <v>3</v>
      </c>
      <c r="I50" s="13">
        <f t="shared" si="3"/>
        <v>3992.13</v>
      </c>
      <c r="J50" s="13">
        <f t="shared" si="4"/>
        <v>190.75915000000001</v>
      </c>
      <c r="K50" s="13">
        <f t="shared" si="5"/>
        <v>4.78</v>
      </c>
      <c r="L50" s="23">
        <f t="shared" si="6"/>
        <v>23952.78</v>
      </c>
      <c r="M50" s="23">
        <f t="shared" si="7"/>
        <v>3790</v>
      </c>
      <c r="N50" s="23">
        <f t="shared" si="8"/>
        <v>22740</v>
      </c>
      <c r="O50" s="11"/>
      <c r="P50" s="33"/>
    </row>
    <row r="51" spans="1:16" ht="15.75" x14ac:dyDescent="0.2">
      <c r="A51" s="12">
        <v>41</v>
      </c>
      <c r="B51" s="24" t="s">
        <v>88</v>
      </c>
      <c r="C51" s="12" t="s">
        <v>16</v>
      </c>
      <c r="D51" s="25">
        <v>5</v>
      </c>
      <c r="E51" s="26">
        <v>4912</v>
      </c>
      <c r="F51" s="26">
        <v>5000</v>
      </c>
      <c r="G51" s="26">
        <v>5403.2</v>
      </c>
      <c r="H51" s="18">
        <v>3</v>
      </c>
      <c r="I51" s="13">
        <f t="shared" si="3"/>
        <v>5105.07</v>
      </c>
      <c r="J51" s="13">
        <f t="shared" si="4"/>
        <v>261.91336999999999</v>
      </c>
      <c r="K51" s="13">
        <f t="shared" si="5"/>
        <v>5.13</v>
      </c>
      <c r="L51" s="23">
        <f t="shared" si="6"/>
        <v>25525.35</v>
      </c>
      <c r="M51" s="23">
        <f t="shared" si="7"/>
        <v>4912</v>
      </c>
      <c r="N51" s="23">
        <f t="shared" si="8"/>
        <v>24560</v>
      </c>
      <c r="O51" s="11"/>
      <c r="P51" s="33"/>
    </row>
    <row r="52" spans="1:16" ht="15.75" x14ac:dyDescent="0.2">
      <c r="A52" s="12">
        <v>42</v>
      </c>
      <c r="B52" s="24" t="s">
        <v>60</v>
      </c>
      <c r="C52" s="12" t="s">
        <v>16</v>
      </c>
      <c r="D52" s="25">
        <v>2</v>
      </c>
      <c r="E52" s="26">
        <v>6304.8</v>
      </c>
      <c r="F52" s="26">
        <v>6557</v>
      </c>
      <c r="G52" s="26">
        <v>6935.2800000000007</v>
      </c>
      <c r="H52" s="18">
        <v>3</v>
      </c>
      <c r="I52" s="13">
        <f t="shared" si="3"/>
        <v>6599.03</v>
      </c>
      <c r="J52" s="13">
        <f t="shared" si="4"/>
        <v>317.33411000000001</v>
      </c>
      <c r="K52" s="13">
        <f t="shared" si="5"/>
        <v>4.8099999999999996</v>
      </c>
      <c r="L52" s="23">
        <f t="shared" si="6"/>
        <v>13198.06</v>
      </c>
      <c r="M52" s="23">
        <f t="shared" si="7"/>
        <v>6304.8</v>
      </c>
      <c r="N52" s="23">
        <f t="shared" si="8"/>
        <v>12609.6</v>
      </c>
      <c r="O52" s="11"/>
      <c r="P52" s="33"/>
    </row>
    <row r="53" spans="1:16" ht="24.75" customHeight="1" x14ac:dyDescent="0.2">
      <c r="A53" s="12">
        <v>43</v>
      </c>
      <c r="B53" s="24" t="s">
        <v>59</v>
      </c>
      <c r="C53" s="12" t="s">
        <v>16</v>
      </c>
      <c r="D53" s="25">
        <v>2</v>
      </c>
      <c r="E53" s="26">
        <v>8427.6</v>
      </c>
      <c r="F53" s="26">
        <v>8511.9</v>
      </c>
      <c r="G53" s="26">
        <v>9270.36</v>
      </c>
      <c r="H53" s="18">
        <v>3</v>
      </c>
      <c r="I53" s="13">
        <f t="shared" si="3"/>
        <v>8736.6200000000008</v>
      </c>
      <c r="J53" s="13">
        <f t="shared" si="4"/>
        <v>464.15021000000002</v>
      </c>
      <c r="K53" s="13">
        <f t="shared" si="5"/>
        <v>5.31</v>
      </c>
      <c r="L53" s="23">
        <f t="shared" si="6"/>
        <v>17473.240000000002</v>
      </c>
      <c r="M53" s="23">
        <f t="shared" si="7"/>
        <v>8427.6</v>
      </c>
      <c r="N53" s="23">
        <f t="shared" si="8"/>
        <v>16855.2</v>
      </c>
      <c r="O53" s="11"/>
      <c r="P53" s="33"/>
    </row>
    <row r="54" spans="1:16" ht="15.75" x14ac:dyDescent="0.2">
      <c r="A54" s="12">
        <v>44</v>
      </c>
      <c r="B54" s="24" t="s">
        <v>58</v>
      </c>
      <c r="C54" s="12" t="s">
        <v>16</v>
      </c>
      <c r="D54" s="25">
        <v>1</v>
      </c>
      <c r="E54" s="26">
        <v>32028</v>
      </c>
      <c r="F54" s="26">
        <v>33205</v>
      </c>
      <c r="G54" s="26">
        <v>35230.800000000003</v>
      </c>
      <c r="H54" s="18">
        <v>3</v>
      </c>
      <c r="I54" s="13">
        <f t="shared" si="3"/>
        <v>33487.93</v>
      </c>
      <c r="J54" s="13">
        <f t="shared" si="4"/>
        <v>1620.0371600000001</v>
      </c>
      <c r="K54" s="13">
        <f t="shared" si="5"/>
        <v>4.84</v>
      </c>
      <c r="L54" s="23">
        <f t="shared" si="6"/>
        <v>33487.93</v>
      </c>
      <c r="M54" s="23">
        <f t="shared" si="7"/>
        <v>32028</v>
      </c>
      <c r="N54" s="23">
        <f t="shared" si="8"/>
        <v>32028</v>
      </c>
      <c r="O54" s="11"/>
      <c r="P54" s="33"/>
    </row>
    <row r="55" spans="1:16" ht="15.75" x14ac:dyDescent="0.2">
      <c r="A55" s="12">
        <v>45</v>
      </c>
      <c r="B55" s="24" t="s">
        <v>89</v>
      </c>
      <c r="C55" s="12" t="s">
        <v>16</v>
      </c>
      <c r="D55" s="25">
        <v>1</v>
      </c>
      <c r="E55" s="26">
        <v>56040</v>
      </c>
      <c r="F55" s="26">
        <v>56600.4</v>
      </c>
      <c r="G55" s="26">
        <v>61644</v>
      </c>
      <c r="H55" s="18">
        <v>3</v>
      </c>
      <c r="I55" s="13">
        <f t="shared" si="3"/>
        <v>58094.8</v>
      </c>
      <c r="J55" s="13">
        <f t="shared" si="4"/>
        <v>3086.4425299999998</v>
      </c>
      <c r="K55" s="13">
        <f t="shared" si="5"/>
        <v>5.31</v>
      </c>
      <c r="L55" s="23">
        <f t="shared" si="6"/>
        <v>58094.8</v>
      </c>
      <c r="M55" s="23">
        <f t="shared" si="7"/>
        <v>56040</v>
      </c>
      <c r="N55" s="23">
        <f t="shared" si="8"/>
        <v>56040</v>
      </c>
      <c r="O55" s="11"/>
      <c r="P55" s="33"/>
    </row>
    <row r="56" spans="1:16" ht="31.5" x14ac:dyDescent="0.2">
      <c r="A56" s="12">
        <v>46</v>
      </c>
      <c r="B56" s="24" t="s">
        <v>57</v>
      </c>
      <c r="C56" s="12" t="s">
        <v>16</v>
      </c>
      <c r="D56" s="25">
        <v>1</v>
      </c>
      <c r="E56" s="26">
        <v>97486.8</v>
      </c>
      <c r="F56" s="26">
        <v>103560</v>
      </c>
      <c r="G56" s="26">
        <v>107235.48000000001</v>
      </c>
      <c r="H56" s="18">
        <v>3</v>
      </c>
      <c r="I56" s="13">
        <f t="shared" si="3"/>
        <v>102760.76</v>
      </c>
      <c r="J56" s="13">
        <f t="shared" si="4"/>
        <v>4923.23866</v>
      </c>
      <c r="K56" s="13">
        <f t="shared" si="5"/>
        <v>4.79</v>
      </c>
      <c r="L56" s="23">
        <f t="shared" si="6"/>
        <v>102760.76</v>
      </c>
      <c r="M56" s="23">
        <f t="shared" si="7"/>
        <v>97486.8</v>
      </c>
      <c r="N56" s="23">
        <f t="shared" si="8"/>
        <v>97486.8</v>
      </c>
      <c r="O56" s="11"/>
      <c r="P56" s="33"/>
    </row>
    <row r="57" spans="1:16" ht="33" customHeight="1" x14ac:dyDescent="0.2">
      <c r="A57" s="12">
        <v>47</v>
      </c>
      <c r="B57" s="32" t="s">
        <v>90</v>
      </c>
      <c r="C57" s="12" t="s">
        <v>16</v>
      </c>
      <c r="D57" s="25">
        <v>1</v>
      </c>
      <c r="E57" s="26">
        <v>93760</v>
      </c>
      <c r="F57" s="26">
        <v>94697.600000000006</v>
      </c>
      <c r="G57" s="26">
        <v>103136</v>
      </c>
      <c r="H57" s="18">
        <v>3</v>
      </c>
      <c r="I57" s="13">
        <f t="shared" si="3"/>
        <v>97197.87</v>
      </c>
      <c r="J57" s="13">
        <f t="shared" si="4"/>
        <v>5163.89815</v>
      </c>
      <c r="K57" s="13">
        <f t="shared" si="5"/>
        <v>5.31</v>
      </c>
      <c r="L57" s="23">
        <f t="shared" si="6"/>
        <v>97197.87</v>
      </c>
      <c r="M57" s="23">
        <f t="shared" si="7"/>
        <v>93760</v>
      </c>
      <c r="N57" s="23">
        <f t="shared" si="8"/>
        <v>93760</v>
      </c>
      <c r="O57" s="11"/>
      <c r="P57" s="33"/>
    </row>
    <row r="58" spans="1:16" ht="15.75" x14ac:dyDescent="0.2">
      <c r="A58" s="12">
        <v>48</v>
      </c>
      <c r="B58" s="24" t="s">
        <v>91</v>
      </c>
      <c r="C58" s="12" t="s">
        <v>16</v>
      </c>
      <c r="D58" s="25">
        <v>1</v>
      </c>
      <c r="E58" s="26">
        <v>211988</v>
      </c>
      <c r="F58" s="26">
        <v>216227.8</v>
      </c>
      <c r="G58" s="26">
        <v>233186.8</v>
      </c>
      <c r="H58" s="18">
        <v>3</v>
      </c>
      <c r="I58" s="13">
        <f t="shared" si="3"/>
        <v>220467.53</v>
      </c>
      <c r="J58" s="13">
        <f t="shared" si="4"/>
        <v>11217.34302</v>
      </c>
      <c r="K58" s="13">
        <f t="shared" si="5"/>
        <v>5.09</v>
      </c>
      <c r="L58" s="23">
        <f t="shared" si="6"/>
        <v>220467.53</v>
      </c>
      <c r="M58" s="23">
        <f t="shared" si="7"/>
        <v>211988</v>
      </c>
      <c r="N58" s="23">
        <f t="shared" si="8"/>
        <v>211988</v>
      </c>
      <c r="O58" s="11"/>
      <c r="P58" s="33"/>
    </row>
    <row r="59" spans="1:16" ht="15.75" x14ac:dyDescent="0.2">
      <c r="A59" s="12">
        <v>49</v>
      </c>
      <c r="B59" s="24" t="s">
        <v>92</v>
      </c>
      <c r="C59" s="12" t="s">
        <v>16</v>
      </c>
      <c r="D59" s="25">
        <v>1</v>
      </c>
      <c r="E59" s="26">
        <v>197952</v>
      </c>
      <c r="F59" s="26">
        <v>203890.6</v>
      </c>
      <c r="G59" s="26">
        <v>217747.20000000001</v>
      </c>
      <c r="H59" s="18">
        <v>3</v>
      </c>
      <c r="I59" s="13">
        <f t="shared" si="3"/>
        <v>206529.93</v>
      </c>
      <c r="J59" s="13">
        <f t="shared" si="4"/>
        <v>10158.10248</v>
      </c>
      <c r="K59" s="13">
        <f t="shared" si="5"/>
        <v>4.92</v>
      </c>
      <c r="L59" s="23">
        <f t="shared" si="6"/>
        <v>206529.93</v>
      </c>
      <c r="M59" s="23">
        <f t="shared" si="7"/>
        <v>197952</v>
      </c>
      <c r="N59" s="23">
        <f t="shared" si="8"/>
        <v>197952</v>
      </c>
      <c r="O59" s="11"/>
      <c r="P59" s="33"/>
    </row>
    <row r="60" spans="1:16" ht="15.75" x14ac:dyDescent="0.2">
      <c r="A60" s="12">
        <v>50</v>
      </c>
      <c r="B60" s="24" t="s">
        <v>93</v>
      </c>
      <c r="C60" s="12" t="s">
        <v>16</v>
      </c>
      <c r="D60" s="25">
        <v>1</v>
      </c>
      <c r="E60" s="26">
        <v>535068</v>
      </c>
      <c r="F60" s="26">
        <v>577873.4</v>
      </c>
      <c r="G60" s="26">
        <v>588574.80000000005</v>
      </c>
      <c r="H60" s="18">
        <v>3</v>
      </c>
      <c r="I60" s="13">
        <f t="shared" si="3"/>
        <v>567172.06999999995</v>
      </c>
      <c r="J60" s="13">
        <f t="shared" si="4"/>
        <v>28313.129690000002</v>
      </c>
      <c r="K60" s="13">
        <f t="shared" si="5"/>
        <v>4.99</v>
      </c>
      <c r="L60" s="23">
        <f t="shared" si="6"/>
        <v>567172.06999999995</v>
      </c>
      <c r="M60" s="23">
        <f t="shared" si="7"/>
        <v>535068</v>
      </c>
      <c r="N60" s="23">
        <f t="shared" si="8"/>
        <v>535068</v>
      </c>
      <c r="O60" s="11"/>
      <c r="P60" s="33"/>
    </row>
    <row r="61" spans="1:16" ht="31.5" x14ac:dyDescent="0.2">
      <c r="A61" s="12">
        <v>51</v>
      </c>
      <c r="B61" s="24" t="s">
        <v>95</v>
      </c>
      <c r="C61" s="12" t="s">
        <v>16</v>
      </c>
      <c r="D61" s="25">
        <v>1</v>
      </c>
      <c r="E61" s="26">
        <v>52376</v>
      </c>
      <c r="F61" s="26">
        <v>55890</v>
      </c>
      <c r="G61" s="26">
        <v>57613.599999999999</v>
      </c>
      <c r="H61" s="18">
        <v>3</v>
      </c>
      <c r="I61" s="13">
        <f t="shared" si="3"/>
        <v>55293.2</v>
      </c>
      <c r="J61" s="13">
        <f t="shared" si="4"/>
        <v>2669.3147300000001</v>
      </c>
      <c r="K61" s="13">
        <f t="shared" si="5"/>
        <v>4.83</v>
      </c>
      <c r="L61" s="23">
        <f t="shared" si="6"/>
        <v>55293.2</v>
      </c>
      <c r="M61" s="23">
        <f t="shared" si="7"/>
        <v>52376</v>
      </c>
      <c r="N61" s="23">
        <f t="shared" si="8"/>
        <v>52376</v>
      </c>
      <c r="O61" s="11"/>
      <c r="P61" s="33"/>
    </row>
    <row r="62" spans="1:16" ht="15.75" x14ac:dyDescent="0.2">
      <c r="A62" s="12">
        <v>52</v>
      </c>
      <c r="B62" s="24" t="s">
        <v>56</v>
      </c>
      <c r="C62" s="12" t="s">
        <v>16</v>
      </c>
      <c r="D62" s="25">
        <v>1</v>
      </c>
      <c r="E62" s="26">
        <v>30177.759999999998</v>
      </c>
      <c r="F62" s="26">
        <v>30479.5</v>
      </c>
      <c r="G62" s="26">
        <v>33195.536</v>
      </c>
      <c r="H62" s="18">
        <v>3</v>
      </c>
      <c r="I62" s="13">
        <f t="shared" si="3"/>
        <v>31284.27</v>
      </c>
      <c r="J62" s="13">
        <f t="shared" si="4"/>
        <v>1662.07052</v>
      </c>
      <c r="K62" s="13">
        <f t="shared" si="5"/>
        <v>5.31</v>
      </c>
      <c r="L62" s="23">
        <f t="shared" si="6"/>
        <v>31284.27</v>
      </c>
      <c r="M62" s="23">
        <f t="shared" si="7"/>
        <v>30177.759999999998</v>
      </c>
      <c r="N62" s="23">
        <f t="shared" si="8"/>
        <v>30177.759999999998</v>
      </c>
      <c r="O62" s="11"/>
      <c r="P62" s="33"/>
    </row>
    <row r="63" spans="1:16" ht="15.75" x14ac:dyDescent="0.2">
      <c r="A63" s="12">
        <v>53</v>
      </c>
      <c r="B63" s="24" t="s">
        <v>96</v>
      </c>
      <c r="C63" s="12" t="s">
        <v>16</v>
      </c>
      <c r="D63" s="25">
        <v>1</v>
      </c>
      <c r="E63" s="26">
        <v>15571.6</v>
      </c>
      <c r="F63" s="26">
        <v>16350.2</v>
      </c>
      <c r="G63" s="26">
        <v>17128.760000000002</v>
      </c>
      <c r="H63" s="18">
        <v>3</v>
      </c>
      <c r="I63" s="13">
        <f t="shared" si="3"/>
        <v>16350.19</v>
      </c>
      <c r="J63" s="13">
        <f t="shared" si="4"/>
        <v>778.58</v>
      </c>
      <c r="K63" s="13">
        <f t="shared" si="5"/>
        <v>4.76</v>
      </c>
      <c r="L63" s="23">
        <f t="shared" si="6"/>
        <v>16350.19</v>
      </c>
      <c r="M63" s="23">
        <f t="shared" si="7"/>
        <v>15571.6</v>
      </c>
      <c r="N63" s="23">
        <f t="shared" si="8"/>
        <v>15571.6</v>
      </c>
      <c r="O63" s="11"/>
      <c r="P63" s="33"/>
    </row>
    <row r="64" spans="1:16" ht="15.75" x14ac:dyDescent="0.2">
      <c r="A64" s="12">
        <v>54</v>
      </c>
      <c r="B64" s="24" t="s">
        <v>97</v>
      </c>
      <c r="C64" s="12" t="s">
        <v>16</v>
      </c>
      <c r="D64" s="25">
        <v>1</v>
      </c>
      <c r="E64" s="26">
        <v>13012</v>
      </c>
      <c r="F64" s="26">
        <v>17802</v>
      </c>
      <c r="G64" s="26">
        <v>14313.2</v>
      </c>
      <c r="H64" s="18">
        <v>3</v>
      </c>
      <c r="I64" s="13">
        <f t="shared" si="3"/>
        <v>15042.4</v>
      </c>
      <c r="J64" s="13">
        <f t="shared" si="4"/>
        <v>2476.8577799999998</v>
      </c>
      <c r="K64" s="13">
        <f t="shared" si="5"/>
        <v>16.47</v>
      </c>
      <c r="L64" s="23">
        <f t="shared" si="6"/>
        <v>15042.4</v>
      </c>
      <c r="M64" s="23">
        <f t="shared" si="7"/>
        <v>13012</v>
      </c>
      <c r="N64" s="23">
        <f t="shared" si="8"/>
        <v>13012</v>
      </c>
      <c r="O64" s="11"/>
      <c r="P64" s="33"/>
    </row>
    <row r="65" spans="1:16" ht="31.5" x14ac:dyDescent="0.2">
      <c r="A65" s="12">
        <v>55</v>
      </c>
      <c r="B65" s="32" t="s">
        <v>98</v>
      </c>
      <c r="C65" s="12" t="s">
        <v>16</v>
      </c>
      <c r="D65" s="25">
        <v>1</v>
      </c>
      <c r="E65" s="26">
        <v>21072</v>
      </c>
      <c r="F65" s="26">
        <v>21493.4</v>
      </c>
      <c r="G65" s="26">
        <v>23179.200000000001</v>
      </c>
      <c r="H65" s="18">
        <v>3</v>
      </c>
      <c r="I65" s="13">
        <f t="shared" si="3"/>
        <v>21914.87</v>
      </c>
      <c r="J65" s="13">
        <f t="shared" si="4"/>
        <v>1115.0329899999999</v>
      </c>
      <c r="K65" s="13">
        <f t="shared" si="5"/>
        <v>5.09</v>
      </c>
      <c r="L65" s="23">
        <f t="shared" si="6"/>
        <v>21914.87</v>
      </c>
      <c r="M65" s="23">
        <f t="shared" si="7"/>
        <v>21072</v>
      </c>
      <c r="N65" s="23">
        <f t="shared" si="8"/>
        <v>21072</v>
      </c>
      <c r="O65" s="11"/>
      <c r="P65" s="33"/>
    </row>
    <row r="66" spans="1:16" ht="15.75" x14ac:dyDescent="0.2">
      <c r="A66" s="12">
        <v>56</v>
      </c>
      <c r="B66" s="24" t="s">
        <v>55</v>
      </c>
      <c r="C66" s="12" t="s">
        <v>16</v>
      </c>
      <c r="D66" s="25">
        <v>2</v>
      </c>
      <c r="E66" s="26">
        <v>9789</v>
      </c>
      <c r="F66" s="26">
        <v>14500</v>
      </c>
      <c r="G66" s="26">
        <v>10767.9</v>
      </c>
      <c r="H66" s="18">
        <v>3</v>
      </c>
      <c r="I66" s="13">
        <f t="shared" si="3"/>
        <v>11685.63</v>
      </c>
      <c r="J66" s="13">
        <f t="shared" si="4"/>
        <v>2485.9718600000001</v>
      </c>
      <c r="K66" s="13">
        <f t="shared" si="5"/>
        <v>21.27</v>
      </c>
      <c r="L66" s="23">
        <f t="shared" si="6"/>
        <v>23371.26</v>
      </c>
      <c r="M66" s="23">
        <f t="shared" si="7"/>
        <v>9789</v>
      </c>
      <c r="N66" s="23">
        <f t="shared" si="8"/>
        <v>19578</v>
      </c>
      <c r="O66" s="11"/>
      <c r="P66" s="33"/>
    </row>
    <row r="67" spans="1:16" ht="37.5" customHeight="1" x14ac:dyDescent="0.2">
      <c r="A67" s="12">
        <v>57</v>
      </c>
      <c r="B67" s="24" t="s">
        <v>99</v>
      </c>
      <c r="C67" s="12"/>
      <c r="D67" s="25">
        <v>1</v>
      </c>
      <c r="E67" s="26">
        <v>141588</v>
      </c>
      <c r="F67" s="26">
        <v>143003.9</v>
      </c>
      <c r="G67" s="26">
        <v>155746.79999999999</v>
      </c>
      <c r="H67" s="18">
        <v>3</v>
      </c>
      <c r="I67" s="13">
        <f t="shared" si="3"/>
        <v>146779.57</v>
      </c>
      <c r="J67" s="13">
        <f t="shared" si="4"/>
        <v>7798.0541400000002</v>
      </c>
      <c r="K67" s="13">
        <f t="shared" si="5"/>
        <v>5.31</v>
      </c>
      <c r="L67" s="23">
        <f t="shared" si="6"/>
        <v>146779.57</v>
      </c>
      <c r="M67" s="23">
        <f t="shared" si="7"/>
        <v>141588</v>
      </c>
      <c r="N67" s="23">
        <f t="shared" si="8"/>
        <v>141588</v>
      </c>
      <c r="O67" s="11"/>
      <c r="P67" s="33"/>
    </row>
    <row r="68" spans="1:16" ht="15.75" x14ac:dyDescent="0.2">
      <c r="A68" s="12">
        <v>58</v>
      </c>
      <c r="B68" s="24" t="s">
        <v>100</v>
      </c>
      <c r="C68" s="12" t="s">
        <v>16</v>
      </c>
      <c r="D68" s="25">
        <v>1</v>
      </c>
      <c r="E68" s="26">
        <v>5680</v>
      </c>
      <c r="F68" s="26">
        <v>5736.8</v>
      </c>
      <c r="G68" s="26">
        <v>6248</v>
      </c>
      <c r="H68" s="18">
        <v>3</v>
      </c>
      <c r="I68" s="13">
        <f t="shared" si="3"/>
        <v>5888.27</v>
      </c>
      <c r="J68" s="13">
        <f t="shared" si="4"/>
        <v>312.83001000000002</v>
      </c>
      <c r="K68" s="13">
        <f t="shared" si="5"/>
        <v>5.31</v>
      </c>
      <c r="L68" s="23">
        <f t="shared" si="6"/>
        <v>5888.27</v>
      </c>
      <c r="M68" s="23">
        <f t="shared" si="7"/>
        <v>5680</v>
      </c>
      <c r="N68" s="23">
        <f t="shared" si="8"/>
        <v>5680</v>
      </c>
      <c r="O68" s="11"/>
      <c r="P68" s="33"/>
    </row>
    <row r="69" spans="1:16" ht="15.75" x14ac:dyDescent="0.2">
      <c r="A69" s="12">
        <v>59</v>
      </c>
      <c r="B69" s="24" t="s">
        <v>101</v>
      </c>
      <c r="C69" s="12" t="s">
        <v>16</v>
      </c>
      <c r="D69" s="25">
        <v>1</v>
      </c>
      <c r="E69" s="26">
        <v>4556</v>
      </c>
      <c r="F69" s="26">
        <v>4783.8</v>
      </c>
      <c r="G69" s="26">
        <v>5011.6000000000004</v>
      </c>
      <c r="H69" s="18">
        <v>3</v>
      </c>
      <c r="I69" s="13">
        <f t="shared" si="3"/>
        <v>4783.8</v>
      </c>
      <c r="J69" s="13">
        <f t="shared" si="4"/>
        <v>227.8</v>
      </c>
      <c r="K69" s="13">
        <f t="shared" si="5"/>
        <v>4.76</v>
      </c>
      <c r="L69" s="23">
        <f t="shared" si="6"/>
        <v>4783.8</v>
      </c>
      <c r="M69" s="23">
        <f t="shared" si="7"/>
        <v>4556</v>
      </c>
      <c r="N69" s="23">
        <f t="shared" si="8"/>
        <v>4556</v>
      </c>
      <c r="O69" s="11"/>
      <c r="P69" s="33"/>
    </row>
    <row r="70" spans="1:16" ht="15.75" x14ac:dyDescent="0.2">
      <c r="A70" s="12">
        <v>60</v>
      </c>
      <c r="B70" s="24" t="s">
        <v>102</v>
      </c>
      <c r="C70" s="12" t="s">
        <v>16</v>
      </c>
      <c r="D70" s="25">
        <v>1</v>
      </c>
      <c r="E70" s="26">
        <v>19580</v>
      </c>
      <c r="F70" s="26">
        <v>20580</v>
      </c>
      <c r="G70" s="26">
        <v>21538</v>
      </c>
      <c r="H70" s="18">
        <v>3</v>
      </c>
      <c r="I70" s="13">
        <f t="shared" si="3"/>
        <v>20566</v>
      </c>
      <c r="J70" s="13">
        <f t="shared" si="4"/>
        <v>979.07506999999998</v>
      </c>
      <c r="K70" s="13">
        <f t="shared" si="5"/>
        <v>4.76</v>
      </c>
      <c r="L70" s="23">
        <f t="shared" si="6"/>
        <v>20566</v>
      </c>
      <c r="M70" s="23">
        <f t="shared" si="7"/>
        <v>19580</v>
      </c>
      <c r="N70" s="23">
        <f t="shared" si="8"/>
        <v>19580</v>
      </c>
      <c r="O70" s="11"/>
      <c r="P70" s="33"/>
    </row>
    <row r="71" spans="1:16" ht="15.75" x14ac:dyDescent="0.2">
      <c r="A71" s="12">
        <v>61</v>
      </c>
      <c r="B71" s="24" t="s">
        <v>103</v>
      </c>
      <c r="C71" s="12" t="s">
        <v>16</v>
      </c>
      <c r="D71" s="25">
        <v>1</v>
      </c>
      <c r="E71" s="26">
        <v>45499.199999999997</v>
      </c>
      <c r="F71" s="26">
        <v>48229.2</v>
      </c>
      <c r="G71" s="26">
        <v>50049.119999999995</v>
      </c>
      <c r="H71" s="18">
        <v>3</v>
      </c>
      <c r="I71" s="13">
        <f t="shared" si="3"/>
        <v>47925.84</v>
      </c>
      <c r="J71" s="13">
        <f t="shared" si="4"/>
        <v>2290.0793600000002</v>
      </c>
      <c r="K71" s="13">
        <f t="shared" si="5"/>
        <v>4.78</v>
      </c>
      <c r="L71" s="23">
        <f t="shared" si="6"/>
        <v>47925.84</v>
      </c>
      <c r="M71" s="23">
        <f t="shared" si="7"/>
        <v>45499.199999999997</v>
      </c>
      <c r="N71" s="23">
        <f t="shared" si="8"/>
        <v>45499.199999999997</v>
      </c>
      <c r="O71" s="11"/>
      <c r="P71" s="33"/>
    </row>
    <row r="72" spans="1:16" ht="31.5" x14ac:dyDescent="0.2">
      <c r="A72" s="12">
        <v>62</v>
      </c>
      <c r="B72" s="24" t="s">
        <v>54</v>
      </c>
      <c r="C72" s="12" t="s">
        <v>16</v>
      </c>
      <c r="D72" s="25">
        <v>2</v>
      </c>
      <c r="E72" s="26">
        <v>10806</v>
      </c>
      <c r="F72" s="26">
        <v>11302</v>
      </c>
      <c r="G72" s="26">
        <v>11886.6</v>
      </c>
      <c r="H72" s="18">
        <v>3</v>
      </c>
      <c r="I72" s="13">
        <f t="shared" si="3"/>
        <v>11331.53</v>
      </c>
      <c r="J72" s="13">
        <f t="shared" si="4"/>
        <v>540.90503000000001</v>
      </c>
      <c r="K72" s="13">
        <f t="shared" si="5"/>
        <v>4.7699999999999996</v>
      </c>
      <c r="L72" s="23">
        <f t="shared" si="6"/>
        <v>22663.06</v>
      </c>
      <c r="M72" s="23">
        <f t="shared" si="7"/>
        <v>10806</v>
      </c>
      <c r="N72" s="23">
        <f t="shared" si="8"/>
        <v>21612</v>
      </c>
      <c r="O72" s="11"/>
      <c r="P72" s="33"/>
    </row>
    <row r="73" spans="1:16" ht="15.75" x14ac:dyDescent="0.2">
      <c r="A73" s="12">
        <v>63</v>
      </c>
      <c r="B73" s="24" t="s">
        <v>104</v>
      </c>
      <c r="C73" s="12" t="s">
        <v>16</v>
      </c>
      <c r="D73" s="25">
        <v>3</v>
      </c>
      <c r="E73" s="26">
        <v>9851.5999999999985</v>
      </c>
      <c r="F73" s="26">
        <v>10700</v>
      </c>
      <c r="G73" s="26">
        <v>10836.759999999998</v>
      </c>
      <c r="H73" s="18">
        <v>3</v>
      </c>
      <c r="I73" s="13">
        <f t="shared" si="3"/>
        <v>10462.790000000001</v>
      </c>
      <c r="J73" s="13">
        <f t="shared" si="4"/>
        <v>533.70186000000001</v>
      </c>
      <c r="K73" s="13">
        <f t="shared" si="5"/>
        <v>5.0999999999999996</v>
      </c>
      <c r="L73" s="23">
        <f t="shared" si="6"/>
        <v>31388.370000000003</v>
      </c>
      <c r="M73" s="23">
        <f t="shared" si="7"/>
        <v>9851.5999999999985</v>
      </c>
      <c r="N73" s="23">
        <f t="shared" si="8"/>
        <v>29554.799999999996</v>
      </c>
      <c r="O73" s="11"/>
      <c r="P73" s="33"/>
    </row>
    <row r="74" spans="1:16" ht="15.75" x14ac:dyDescent="0.2">
      <c r="A74" s="12">
        <v>64</v>
      </c>
      <c r="B74" s="24" t="s">
        <v>105</v>
      </c>
      <c r="C74" s="12" t="s">
        <v>16</v>
      </c>
      <c r="D74" s="25">
        <v>2</v>
      </c>
      <c r="E74" s="26">
        <v>2152</v>
      </c>
      <c r="F74" s="26">
        <v>2259.6</v>
      </c>
      <c r="G74" s="26">
        <v>2367.1999999999998</v>
      </c>
      <c r="H74" s="18">
        <v>3</v>
      </c>
      <c r="I74" s="13">
        <f t="shared" si="3"/>
        <v>2259.6</v>
      </c>
      <c r="J74" s="13">
        <f t="shared" si="4"/>
        <v>107.6</v>
      </c>
      <c r="K74" s="13">
        <f t="shared" si="5"/>
        <v>4.76</v>
      </c>
      <c r="L74" s="23">
        <f t="shared" si="6"/>
        <v>4519.2</v>
      </c>
      <c r="M74" s="23">
        <f t="shared" si="7"/>
        <v>2152</v>
      </c>
      <c r="N74" s="23">
        <f t="shared" si="8"/>
        <v>4304</v>
      </c>
      <c r="O74" s="11"/>
      <c r="P74" s="33"/>
    </row>
    <row r="75" spans="1:16" ht="15.75" x14ac:dyDescent="0.2">
      <c r="A75" s="12">
        <v>65</v>
      </c>
      <c r="B75" s="24" t="s">
        <v>106</v>
      </c>
      <c r="C75" s="12" t="s">
        <v>16</v>
      </c>
      <c r="D75" s="25">
        <v>1</v>
      </c>
      <c r="E75" s="26">
        <v>9264</v>
      </c>
      <c r="F75" s="26">
        <v>10264</v>
      </c>
      <c r="G75" s="26">
        <v>10190.4</v>
      </c>
      <c r="H75" s="18">
        <v>3</v>
      </c>
      <c r="I75" s="13">
        <f t="shared" si="3"/>
        <v>9906.1299999999992</v>
      </c>
      <c r="J75" s="13">
        <f t="shared" si="4"/>
        <v>557.32006000000001</v>
      </c>
      <c r="K75" s="13">
        <f t="shared" si="5"/>
        <v>5.63</v>
      </c>
      <c r="L75" s="23">
        <f t="shared" si="6"/>
        <v>9906.1299999999992</v>
      </c>
      <c r="M75" s="23">
        <f t="shared" si="7"/>
        <v>9264</v>
      </c>
      <c r="N75" s="23">
        <f t="shared" si="8"/>
        <v>9264</v>
      </c>
      <c r="O75" s="11"/>
      <c r="P75" s="33"/>
    </row>
    <row r="76" spans="1:16" ht="15.75" x14ac:dyDescent="0.2">
      <c r="A76" s="12">
        <v>66</v>
      </c>
      <c r="B76" s="24" t="s">
        <v>107</v>
      </c>
      <c r="C76" s="12" t="s">
        <v>16</v>
      </c>
      <c r="D76" s="25">
        <v>1</v>
      </c>
      <c r="E76" s="26">
        <v>3598</v>
      </c>
      <c r="F76" s="26">
        <v>3705.9</v>
      </c>
      <c r="G76" s="26">
        <v>3957.8</v>
      </c>
      <c r="H76" s="18">
        <v>3</v>
      </c>
      <c r="I76" s="13">
        <f t="shared" ref="I76:I105" si="9">ROUND(AVERAGE(E76:G76),2)</f>
        <v>3753.9</v>
      </c>
      <c r="J76" s="13">
        <f t="shared" ref="J76:J105" si="10">ROUND(STDEV(E76:G76),5)</f>
        <v>184.64022</v>
      </c>
      <c r="K76" s="13">
        <f t="shared" ref="K76:K105" si="11">ROUND(J76/I76*100,2)</f>
        <v>4.92</v>
      </c>
      <c r="L76" s="23">
        <f t="shared" ref="L76:L105" si="12">I76*D76</f>
        <v>3753.9</v>
      </c>
      <c r="M76" s="23">
        <f t="shared" ref="M76:M105" si="13">E76</f>
        <v>3598</v>
      </c>
      <c r="N76" s="23">
        <f t="shared" ref="N76:N105" si="14">E76*D76</f>
        <v>3598</v>
      </c>
      <c r="O76" s="11"/>
      <c r="P76" s="33"/>
    </row>
    <row r="77" spans="1:16" ht="15.75" x14ac:dyDescent="0.2">
      <c r="A77" s="12">
        <v>67</v>
      </c>
      <c r="B77" s="24" t="s">
        <v>108</v>
      </c>
      <c r="C77" s="12" t="s">
        <v>16</v>
      </c>
      <c r="D77" s="25">
        <v>2</v>
      </c>
      <c r="E77" s="26">
        <v>10052.4</v>
      </c>
      <c r="F77" s="26">
        <v>10856.6</v>
      </c>
      <c r="G77" s="26">
        <v>11057.64</v>
      </c>
      <c r="H77" s="18">
        <v>3</v>
      </c>
      <c r="I77" s="13">
        <f t="shared" si="9"/>
        <v>10655.55</v>
      </c>
      <c r="J77" s="13">
        <f t="shared" si="10"/>
        <v>531.92452000000003</v>
      </c>
      <c r="K77" s="13">
        <f t="shared" si="11"/>
        <v>4.99</v>
      </c>
      <c r="L77" s="23">
        <f t="shared" si="12"/>
        <v>21311.1</v>
      </c>
      <c r="M77" s="23">
        <f t="shared" si="13"/>
        <v>10052.4</v>
      </c>
      <c r="N77" s="23">
        <f t="shared" si="14"/>
        <v>20104.8</v>
      </c>
      <c r="O77" s="11"/>
      <c r="P77" s="33"/>
    </row>
    <row r="78" spans="1:16" ht="15.75" x14ac:dyDescent="0.2">
      <c r="A78" s="12">
        <v>68</v>
      </c>
      <c r="B78" s="24" t="s">
        <v>109</v>
      </c>
      <c r="C78" s="12" t="s">
        <v>16</v>
      </c>
      <c r="D78" s="25">
        <v>6</v>
      </c>
      <c r="E78" s="26">
        <v>7176.8</v>
      </c>
      <c r="F78" s="26">
        <v>7822.7</v>
      </c>
      <c r="G78" s="26">
        <v>7894.4800000000005</v>
      </c>
      <c r="H78" s="18">
        <v>3</v>
      </c>
      <c r="I78" s="13">
        <f t="shared" si="9"/>
        <v>7631.33</v>
      </c>
      <c r="J78" s="13">
        <f t="shared" si="10"/>
        <v>395.26441999999997</v>
      </c>
      <c r="K78" s="13">
        <f t="shared" si="11"/>
        <v>5.18</v>
      </c>
      <c r="L78" s="23">
        <f t="shared" si="12"/>
        <v>45787.979999999996</v>
      </c>
      <c r="M78" s="23">
        <f t="shared" si="13"/>
        <v>7176.8</v>
      </c>
      <c r="N78" s="23">
        <f t="shared" si="14"/>
        <v>43060.800000000003</v>
      </c>
      <c r="O78" s="11"/>
      <c r="P78" s="33"/>
    </row>
    <row r="79" spans="1:16" ht="15.75" x14ac:dyDescent="0.2">
      <c r="A79" s="12">
        <v>69</v>
      </c>
      <c r="B79" s="24" t="s">
        <v>110</v>
      </c>
      <c r="C79" s="12" t="s">
        <v>16</v>
      </c>
      <c r="D79" s="25">
        <v>2</v>
      </c>
      <c r="E79" s="26">
        <v>2408.8000000000002</v>
      </c>
      <c r="F79" s="26">
        <v>2577.4</v>
      </c>
      <c r="G79" s="26">
        <v>2649.6800000000003</v>
      </c>
      <c r="H79" s="18">
        <v>3</v>
      </c>
      <c r="I79" s="13">
        <f t="shared" si="9"/>
        <v>2545.29</v>
      </c>
      <c r="J79" s="13">
        <f t="shared" si="10"/>
        <v>123.60794</v>
      </c>
      <c r="K79" s="13">
        <f t="shared" si="11"/>
        <v>4.8600000000000003</v>
      </c>
      <c r="L79" s="23">
        <f t="shared" si="12"/>
        <v>5090.58</v>
      </c>
      <c r="M79" s="23">
        <f t="shared" si="13"/>
        <v>2408.8000000000002</v>
      </c>
      <c r="N79" s="23">
        <f t="shared" si="14"/>
        <v>4817.6000000000004</v>
      </c>
      <c r="O79" s="11"/>
      <c r="P79" s="33"/>
    </row>
    <row r="80" spans="1:16" ht="15.75" x14ac:dyDescent="0.2">
      <c r="A80" s="12">
        <v>70</v>
      </c>
      <c r="B80" s="24" t="s">
        <v>111</v>
      </c>
      <c r="C80" s="12" t="s">
        <v>16</v>
      </c>
      <c r="D80" s="25">
        <v>1</v>
      </c>
      <c r="E80" s="26">
        <v>4138.8</v>
      </c>
      <c r="F80" s="26">
        <v>4450</v>
      </c>
      <c r="G80" s="26">
        <v>4552.68</v>
      </c>
      <c r="H80" s="18">
        <v>3</v>
      </c>
      <c r="I80" s="13">
        <f t="shared" si="9"/>
        <v>4380.49</v>
      </c>
      <c r="J80" s="13">
        <f t="shared" si="10"/>
        <v>215.51693</v>
      </c>
      <c r="K80" s="13">
        <f t="shared" si="11"/>
        <v>4.92</v>
      </c>
      <c r="L80" s="23">
        <f t="shared" si="12"/>
        <v>4380.49</v>
      </c>
      <c r="M80" s="23">
        <f t="shared" si="13"/>
        <v>4138.8</v>
      </c>
      <c r="N80" s="23">
        <f t="shared" si="14"/>
        <v>4138.8</v>
      </c>
      <c r="O80" s="11"/>
      <c r="P80" s="33"/>
    </row>
    <row r="81" spans="1:16" ht="15.75" x14ac:dyDescent="0.2">
      <c r="A81" s="12">
        <v>71</v>
      </c>
      <c r="B81" s="24" t="s">
        <v>112</v>
      </c>
      <c r="C81" s="12" t="s">
        <v>16</v>
      </c>
      <c r="D81" s="25">
        <v>1</v>
      </c>
      <c r="E81" s="26">
        <v>9680.4</v>
      </c>
      <c r="F81" s="26">
        <v>9874</v>
      </c>
      <c r="G81" s="26">
        <v>10648.439999999999</v>
      </c>
      <c r="H81" s="18">
        <v>3</v>
      </c>
      <c r="I81" s="13">
        <f t="shared" si="9"/>
        <v>10067.61</v>
      </c>
      <c r="J81" s="13">
        <f t="shared" si="10"/>
        <v>512.24013000000002</v>
      </c>
      <c r="K81" s="13">
        <f t="shared" si="11"/>
        <v>5.09</v>
      </c>
      <c r="L81" s="23">
        <f t="shared" si="12"/>
        <v>10067.61</v>
      </c>
      <c r="M81" s="23">
        <f t="shared" si="13"/>
        <v>9680.4</v>
      </c>
      <c r="N81" s="23">
        <f t="shared" si="14"/>
        <v>9680.4</v>
      </c>
      <c r="O81" s="11"/>
      <c r="P81" s="33"/>
    </row>
    <row r="82" spans="1:16" ht="15.75" x14ac:dyDescent="0.2">
      <c r="A82" s="12">
        <v>72</v>
      </c>
      <c r="B82" s="24" t="s">
        <v>31</v>
      </c>
      <c r="C82" s="12" t="s">
        <v>16</v>
      </c>
      <c r="D82" s="25">
        <v>1</v>
      </c>
      <c r="E82" s="26">
        <v>6141.6</v>
      </c>
      <c r="F82" s="26">
        <v>6264.4</v>
      </c>
      <c r="G82" s="26">
        <v>6755.76</v>
      </c>
      <c r="H82" s="18">
        <v>3</v>
      </c>
      <c r="I82" s="13">
        <f t="shared" si="9"/>
        <v>6387.25</v>
      </c>
      <c r="J82" s="13">
        <f t="shared" si="10"/>
        <v>324.98896999999999</v>
      </c>
      <c r="K82" s="13">
        <f t="shared" si="11"/>
        <v>5.09</v>
      </c>
      <c r="L82" s="23">
        <f t="shared" si="12"/>
        <v>6387.25</v>
      </c>
      <c r="M82" s="23">
        <f t="shared" si="13"/>
        <v>6141.6</v>
      </c>
      <c r="N82" s="23">
        <f t="shared" si="14"/>
        <v>6141.6</v>
      </c>
      <c r="O82" s="11"/>
      <c r="P82" s="33"/>
    </row>
    <row r="83" spans="1:16" ht="15.75" x14ac:dyDescent="0.2">
      <c r="A83" s="12">
        <v>73</v>
      </c>
      <c r="B83" s="24" t="s">
        <v>32</v>
      </c>
      <c r="C83" s="12" t="s">
        <v>16</v>
      </c>
      <c r="D83" s="25">
        <v>12</v>
      </c>
      <c r="E83" s="26">
        <v>414.4</v>
      </c>
      <c r="F83" s="26">
        <v>447.6</v>
      </c>
      <c r="G83" s="26">
        <v>455.84</v>
      </c>
      <c r="H83" s="18">
        <v>3</v>
      </c>
      <c r="I83" s="13">
        <f t="shared" si="9"/>
        <v>439.28</v>
      </c>
      <c r="J83" s="13">
        <f t="shared" si="10"/>
        <v>21.937069999999999</v>
      </c>
      <c r="K83" s="13">
        <f t="shared" si="11"/>
        <v>4.99</v>
      </c>
      <c r="L83" s="23">
        <f t="shared" si="12"/>
        <v>5271.36</v>
      </c>
      <c r="M83" s="23">
        <f t="shared" si="13"/>
        <v>414.4</v>
      </c>
      <c r="N83" s="23">
        <f t="shared" si="14"/>
        <v>4972.7999999999993</v>
      </c>
      <c r="O83" s="11"/>
      <c r="P83" s="33"/>
    </row>
    <row r="84" spans="1:16" ht="15.75" x14ac:dyDescent="0.2">
      <c r="A84" s="12">
        <v>74</v>
      </c>
      <c r="B84" s="24" t="s">
        <v>33</v>
      </c>
      <c r="C84" s="12" t="s">
        <v>16</v>
      </c>
      <c r="D84" s="25">
        <v>6</v>
      </c>
      <c r="E84" s="26">
        <v>1237.2</v>
      </c>
      <c r="F84" s="26">
        <v>1348.5</v>
      </c>
      <c r="G84" s="26">
        <v>1360.92</v>
      </c>
      <c r="H84" s="18">
        <v>3</v>
      </c>
      <c r="I84" s="13">
        <f t="shared" si="9"/>
        <v>1315.54</v>
      </c>
      <c r="J84" s="13">
        <f t="shared" si="10"/>
        <v>68.128050000000002</v>
      </c>
      <c r="K84" s="13">
        <f t="shared" si="11"/>
        <v>5.18</v>
      </c>
      <c r="L84" s="23">
        <f t="shared" si="12"/>
        <v>7893.24</v>
      </c>
      <c r="M84" s="23">
        <f t="shared" si="13"/>
        <v>1237.2</v>
      </c>
      <c r="N84" s="23">
        <f t="shared" si="14"/>
        <v>7423.2000000000007</v>
      </c>
      <c r="O84" s="11"/>
      <c r="P84" s="33"/>
    </row>
    <row r="85" spans="1:16" ht="15.75" x14ac:dyDescent="0.2">
      <c r="A85" s="12">
        <v>75</v>
      </c>
      <c r="B85" s="24" t="s">
        <v>34</v>
      </c>
      <c r="C85" s="12" t="s">
        <v>16</v>
      </c>
      <c r="D85" s="25">
        <v>12</v>
      </c>
      <c r="E85" s="26">
        <v>112.8</v>
      </c>
      <c r="F85" s="26">
        <v>120</v>
      </c>
      <c r="G85" s="26">
        <v>124.08</v>
      </c>
      <c r="H85" s="18">
        <v>3</v>
      </c>
      <c r="I85" s="13">
        <f t="shared" si="9"/>
        <v>118.96</v>
      </c>
      <c r="J85" s="13">
        <f t="shared" si="10"/>
        <v>5.7114599999999998</v>
      </c>
      <c r="K85" s="13">
        <f t="shared" si="11"/>
        <v>4.8</v>
      </c>
      <c r="L85" s="23">
        <f t="shared" si="12"/>
        <v>1427.52</v>
      </c>
      <c r="M85" s="23">
        <f t="shared" si="13"/>
        <v>112.8</v>
      </c>
      <c r="N85" s="23">
        <f t="shared" si="14"/>
        <v>1353.6</v>
      </c>
      <c r="O85" s="11"/>
      <c r="P85" s="33"/>
    </row>
    <row r="86" spans="1:16" ht="15.75" x14ac:dyDescent="0.2">
      <c r="A86" s="12">
        <v>76</v>
      </c>
      <c r="B86" s="24" t="s">
        <v>35</v>
      </c>
      <c r="C86" s="12" t="s">
        <v>16</v>
      </c>
      <c r="D86" s="25">
        <v>1</v>
      </c>
      <c r="E86" s="26">
        <v>1284.3999999999999</v>
      </c>
      <c r="F86" s="26">
        <v>1387.2</v>
      </c>
      <c r="G86" s="26">
        <v>1412.84</v>
      </c>
      <c r="H86" s="18">
        <v>3</v>
      </c>
      <c r="I86" s="13">
        <f t="shared" si="9"/>
        <v>1361.48</v>
      </c>
      <c r="J86" s="13">
        <f t="shared" si="10"/>
        <v>67.973140000000001</v>
      </c>
      <c r="K86" s="13">
        <f t="shared" si="11"/>
        <v>4.99</v>
      </c>
      <c r="L86" s="23">
        <f t="shared" si="12"/>
        <v>1361.48</v>
      </c>
      <c r="M86" s="23">
        <f t="shared" si="13"/>
        <v>1284.3999999999999</v>
      </c>
      <c r="N86" s="23">
        <f t="shared" si="14"/>
        <v>1284.3999999999999</v>
      </c>
      <c r="O86" s="11"/>
      <c r="P86" s="33"/>
    </row>
    <row r="87" spans="1:16" ht="15.75" x14ac:dyDescent="0.2">
      <c r="A87" s="12">
        <v>77</v>
      </c>
      <c r="B87" s="24" t="s">
        <v>36</v>
      </c>
      <c r="C87" s="12" t="s">
        <v>16</v>
      </c>
      <c r="D87" s="25">
        <v>12</v>
      </c>
      <c r="E87" s="26">
        <v>1009.2</v>
      </c>
      <c r="F87" s="26">
        <v>1039.5</v>
      </c>
      <c r="G87" s="26">
        <v>1110.1200000000001</v>
      </c>
      <c r="H87" s="18">
        <v>3</v>
      </c>
      <c r="I87" s="13">
        <f t="shared" si="9"/>
        <v>1052.94</v>
      </c>
      <c r="J87" s="13">
        <f t="shared" si="10"/>
        <v>51.78501</v>
      </c>
      <c r="K87" s="13">
        <f t="shared" si="11"/>
        <v>4.92</v>
      </c>
      <c r="L87" s="23">
        <f t="shared" si="12"/>
        <v>12635.28</v>
      </c>
      <c r="M87" s="23">
        <f t="shared" si="13"/>
        <v>1009.2</v>
      </c>
      <c r="N87" s="23">
        <f t="shared" si="14"/>
        <v>12110.400000000001</v>
      </c>
      <c r="O87" s="11"/>
      <c r="P87" s="33"/>
    </row>
    <row r="88" spans="1:16" ht="15.75" x14ac:dyDescent="0.2">
      <c r="A88" s="12">
        <v>78</v>
      </c>
      <c r="B88" s="24" t="s">
        <v>53</v>
      </c>
      <c r="C88" s="12" t="s">
        <v>16</v>
      </c>
      <c r="D88" s="25">
        <v>2</v>
      </c>
      <c r="E88" s="26">
        <v>458.4</v>
      </c>
      <c r="F88" s="26">
        <v>495.1</v>
      </c>
      <c r="G88" s="26">
        <v>504.23999999999995</v>
      </c>
      <c r="H88" s="18">
        <v>3</v>
      </c>
      <c r="I88" s="13">
        <f t="shared" si="9"/>
        <v>485.91</v>
      </c>
      <c r="J88" s="13">
        <f t="shared" si="10"/>
        <v>24.26154</v>
      </c>
      <c r="K88" s="13">
        <f t="shared" si="11"/>
        <v>4.99</v>
      </c>
      <c r="L88" s="23">
        <f t="shared" si="12"/>
        <v>971.82</v>
      </c>
      <c r="M88" s="23">
        <f t="shared" si="13"/>
        <v>458.4</v>
      </c>
      <c r="N88" s="23">
        <f t="shared" si="14"/>
        <v>916.8</v>
      </c>
      <c r="O88" s="11"/>
      <c r="P88" s="33"/>
    </row>
    <row r="89" spans="1:16" ht="15.75" x14ac:dyDescent="0.2">
      <c r="A89" s="12">
        <v>79</v>
      </c>
      <c r="B89" s="24" t="s">
        <v>52</v>
      </c>
      <c r="C89" s="12" t="s">
        <v>16</v>
      </c>
      <c r="D89" s="25">
        <v>28</v>
      </c>
      <c r="E89" s="26">
        <v>664</v>
      </c>
      <c r="F89" s="26">
        <v>717.1</v>
      </c>
      <c r="G89" s="26">
        <v>730.4</v>
      </c>
      <c r="H89" s="18">
        <v>3</v>
      </c>
      <c r="I89" s="13">
        <f t="shared" si="9"/>
        <v>703.83</v>
      </c>
      <c r="J89" s="13">
        <f t="shared" si="10"/>
        <v>35.131799999999998</v>
      </c>
      <c r="K89" s="13">
        <f t="shared" si="11"/>
        <v>4.99</v>
      </c>
      <c r="L89" s="23">
        <f t="shared" si="12"/>
        <v>19707.240000000002</v>
      </c>
      <c r="M89" s="23">
        <f t="shared" si="13"/>
        <v>664</v>
      </c>
      <c r="N89" s="23">
        <f t="shared" si="14"/>
        <v>18592</v>
      </c>
      <c r="O89" s="11"/>
      <c r="P89" s="33"/>
    </row>
    <row r="90" spans="1:16" ht="15.75" x14ac:dyDescent="0.2">
      <c r="A90" s="12">
        <v>80</v>
      </c>
      <c r="B90" s="24" t="s">
        <v>51</v>
      </c>
      <c r="C90" s="12" t="s">
        <v>16</v>
      </c>
      <c r="D90" s="25">
        <v>2</v>
      </c>
      <c r="E90" s="26">
        <v>415.2</v>
      </c>
      <c r="F90" s="26">
        <v>440.1</v>
      </c>
      <c r="G90" s="26">
        <v>456.71999999999997</v>
      </c>
      <c r="H90" s="18">
        <v>3</v>
      </c>
      <c r="I90" s="13">
        <f t="shared" si="9"/>
        <v>437.34</v>
      </c>
      <c r="J90" s="13">
        <f t="shared" si="10"/>
        <v>20.89715</v>
      </c>
      <c r="K90" s="13">
        <f t="shared" si="11"/>
        <v>4.78</v>
      </c>
      <c r="L90" s="23">
        <f t="shared" si="12"/>
        <v>874.68</v>
      </c>
      <c r="M90" s="23">
        <f t="shared" si="13"/>
        <v>415.2</v>
      </c>
      <c r="N90" s="23">
        <f t="shared" si="14"/>
        <v>830.4</v>
      </c>
      <c r="O90" s="11"/>
      <c r="P90" s="33"/>
    </row>
    <row r="91" spans="1:16" ht="15.75" x14ac:dyDescent="0.2">
      <c r="A91" s="12">
        <v>81</v>
      </c>
      <c r="B91" s="24" t="s">
        <v>50</v>
      </c>
      <c r="C91" s="12" t="s">
        <v>16</v>
      </c>
      <c r="D91" s="25">
        <v>12</v>
      </c>
      <c r="E91" s="26">
        <v>210</v>
      </c>
      <c r="F91" s="26">
        <v>224.7</v>
      </c>
      <c r="G91" s="26">
        <v>231</v>
      </c>
      <c r="H91" s="18">
        <v>3</v>
      </c>
      <c r="I91" s="13">
        <f t="shared" si="9"/>
        <v>221.9</v>
      </c>
      <c r="J91" s="13">
        <f t="shared" si="10"/>
        <v>10.77636</v>
      </c>
      <c r="K91" s="13">
        <f t="shared" si="11"/>
        <v>4.8600000000000003</v>
      </c>
      <c r="L91" s="23">
        <f t="shared" si="12"/>
        <v>2662.8</v>
      </c>
      <c r="M91" s="23">
        <f t="shared" si="13"/>
        <v>210</v>
      </c>
      <c r="N91" s="23">
        <f t="shared" si="14"/>
        <v>2520</v>
      </c>
      <c r="O91" s="11"/>
      <c r="P91" s="33"/>
    </row>
    <row r="92" spans="1:16" ht="31.5" x14ac:dyDescent="0.2">
      <c r="A92" s="12">
        <v>82</v>
      </c>
      <c r="B92" s="24" t="s">
        <v>49</v>
      </c>
      <c r="C92" s="12" t="s">
        <v>16</v>
      </c>
      <c r="D92" s="25">
        <v>6</v>
      </c>
      <c r="E92" s="26">
        <v>229800</v>
      </c>
      <c r="F92" s="26">
        <v>241290</v>
      </c>
      <c r="G92" s="26">
        <v>252780</v>
      </c>
      <c r="H92" s="18">
        <v>3</v>
      </c>
      <c r="I92" s="13">
        <f t="shared" si="9"/>
        <v>241290</v>
      </c>
      <c r="J92" s="13">
        <f t="shared" si="10"/>
        <v>11490</v>
      </c>
      <c r="K92" s="13">
        <f t="shared" si="11"/>
        <v>4.76</v>
      </c>
      <c r="L92" s="23">
        <f t="shared" si="12"/>
        <v>1447740</v>
      </c>
      <c r="M92" s="23">
        <f t="shared" si="13"/>
        <v>229800</v>
      </c>
      <c r="N92" s="23">
        <f t="shared" si="14"/>
        <v>1378800</v>
      </c>
      <c r="O92" s="11"/>
      <c r="P92" s="33"/>
    </row>
    <row r="93" spans="1:16" ht="15.75" x14ac:dyDescent="0.2">
      <c r="A93" s="12">
        <v>83</v>
      </c>
      <c r="B93" s="24" t="s">
        <v>48</v>
      </c>
      <c r="C93" s="12" t="s">
        <v>16</v>
      </c>
      <c r="D93" s="25">
        <v>2</v>
      </c>
      <c r="E93" s="26">
        <v>5890</v>
      </c>
      <c r="F93" s="26">
        <v>6420.1</v>
      </c>
      <c r="G93" s="26">
        <v>6479</v>
      </c>
      <c r="H93" s="18">
        <v>3</v>
      </c>
      <c r="I93" s="13">
        <f t="shared" si="9"/>
        <v>6263.03</v>
      </c>
      <c r="J93" s="13">
        <f t="shared" si="10"/>
        <v>324.39591000000001</v>
      </c>
      <c r="K93" s="13">
        <f t="shared" si="11"/>
        <v>5.18</v>
      </c>
      <c r="L93" s="23">
        <f t="shared" si="12"/>
        <v>12526.06</v>
      </c>
      <c r="M93" s="23">
        <f t="shared" si="13"/>
        <v>5890</v>
      </c>
      <c r="N93" s="23">
        <f t="shared" si="14"/>
        <v>11780</v>
      </c>
      <c r="O93" s="11"/>
      <c r="P93" s="33"/>
    </row>
    <row r="94" spans="1:16" ht="15.75" x14ac:dyDescent="0.2">
      <c r="A94" s="12">
        <v>84</v>
      </c>
      <c r="B94" s="24" t="s">
        <v>47</v>
      </c>
      <c r="C94" s="12" t="s">
        <v>16</v>
      </c>
      <c r="D94" s="25">
        <v>2</v>
      </c>
      <c r="E94" s="26">
        <v>8970</v>
      </c>
      <c r="F94" s="26">
        <v>9059.7000000000007</v>
      </c>
      <c r="G94" s="26">
        <v>9867</v>
      </c>
      <c r="H94" s="18">
        <v>3</v>
      </c>
      <c r="I94" s="13">
        <f t="shared" si="9"/>
        <v>9298.9</v>
      </c>
      <c r="J94" s="13">
        <f t="shared" si="10"/>
        <v>494.02908000000002</v>
      </c>
      <c r="K94" s="13">
        <f t="shared" si="11"/>
        <v>5.31</v>
      </c>
      <c r="L94" s="23">
        <f t="shared" si="12"/>
        <v>18597.8</v>
      </c>
      <c r="M94" s="23">
        <f t="shared" si="13"/>
        <v>8970</v>
      </c>
      <c r="N94" s="23">
        <f t="shared" si="14"/>
        <v>17940</v>
      </c>
      <c r="O94" s="11"/>
      <c r="P94" s="33"/>
    </row>
    <row r="95" spans="1:16" ht="15.75" x14ac:dyDescent="0.2">
      <c r="A95" s="12">
        <v>85</v>
      </c>
      <c r="B95" s="24" t="s">
        <v>46</v>
      </c>
      <c r="C95" s="12" t="s">
        <v>16</v>
      </c>
      <c r="D95" s="25">
        <v>4</v>
      </c>
      <c r="E95" s="26">
        <v>4700</v>
      </c>
      <c r="F95" s="26">
        <v>4794</v>
      </c>
      <c r="G95" s="26">
        <v>5170</v>
      </c>
      <c r="H95" s="18">
        <v>3</v>
      </c>
      <c r="I95" s="13">
        <f t="shared" si="9"/>
        <v>4888</v>
      </c>
      <c r="J95" s="13">
        <f t="shared" si="10"/>
        <v>248.70061999999999</v>
      </c>
      <c r="K95" s="13">
        <f t="shared" si="11"/>
        <v>5.09</v>
      </c>
      <c r="L95" s="23">
        <f t="shared" si="12"/>
        <v>19552</v>
      </c>
      <c r="M95" s="23">
        <f t="shared" si="13"/>
        <v>4700</v>
      </c>
      <c r="N95" s="23">
        <f t="shared" si="14"/>
        <v>18800</v>
      </c>
      <c r="O95" s="11"/>
      <c r="P95" s="33"/>
    </row>
    <row r="96" spans="1:16" ht="15.75" x14ac:dyDescent="0.2">
      <c r="A96" s="12">
        <v>86</v>
      </c>
      <c r="B96" s="24" t="s">
        <v>45</v>
      </c>
      <c r="C96" s="12" t="s">
        <v>16</v>
      </c>
      <c r="D96" s="25">
        <v>4</v>
      </c>
      <c r="E96" s="26">
        <v>890</v>
      </c>
      <c r="F96" s="26">
        <v>952.3</v>
      </c>
      <c r="G96" s="26">
        <v>979</v>
      </c>
      <c r="H96" s="18">
        <v>3</v>
      </c>
      <c r="I96" s="13">
        <f t="shared" si="9"/>
        <v>940.43</v>
      </c>
      <c r="J96" s="13">
        <f t="shared" si="10"/>
        <v>45.671250000000001</v>
      </c>
      <c r="K96" s="13">
        <f t="shared" si="11"/>
        <v>4.8600000000000003</v>
      </c>
      <c r="L96" s="23">
        <f t="shared" si="12"/>
        <v>3761.72</v>
      </c>
      <c r="M96" s="23">
        <f t="shared" si="13"/>
        <v>890</v>
      </c>
      <c r="N96" s="23">
        <f t="shared" si="14"/>
        <v>3560</v>
      </c>
      <c r="O96" s="11"/>
      <c r="P96" s="33"/>
    </row>
    <row r="97" spans="1:16" ht="15.75" x14ac:dyDescent="0.2">
      <c r="A97" s="12">
        <v>87</v>
      </c>
      <c r="B97" s="24" t="s">
        <v>37</v>
      </c>
      <c r="C97" s="12" t="s">
        <v>16</v>
      </c>
      <c r="D97" s="25">
        <v>2</v>
      </c>
      <c r="E97" s="26">
        <v>9800</v>
      </c>
      <c r="F97" s="26">
        <v>10094</v>
      </c>
      <c r="G97" s="26">
        <v>10780</v>
      </c>
      <c r="H97" s="18">
        <v>3</v>
      </c>
      <c r="I97" s="13">
        <f t="shared" si="9"/>
        <v>10224.67</v>
      </c>
      <c r="J97" s="13">
        <f t="shared" si="10"/>
        <v>502.89693999999997</v>
      </c>
      <c r="K97" s="13">
        <f t="shared" si="11"/>
        <v>4.92</v>
      </c>
      <c r="L97" s="23">
        <f t="shared" si="12"/>
        <v>20449.34</v>
      </c>
      <c r="M97" s="23">
        <f t="shared" si="13"/>
        <v>9800</v>
      </c>
      <c r="N97" s="23">
        <f t="shared" si="14"/>
        <v>19600</v>
      </c>
      <c r="O97" s="11"/>
      <c r="P97" s="33"/>
    </row>
    <row r="98" spans="1:16" ht="15.75" x14ac:dyDescent="0.2">
      <c r="A98" s="12">
        <v>88</v>
      </c>
      <c r="B98" s="24" t="s">
        <v>44</v>
      </c>
      <c r="C98" s="12" t="s">
        <v>16</v>
      </c>
      <c r="D98" s="25">
        <v>2</v>
      </c>
      <c r="E98" s="26">
        <v>4740</v>
      </c>
      <c r="F98" s="26">
        <v>5119.2</v>
      </c>
      <c r="G98" s="26">
        <v>5214</v>
      </c>
      <c r="H98" s="18">
        <v>3</v>
      </c>
      <c r="I98" s="13">
        <f t="shared" si="9"/>
        <v>5024.3999999999996</v>
      </c>
      <c r="J98" s="13">
        <f t="shared" si="10"/>
        <v>250.81721999999999</v>
      </c>
      <c r="K98" s="13">
        <f t="shared" si="11"/>
        <v>4.99</v>
      </c>
      <c r="L98" s="23">
        <f t="shared" si="12"/>
        <v>10048.799999999999</v>
      </c>
      <c r="M98" s="23">
        <f t="shared" si="13"/>
        <v>4740</v>
      </c>
      <c r="N98" s="23">
        <f t="shared" si="14"/>
        <v>9480</v>
      </c>
      <c r="O98" s="11"/>
      <c r="P98" s="33"/>
    </row>
    <row r="99" spans="1:16" ht="22.5" customHeight="1" x14ac:dyDescent="0.2">
      <c r="A99" s="12">
        <v>89</v>
      </c>
      <c r="B99" s="24" t="s">
        <v>43</v>
      </c>
      <c r="C99" s="12" t="s">
        <v>16</v>
      </c>
      <c r="D99" s="25">
        <v>2</v>
      </c>
      <c r="E99" s="26">
        <v>9860</v>
      </c>
      <c r="F99" s="26">
        <v>10451.6</v>
      </c>
      <c r="G99" s="26">
        <v>10846</v>
      </c>
      <c r="H99" s="18">
        <v>3</v>
      </c>
      <c r="I99" s="13">
        <f t="shared" si="9"/>
        <v>10385.870000000001</v>
      </c>
      <c r="J99" s="13">
        <f t="shared" si="10"/>
        <v>496.27578</v>
      </c>
      <c r="K99" s="13">
        <f t="shared" si="11"/>
        <v>4.78</v>
      </c>
      <c r="L99" s="23">
        <f t="shared" si="12"/>
        <v>20771.740000000002</v>
      </c>
      <c r="M99" s="23">
        <f t="shared" si="13"/>
        <v>9860</v>
      </c>
      <c r="N99" s="23">
        <f t="shared" si="14"/>
        <v>19720</v>
      </c>
      <c r="O99" s="11"/>
      <c r="P99" s="33"/>
    </row>
    <row r="100" spans="1:16" ht="31.5" x14ac:dyDescent="0.2">
      <c r="A100" s="12">
        <v>90</v>
      </c>
      <c r="B100" s="24" t="s">
        <v>42</v>
      </c>
      <c r="C100" s="12" t="s">
        <v>16</v>
      </c>
      <c r="D100" s="25">
        <v>2</v>
      </c>
      <c r="E100" s="26">
        <v>14900</v>
      </c>
      <c r="F100" s="26">
        <v>15347</v>
      </c>
      <c r="G100" s="26">
        <v>16390</v>
      </c>
      <c r="H100" s="18">
        <v>3</v>
      </c>
      <c r="I100" s="13">
        <f t="shared" si="9"/>
        <v>15545.67</v>
      </c>
      <c r="J100" s="13">
        <f t="shared" si="10"/>
        <v>764.60861</v>
      </c>
      <c r="K100" s="13">
        <f t="shared" si="11"/>
        <v>4.92</v>
      </c>
      <c r="L100" s="23">
        <f t="shared" si="12"/>
        <v>31091.34</v>
      </c>
      <c r="M100" s="23">
        <f t="shared" si="13"/>
        <v>14900</v>
      </c>
      <c r="N100" s="23">
        <f t="shared" si="14"/>
        <v>29800</v>
      </c>
      <c r="O100" s="11"/>
      <c r="P100" s="33"/>
    </row>
    <row r="101" spans="1:16" ht="15.75" x14ac:dyDescent="0.2">
      <c r="A101" s="12">
        <v>91</v>
      </c>
      <c r="B101" s="24" t="s">
        <v>41</v>
      </c>
      <c r="C101" s="12" t="s">
        <v>16</v>
      </c>
      <c r="D101" s="25">
        <v>1</v>
      </c>
      <c r="E101" s="26">
        <v>18900</v>
      </c>
      <c r="F101" s="26">
        <v>19278</v>
      </c>
      <c r="G101" s="26">
        <v>20790</v>
      </c>
      <c r="H101" s="18">
        <v>3</v>
      </c>
      <c r="I101" s="13">
        <f t="shared" si="9"/>
        <v>19656</v>
      </c>
      <c r="J101" s="13">
        <f t="shared" si="10"/>
        <v>1000.0940000000001</v>
      </c>
      <c r="K101" s="13">
        <f t="shared" si="11"/>
        <v>5.09</v>
      </c>
      <c r="L101" s="23">
        <f t="shared" si="12"/>
        <v>19656</v>
      </c>
      <c r="M101" s="23">
        <f t="shared" si="13"/>
        <v>18900</v>
      </c>
      <c r="N101" s="23">
        <f t="shared" si="14"/>
        <v>18900</v>
      </c>
      <c r="O101" s="11"/>
      <c r="P101" s="33"/>
    </row>
    <row r="102" spans="1:16" ht="37.5" customHeight="1" x14ac:dyDescent="0.2">
      <c r="A102" s="12">
        <v>92</v>
      </c>
      <c r="B102" s="24" t="s">
        <v>40</v>
      </c>
      <c r="C102" s="12" t="s">
        <v>16</v>
      </c>
      <c r="D102" s="25">
        <v>1</v>
      </c>
      <c r="E102" s="26">
        <v>16589</v>
      </c>
      <c r="F102" s="26">
        <v>17750.2</v>
      </c>
      <c r="G102" s="26">
        <v>18247.900000000001</v>
      </c>
      <c r="H102" s="18">
        <v>3</v>
      </c>
      <c r="I102" s="13">
        <f t="shared" si="9"/>
        <v>17529.03</v>
      </c>
      <c r="J102" s="13">
        <f t="shared" si="10"/>
        <v>851.27746999999999</v>
      </c>
      <c r="K102" s="13">
        <f t="shared" si="11"/>
        <v>4.8600000000000003</v>
      </c>
      <c r="L102" s="23">
        <f t="shared" si="12"/>
        <v>17529.03</v>
      </c>
      <c r="M102" s="23">
        <f t="shared" si="13"/>
        <v>16589</v>
      </c>
      <c r="N102" s="23">
        <f t="shared" si="14"/>
        <v>16589</v>
      </c>
      <c r="O102" s="11"/>
      <c r="P102" s="33"/>
    </row>
    <row r="103" spans="1:16" ht="31.5" x14ac:dyDescent="0.2">
      <c r="A103" s="12">
        <v>93</v>
      </c>
      <c r="B103" s="24" t="s">
        <v>39</v>
      </c>
      <c r="C103" s="12" t="s">
        <v>16</v>
      </c>
      <c r="D103" s="25">
        <v>1</v>
      </c>
      <c r="E103" s="26">
        <v>15304.4</v>
      </c>
      <c r="F103" s="26">
        <v>16069.6</v>
      </c>
      <c r="G103" s="26">
        <v>16834.84</v>
      </c>
      <c r="H103" s="18">
        <v>3</v>
      </c>
      <c r="I103" s="13">
        <f t="shared" si="9"/>
        <v>16069.61</v>
      </c>
      <c r="J103" s="13">
        <f t="shared" si="10"/>
        <v>765.22</v>
      </c>
      <c r="K103" s="13">
        <f t="shared" si="11"/>
        <v>4.76</v>
      </c>
      <c r="L103" s="23">
        <f t="shared" si="12"/>
        <v>16069.61</v>
      </c>
      <c r="M103" s="23">
        <f t="shared" si="13"/>
        <v>15304.4</v>
      </c>
      <c r="N103" s="23">
        <f t="shared" si="14"/>
        <v>15304.4</v>
      </c>
      <c r="O103" s="11"/>
      <c r="P103" s="33"/>
    </row>
    <row r="104" spans="1:16" ht="31.5" x14ac:dyDescent="0.2">
      <c r="A104" s="12">
        <v>94</v>
      </c>
      <c r="B104" s="24" t="s">
        <v>113</v>
      </c>
      <c r="C104" s="12" t="s">
        <v>16</v>
      </c>
      <c r="D104" s="25">
        <v>2</v>
      </c>
      <c r="E104" s="26">
        <v>13580</v>
      </c>
      <c r="F104" s="26">
        <v>13715.8</v>
      </c>
      <c r="G104" s="26">
        <v>14938</v>
      </c>
      <c r="H104" s="18">
        <v>3</v>
      </c>
      <c r="I104" s="13">
        <f t="shared" si="9"/>
        <v>14077.93</v>
      </c>
      <c r="J104" s="13">
        <f t="shared" si="10"/>
        <v>747.92808000000002</v>
      </c>
      <c r="K104" s="13">
        <f t="shared" si="11"/>
        <v>5.31</v>
      </c>
      <c r="L104" s="23">
        <f t="shared" si="12"/>
        <v>28155.86</v>
      </c>
      <c r="M104" s="23">
        <f t="shared" si="13"/>
        <v>13580</v>
      </c>
      <c r="N104" s="23">
        <f t="shared" si="14"/>
        <v>27160</v>
      </c>
      <c r="O104" s="11"/>
      <c r="P104" s="33"/>
    </row>
    <row r="105" spans="1:16" ht="15.75" x14ac:dyDescent="0.2">
      <c r="A105" s="12">
        <v>95</v>
      </c>
      <c r="B105" s="24" t="s">
        <v>38</v>
      </c>
      <c r="C105" s="12" t="s">
        <v>16</v>
      </c>
      <c r="D105" s="25">
        <v>1</v>
      </c>
      <c r="E105" s="26">
        <v>8900</v>
      </c>
      <c r="F105" s="26">
        <v>9345</v>
      </c>
      <c r="G105" s="26">
        <v>9790</v>
      </c>
      <c r="H105" s="18">
        <v>3</v>
      </c>
      <c r="I105" s="13">
        <f t="shared" si="9"/>
        <v>9345</v>
      </c>
      <c r="J105" s="13">
        <f t="shared" si="10"/>
        <v>445</v>
      </c>
      <c r="K105" s="13">
        <f t="shared" si="11"/>
        <v>4.76</v>
      </c>
      <c r="L105" s="23">
        <f t="shared" si="12"/>
        <v>9345</v>
      </c>
      <c r="M105" s="23">
        <f t="shared" si="13"/>
        <v>8900</v>
      </c>
      <c r="N105" s="23">
        <f t="shared" si="14"/>
        <v>8900</v>
      </c>
      <c r="O105" s="11"/>
      <c r="P105" s="33"/>
    </row>
    <row r="106" spans="1:16" x14ac:dyDescent="0.2">
      <c r="A106" s="27"/>
      <c r="E106" s="15"/>
      <c r="N106" s="28">
        <f>SUM(N11:N105)</f>
        <v>4719715.1599999992</v>
      </c>
      <c r="O106" s="11"/>
    </row>
    <row r="107" spans="1:16" ht="15.75" x14ac:dyDescent="0.25">
      <c r="A107" s="27"/>
      <c r="B107" s="29" t="s">
        <v>62</v>
      </c>
      <c r="C107" s="29"/>
      <c r="D107" s="29"/>
      <c r="E107" s="29"/>
      <c r="F107" s="30"/>
      <c r="G107" s="4"/>
      <c r="H107" s="4"/>
      <c r="I107" s="31"/>
      <c r="J107" s="31"/>
      <c r="K107" s="31"/>
      <c r="L107" s="31"/>
      <c r="M107" s="31"/>
      <c r="N107" s="4"/>
      <c r="O107" s="11"/>
    </row>
    <row r="108" spans="1:16" ht="15.75" x14ac:dyDescent="0.25">
      <c r="A108" s="4"/>
      <c r="B108" s="5"/>
      <c r="C108" s="4"/>
      <c r="D108" s="4"/>
      <c r="E108" s="9"/>
      <c r="F108" s="4"/>
      <c r="G108" s="4"/>
      <c r="H108" s="4"/>
      <c r="I108" s="4"/>
      <c r="J108" s="4"/>
      <c r="K108" s="4"/>
      <c r="L108" s="4"/>
      <c r="M108" s="4"/>
      <c r="N108" s="4"/>
    </row>
    <row r="109" spans="1:16" ht="15.75" x14ac:dyDescent="0.25">
      <c r="A109" s="4"/>
      <c r="B109" s="5"/>
      <c r="C109" s="4"/>
      <c r="D109" s="4"/>
      <c r="E109" s="9"/>
      <c r="F109" s="4"/>
      <c r="G109" s="4"/>
      <c r="H109" s="4"/>
      <c r="I109" s="4"/>
      <c r="J109" s="4"/>
      <c r="K109" s="4"/>
      <c r="L109" s="4"/>
      <c r="M109" s="4"/>
      <c r="N109" s="4"/>
    </row>
    <row r="110" spans="1:16" ht="15.75" x14ac:dyDescent="0.25">
      <c r="A110" s="4"/>
      <c r="B110" s="5"/>
      <c r="C110" s="4"/>
      <c r="D110" s="4"/>
      <c r="E110" s="9"/>
      <c r="F110" s="4"/>
      <c r="G110" s="4"/>
      <c r="H110" s="4"/>
      <c r="I110" s="4"/>
      <c r="J110" s="4"/>
      <c r="K110" s="4"/>
      <c r="L110" s="4"/>
      <c r="M110" s="4"/>
      <c r="N110" s="4"/>
    </row>
    <row r="111" spans="1:16" s="3" customFormat="1" ht="15.75" customHeight="1" x14ac:dyDescent="0.2">
      <c r="A111" s="1"/>
      <c r="B111" s="7"/>
      <c r="C111" s="7"/>
      <c r="D111" s="7"/>
      <c r="E111" s="8"/>
      <c r="F111" s="7"/>
      <c r="G111" s="1"/>
      <c r="H111" s="1"/>
      <c r="I111" s="1"/>
    </row>
    <row r="112" spans="1:16" s="3" customFormat="1" x14ac:dyDescent="0.2">
      <c r="B112" s="2"/>
      <c r="E112" s="10"/>
    </row>
  </sheetData>
  <mergeCells count="12">
    <mergeCell ref="H8:K8"/>
    <mergeCell ref="G1:N1"/>
    <mergeCell ref="G2:N2"/>
    <mergeCell ref="G3:N3"/>
    <mergeCell ref="A7:N7"/>
    <mergeCell ref="A8:A9"/>
    <mergeCell ref="B8:B9"/>
    <mergeCell ref="C8:C9"/>
    <mergeCell ref="D8:D9"/>
    <mergeCell ref="E8:G8"/>
    <mergeCell ref="A5:N6"/>
    <mergeCell ref="M8:N8"/>
  </mergeCells>
  <pageMargins left="0.55118110236220474" right="0.59055118110236227" top="0.31496062992125984" bottom="0.31496062992125984" header="0.31496062992125984" footer="0.31496062992125984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USLO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проскурня</dc:creator>
  <cp:lastModifiedBy>Вячеслав Олегович Алентьев</cp:lastModifiedBy>
  <cp:lastPrinted>2021-02-04T13:26:55Z</cp:lastPrinted>
  <dcterms:created xsi:type="dcterms:W3CDTF">2017-05-26T09:44:54Z</dcterms:created>
  <dcterms:modified xsi:type="dcterms:W3CDTF">2021-06-10T06:45:39Z</dcterms:modified>
</cp:coreProperties>
</file>