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25" windowHeight="59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884" i="1" l="1"/>
  <c r="D875" i="1"/>
  <c r="D865" i="1"/>
  <c r="D852" i="1"/>
  <c r="D840" i="1"/>
  <c r="D818" i="1"/>
  <c r="D811" i="1"/>
  <c r="D803" i="1"/>
  <c r="D795" i="1"/>
  <c r="D783" i="1"/>
  <c r="D772" i="1"/>
  <c r="D762" i="1"/>
  <c r="D750" i="1"/>
  <c r="D735" i="1"/>
  <c r="D720" i="1"/>
  <c r="D708" i="1" l="1"/>
  <c r="D696" i="1"/>
  <c r="D684" i="1"/>
  <c r="D675" i="1"/>
  <c r="D661" i="1"/>
  <c r="D656" i="1"/>
  <c r="D644" i="1"/>
  <c r="D632" i="1"/>
  <c r="D608" i="1" l="1"/>
  <c r="D602" i="1"/>
  <c r="D595" i="1"/>
  <c r="D585" i="1"/>
  <c r="D575" i="1"/>
  <c r="D560" i="1"/>
  <c r="D548" i="1" l="1"/>
  <c r="D528" i="1"/>
  <c r="D520" i="1"/>
  <c r="D508" i="1"/>
  <c r="D491" i="1"/>
  <c r="D477" i="1"/>
  <c r="D462" i="1"/>
  <c r="D447" i="1"/>
  <c r="D436" i="1"/>
  <c r="D423" i="1"/>
  <c r="D410" i="1"/>
  <c r="D397" i="1" l="1"/>
  <c r="D381" i="1"/>
  <c r="D363" i="1"/>
  <c r="D348" i="1"/>
  <c r="D327" i="1"/>
  <c r="D309" i="1"/>
  <c r="D296" i="1" l="1"/>
  <c r="D287" i="1"/>
  <c r="D273" i="1"/>
  <c r="D260" i="1"/>
  <c r="D247" i="1"/>
  <c r="D236" i="1"/>
  <c r="D221" i="1"/>
  <c r="D212" i="1"/>
  <c r="D199" i="1"/>
  <c r="D190" i="1"/>
  <c r="D180" i="1"/>
  <c r="D173" i="1"/>
  <c r="D161" i="1"/>
  <c r="D143" i="1" l="1"/>
  <c r="D129" i="1"/>
  <c r="D114" i="1"/>
  <c r="D102" i="1"/>
  <c r="D93" i="1"/>
  <c r="D86" i="1"/>
  <c r="D81" i="1"/>
  <c r="D70" i="1"/>
  <c r="D55" i="1"/>
  <c r="D41" i="1"/>
  <c r="D26" i="1"/>
</calcChain>
</file>

<file path=xl/sharedStrings.xml><?xml version="1.0" encoding="utf-8"?>
<sst xmlns="http://schemas.openxmlformats.org/spreadsheetml/2006/main" count="1806" uniqueCount="519">
  <si>
    <t>Состав зданий и сооружений, входящих</t>
  </si>
  <si>
    <t>"Водоснабжение и канализация"</t>
  </si>
  <si>
    <t>Государственная комиссия совета министров СССР</t>
  </si>
  <si>
    <t>по продовольствию и закупкам</t>
  </si>
  <si>
    <t>в комплексные цены таблиц раздела  49</t>
  </si>
  <si>
    <t>Таблица 49-1</t>
  </si>
  <si>
    <t>№№ п/п</t>
  </si>
  <si>
    <t>Наименование зданий, сооружений и инженерных коммуникаций, входящих в комплекс</t>
  </si>
  <si>
    <t>% от цены</t>
  </si>
  <si>
    <t>1</t>
  </si>
  <si>
    <t>2</t>
  </si>
  <si>
    <t>3</t>
  </si>
  <si>
    <t>Водоприемный ковш с береговыми укреплениями, включая вертикальную шпунтовую стенку и двухрядную шпунтовую струенаправляющую перемычку</t>
  </si>
  <si>
    <t>20</t>
  </si>
  <si>
    <t>Ограждающая земляная дамба насосной станции I-го подъема</t>
  </si>
  <si>
    <t>5</t>
  </si>
  <si>
    <t>Затопленный водоприемник</t>
  </si>
  <si>
    <t>4</t>
  </si>
  <si>
    <t>Рыбозащитные мероприятия</t>
  </si>
  <si>
    <t>Самотечно-сифонные водоводы длиной до 100м</t>
  </si>
  <si>
    <t>7</t>
  </si>
  <si>
    <t>6</t>
  </si>
  <si>
    <t>Створные и опознавательные навигационные знаки</t>
  </si>
  <si>
    <t>Сбросной трубопровод от насосной станции I-го подъема</t>
  </si>
  <si>
    <t>8</t>
  </si>
  <si>
    <t>Водоприемный колодец с насосной станцией I-го подъема, включая встроенную или отдельностоящую трансформаторную подстанцию</t>
  </si>
  <si>
    <t>42,5</t>
  </si>
  <si>
    <t>9</t>
  </si>
  <si>
    <t>Внутриплощадочная система ВиК для нужд водозабора</t>
  </si>
  <si>
    <t>10</t>
  </si>
  <si>
    <t>Технологические и другие инженерные коммуникации по площадке комплекса</t>
  </si>
  <si>
    <t>11</t>
  </si>
  <si>
    <t>Вертикальная планировка, ограждение, проходная, благоустройство</t>
  </si>
  <si>
    <t>2,5</t>
  </si>
  <si>
    <t>12</t>
  </si>
  <si>
    <t>Зона санитарной охраны всех поясов</t>
  </si>
  <si>
    <t xml:space="preserve">                                                                                              Итого:</t>
  </si>
  <si>
    <t>П.п. 9 - 15.   Водозаборные сооружения без ковша</t>
  </si>
  <si>
    <t>П.п. 1 - 8.   Водозаборные сооружения ковшовые</t>
  </si>
  <si>
    <t>Берегоукрепление</t>
  </si>
  <si>
    <t>Ограждающай земляная дамба насосной станции I-го подъема</t>
  </si>
  <si>
    <t>3,5</t>
  </si>
  <si>
    <t>Самотечно-сифонные водоводы</t>
  </si>
  <si>
    <t>49</t>
  </si>
  <si>
    <t xml:space="preserve">Зона санитарной охраны </t>
  </si>
  <si>
    <t>ГипроНИИсельхоз,   Москва 1991г.</t>
  </si>
  <si>
    <t>продолжение таблицы 49-1</t>
  </si>
  <si>
    <t>Береговое укрепление на участке водозабора</t>
  </si>
  <si>
    <t>Водоприемный колодец с насосной станцией I-го подъема</t>
  </si>
  <si>
    <t>50</t>
  </si>
  <si>
    <t>Мост, соединяющий "Криб" с берегом</t>
  </si>
  <si>
    <t>18,5</t>
  </si>
  <si>
    <t xml:space="preserve">Технологические и другие инженерные коммуникации </t>
  </si>
  <si>
    <t>Таблица 49-2</t>
  </si>
  <si>
    <t>Водозаборы из подземных источников</t>
  </si>
  <si>
    <t>Артскважины с водоподъемными устройствами</t>
  </si>
  <si>
    <t>19</t>
  </si>
  <si>
    <t>Сборные водоводы с камерами переключения</t>
  </si>
  <si>
    <t>23,5</t>
  </si>
  <si>
    <t>Сборные резервуары или водонапорная башня</t>
  </si>
  <si>
    <t>Установки по обеззараживанию</t>
  </si>
  <si>
    <t>Трансформаторая, наружное освещение, связь, диспетчеризация и телемеханизация</t>
  </si>
  <si>
    <t>17,5</t>
  </si>
  <si>
    <t>Зоны санитарной охраны всех поясов</t>
  </si>
  <si>
    <t>Таблица 49-3</t>
  </si>
  <si>
    <t>Водовод в одну линию с сооружениями на нем</t>
  </si>
  <si>
    <t>I.   При подземной прокладке</t>
  </si>
  <si>
    <t>Водовод в одну линию, аварийные выпуски, дюкер длиной до 50м, санитарно-защитная полоса</t>
  </si>
  <si>
    <t>80</t>
  </si>
  <si>
    <t>Основания под трубопроводы, камеры, колодцы, упоры, опоры подвижные и неподвижные при наземной прокладке, тепловая изоляция</t>
  </si>
  <si>
    <t>II.   При надземной прокладке</t>
  </si>
  <si>
    <t>Железобетонные опоры подвижные и неподвижные, эстакада</t>
  </si>
  <si>
    <t>30</t>
  </si>
  <si>
    <t>Водовод, П-образные компенсаторы, тепловая изоляция, аварийные выпуски, санитарно-защитная полоса</t>
  </si>
  <si>
    <t>70</t>
  </si>
  <si>
    <t>стр.3</t>
  </si>
  <si>
    <t>стр.2</t>
  </si>
  <si>
    <t>продолжение таблицы 49-3</t>
  </si>
  <si>
    <t>III.   Камеры переключения</t>
  </si>
  <si>
    <t>Трубопроводы с арматурой</t>
  </si>
  <si>
    <t>45</t>
  </si>
  <si>
    <t>Камеры переключения с грузоподъемным оборудованием</t>
  </si>
  <si>
    <t>42</t>
  </si>
  <si>
    <t>Электросиловое оборудование, автоматизация, КИП, связь</t>
  </si>
  <si>
    <t>Вертикальная планировка, благоустройство</t>
  </si>
  <si>
    <t>IV.   Переходы трубопроводов под автомобильными и железными дорогами</t>
  </si>
  <si>
    <t>Конструктивные особенности переходов, включая футляр с опорами для трубопроводов, расстановку трубопроводной арматуры</t>
  </si>
  <si>
    <t>76</t>
  </si>
  <si>
    <t>Входные и выходные камеры с запорной арматурой, выпуски и мокрые колодцы</t>
  </si>
  <si>
    <t>Таблица 49-4</t>
  </si>
  <si>
    <t>Водопроводные очистные сооружения</t>
  </si>
  <si>
    <t>П.п. 1 - 7.   Сооружения микрофильтрации</t>
  </si>
  <si>
    <t>91</t>
  </si>
  <si>
    <t>Инженерные коммуникации и камеры переключения</t>
  </si>
  <si>
    <t>П.п. 8 - 11.   Станция осветления и обесцвечивания воды</t>
  </si>
  <si>
    <t>Здание микрофильтров</t>
  </si>
  <si>
    <t>Смесители, камеры хлопьеобразования, отстойники-осветители</t>
  </si>
  <si>
    <t>13</t>
  </si>
  <si>
    <t>Фильтры-воздухоотделители</t>
  </si>
  <si>
    <t>Реагентное хозяйство</t>
  </si>
  <si>
    <t>Сооружения обеззараживания</t>
  </si>
  <si>
    <t>Сооружения повторного использования промывных вод</t>
  </si>
  <si>
    <t>Инженерные коммуникации по площадке комплекса</t>
  </si>
  <si>
    <t>15</t>
  </si>
  <si>
    <t>Вспомогательные сооружения, включая АБК, мастерскую текущего ремонта, лабораторные помещения, склад оборудования и материалов, трансформаторную подстанцию, тепловой пункт</t>
  </si>
  <si>
    <t>Внутриплощадочная система ВиК для нужд площадки</t>
  </si>
  <si>
    <t>Песковое хозяйство</t>
  </si>
  <si>
    <t>Здание микрофильтров (барабанных сеток)... с резервуарами и насосными установками</t>
  </si>
  <si>
    <t>Вертикальная планировка, благоустройство, ограждение, проходная</t>
  </si>
  <si>
    <t>стр.4</t>
  </si>
  <si>
    <t>продолжение таблицы 49-4</t>
  </si>
  <si>
    <t>П.п. 12 - 14.   Станция обезжелезивания подземных вод</t>
  </si>
  <si>
    <t>Отстойники</t>
  </si>
  <si>
    <t>16</t>
  </si>
  <si>
    <t>П. 15.   Сооружения обессоливания воды</t>
  </si>
  <si>
    <t>Водород-катионовые фильтры первой и второй ступени</t>
  </si>
  <si>
    <t>Анионитные фильтры первой и второй ступени</t>
  </si>
  <si>
    <t>Дегазаторы</t>
  </si>
  <si>
    <t>Электродиализаторы</t>
  </si>
  <si>
    <t>Угольные фильтры</t>
  </si>
  <si>
    <t>Кислотно-щелочное хозяйство</t>
  </si>
  <si>
    <t xml:space="preserve">Нейтрализатор </t>
  </si>
  <si>
    <t>Резервуары различного назначеия, насосные установки различного назначения,  насосная станция II-го подъема</t>
  </si>
  <si>
    <t>Насосная станция II-го подъема, насосные различного назначения, резервуары различного назначеия</t>
  </si>
  <si>
    <t>П.п. 16 - 20.   Станция реагентного умягчения подземных вод</t>
  </si>
  <si>
    <t>14</t>
  </si>
  <si>
    <t>Смесители, осветлители со взвешенным осадком</t>
  </si>
  <si>
    <t>Фильтры, песковое хозяйство</t>
  </si>
  <si>
    <t>Сооружения стабилизационной обаботки воды</t>
  </si>
  <si>
    <t>Резервуары различного назначения, насосные различного назначения, насосная станция II-го подъема</t>
  </si>
  <si>
    <t>стр.5</t>
  </si>
  <si>
    <t>Склад реагентов</t>
  </si>
  <si>
    <t>21</t>
  </si>
  <si>
    <t>Фтораторная, в том числе помещения для приготовления раствора реагента, смесители, отстойники, дозаторная</t>
  </si>
  <si>
    <t>65</t>
  </si>
  <si>
    <t>Вспомогательные помещения</t>
  </si>
  <si>
    <t>П.п. 21 - 27.   Сооружения фторирования воды</t>
  </si>
  <si>
    <t>П.п. 28 - 29.   Сооружения обесфторивания воды</t>
  </si>
  <si>
    <t>Отделение очистки воды</t>
  </si>
  <si>
    <t>Реагентное хозяйство, включая склад реагентов</t>
  </si>
  <si>
    <t>18</t>
  </si>
  <si>
    <t>Инженерные коммуникации по площадке станции</t>
  </si>
  <si>
    <t>Внутриплощадочная система ВиК для нужд станции</t>
  </si>
  <si>
    <t>Реагентное хозяйство с отделениями хранения и приготовления рреагентов, дозаторная, насосные установки</t>
  </si>
  <si>
    <t>П.п. 30 - 33.   Сооружения стабилизационной обработки воды</t>
  </si>
  <si>
    <t>Смесители, инженерные коммуникации</t>
  </si>
  <si>
    <t>17</t>
  </si>
  <si>
    <t>Реагентное хозяйство, включая склады реагентов и дозаторную</t>
  </si>
  <si>
    <t>Входные камеры, смесительные сооружения, микрофильтры, контактные камеры</t>
  </si>
  <si>
    <t>Здание фильтров, резервуары, песковое хозяйство</t>
  </si>
  <si>
    <t>Насосная станция II подъема, резервуары различного назначения</t>
  </si>
  <si>
    <t>Сооружения обеззараживания воды</t>
  </si>
  <si>
    <t>Внутриплощадочная канализация</t>
  </si>
  <si>
    <t xml:space="preserve">Инженерные коммуникации по площадке </t>
  </si>
  <si>
    <t>Вспомогательные сооружения, включая АБК, лаборатории (химическую и бактериологическую), мастерскую текущего ремонта,  склад оборудования и материалов, трансформаторную подстанцию, тепловой пункт</t>
  </si>
  <si>
    <t>П.п. 34 - 43.   Сооружения очистки воды для хоз-питьевых целей</t>
  </si>
  <si>
    <t>П.п. 44 - 51.   Сооружения озонирования природных и сточных вод</t>
  </si>
  <si>
    <t>Озонаторная, включая отделения компремирования и воздухоподготовки и синтеза озона</t>
  </si>
  <si>
    <t>60</t>
  </si>
  <si>
    <t>Контактные камеры</t>
  </si>
  <si>
    <t>Различные насосные установки</t>
  </si>
  <si>
    <t>Резервуары</t>
  </si>
  <si>
    <t>Инженерные коммуникации</t>
  </si>
  <si>
    <t>Благоустройство, вертикальная планировка</t>
  </si>
  <si>
    <t>Таблица 49-5</t>
  </si>
  <si>
    <t>Насосная станция II-го подъема, подкачки или систем оборотного водоснабжения</t>
  </si>
  <si>
    <t>П.п. 1 - 7.   Насосная станция II-го подъема, подкачки или систем оборотного водоснабжения</t>
  </si>
  <si>
    <t>Насосная станция с бытовыми помещениями</t>
  </si>
  <si>
    <t>Встроенная или отдельностоящая трансформаторная подстанция</t>
  </si>
  <si>
    <t>Технологические коммуникации с камерами и колодцами с арматурой, тепловой пункт</t>
  </si>
  <si>
    <t>Малая бытовая канализация</t>
  </si>
  <si>
    <t>Зона санитарной охраны</t>
  </si>
  <si>
    <t>П.п. 8 - 12.   Резервуары для воды</t>
  </si>
  <si>
    <t>Резервуары для воды с переливными устройствами</t>
  </si>
  <si>
    <t>81</t>
  </si>
  <si>
    <t>Подводящие и отводящие трубопроводы, мокрые колодцы, спускные трубопроводы</t>
  </si>
  <si>
    <t>Вентиляционные устройства (фильтр-поглотители)</t>
  </si>
  <si>
    <t>Таблица 49-6</t>
  </si>
  <si>
    <t>Вентиляторные градирни</t>
  </si>
  <si>
    <t>Камеры с арматурой</t>
  </si>
  <si>
    <t>Различные резервуары</t>
  </si>
  <si>
    <t>Технологические коммуникации</t>
  </si>
  <si>
    <t>Таблица 49-7</t>
  </si>
  <si>
    <t>Сооружение по сгущению осадка водопроводных очистных сооружений</t>
  </si>
  <si>
    <t>Сдание сгустителей осадка</t>
  </si>
  <si>
    <t>55</t>
  </si>
  <si>
    <t>Резервуары осветления воды и сгущенного осадка</t>
  </si>
  <si>
    <t>Шламовая насосная и насосная осветленной воды</t>
  </si>
  <si>
    <t>Таблица 49-8</t>
  </si>
  <si>
    <t>Канализационные коллекторы с сооружениями на них</t>
  </si>
  <si>
    <t>П.п. 1 - 12.   Канализационные коллекторы</t>
  </si>
  <si>
    <t>Коллектор</t>
  </si>
  <si>
    <t>Основание под трубопровод</t>
  </si>
  <si>
    <t>Камеры, колодцы</t>
  </si>
  <si>
    <t>Переходы водных преград длиной до 50м</t>
  </si>
  <si>
    <t>Эстакадные участки длиной до 50м и высотой до 1м</t>
  </si>
  <si>
    <t>П.п. 13 - 14.   Коллекторы, сооружаемые щитовым методом</t>
  </si>
  <si>
    <t>Шахты с внутренним оснащением для присоединения притоков к тоннелю, направляющими для затворов и затворы, аварийными отсеками для спуска и подъема людей</t>
  </si>
  <si>
    <t>48</t>
  </si>
  <si>
    <t>Устройство щитовой походки, включая щит</t>
  </si>
  <si>
    <t>Ограждение шахт, вертикальная планировка</t>
  </si>
  <si>
    <t>Таблица 49-9</t>
  </si>
  <si>
    <t>Станции перекачки сточных вод</t>
  </si>
  <si>
    <t>П.п. 1 - 6.   Канализационная насосная станция перекачки бытовых сточных вод или неагрессивных и невзрывоопасных производственных сточных вод</t>
  </si>
  <si>
    <t>Насосная станция с приемным резервуаром и бытовыми помещениями</t>
  </si>
  <si>
    <t>72</t>
  </si>
  <si>
    <t>Коммуникации на площадке насосной станции с камерами и колодцами, оборудованными арматурой</t>
  </si>
  <si>
    <t>Таблица 49-10</t>
  </si>
  <si>
    <t>Сооружения для очистки сточных вод</t>
  </si>
  <si>
    <t>П.п. 1 - 3.   Сооружения механической очистки бытовых и производственных сточных вод</t>
  </si>
  <si>
    <t>Приемная камера, здание решеток или решетки-дробилки</t>
  </si>
  <si>
    <t>Песколовки, песковые бункера</t>
  </si>
  <si>
    <t>Первичные отстойники с насосной станцией сырого осадка</t>
  </si>
  <si>
    <t>Хлораторная со складом хлора</t>
  </si>
  <si>
    <t>Контактные резервуары</t>
  </si>
  <si>
    <t>Сооружения по обработке осадка, включая метантенки с насосной сброшенного осадка, газгольдеры, газовый киоск, газовую свечу</t>
  </si>
  <si>
    <t>Вспомогательные сооружения, включая АБК,  мастерскую текущего ремонта,  склад оборудования и материалов, лабораторию, трансформаторную подстанцию, тепловой пункт</t>
  </si>
  <si>
    <t>П. 4.   Сооружения искусственной биологической очистки сточных вод на биофильтрах</t>
  </si>
  <si>
    <t>Песколовки, бункер для песка</t>
  </si>
  <si>
    <t>Двухярусные или первичные отстойники</t>
  </si>
  <si>
    <t>Биофильтры</t>
  </si>
  <si>
    <t>Вторичные отстойники</t>
  </si>
  <si>
    <t>Насосная станция активного ила</t>
  </si>
  <si>
    <t>Насосные станции различного назначения с резервуарами</t>
  </si>
  <si>
    <t>Вертикальная планировка, благоустройство, ограждение, проходная, санитарно-защитная зона</t>
  </si>
  <si>
    <t>П.п. 5 - 6.   Сооружения искусственной биологической очистки бытовых и производственных сточных вод на аэротенках</t>
  </si>
  <si>
    <t>Вторичные отстойники, илоуплотнители</t>
  </si>
  <si>
    <t>Насосно-воздуходувная станция, включая иловую и резервуары различного назначения</t>
  </si>
  <si>
    <t>Метантенки с насосной, газгольдеры, газовый киоск, газовая свеча</t>
  </si>
  <si>
    <t>Вспомогательные сооружения, включая АБК,  лабораторию, мастерскую текущего ремонта,  склад оборудования и материалов, трансформаторную подстанцию, тепловой пункт</t>
  </si>
  <si>
    <t>П. 7.   Сооружения для совместной биологической  очистки производственных и бытовых сточных вод  при раздельной механической очистке (одноступенчатая)</t>
  </si>
  <si>
    <t>Сооружения механической очистки производственных сточных вод в составе: решетки, песколовки, преаэраторы, первичные отстойники, усреднители, насосная осадка</t>
  </si>
  <si>
    <t>То же, бытовых сточных вод в составе: решетки, песколовки, первичные отстойники с насосной сырого осадка</t>
  </si>
  <si>
    <t>Вспомогательные сооружения, включая АБК,  лаборатории, мастерскую текущего ремонта,  склад оборудования и материалов, трансформаторную подстанцию, тепловой пункт</t>
  </si>
  <si>
    <t>П. 8.   То же, при раздельной механической и двухступенчатой очистке производственных и бытовых сточных вод</t>
  </si>
  <si>
    <t>Сооружения механической очистки производственных сточных вод в составе, аналогичном п.7 табл. 49-10</t>
  </si>
  <si>
    <t>Сооружения механической очистки бытовых сточных вод в составе, аналогичном п.7 табл. 49-10</t>
  </si>
  <si>
    <t>Аэротенки I  и II ступени</t>
  </si>
  <si>
    <t>Вторичные отстойники I  и II ступени</t>
  </si>
  <si>
    <t>Илоуплотнители</t>
  </si>
  <si>
    <t xml:space="preserve">П.п. 9 - 11.   Сооружения для очистки ливневых (дождевых) и талых вод с территории промпредприятий </t>
  </si>
  <si>
    <t>Накопители сточных вод (приемные резервуары)</t>
  </si>
  <si>
    <t>Насосная станция подачи сточных вод на очистку</t>
  </si>
  <si>
    <t>Приемная камера, отстойники, насосная перекачки осадка</t>
  </si>
  <si>
    <t>Фильтровальная станция, песковое хозяйство</t>
  </si>
  <si>
    <t>Насосная для промывки фильтров, фозврата фильтрованной воды, оборотного водоснабжения, подачи воды на фильтры, резервуары различного назначения</t>
  </si>
  <si>
    <t>Аэрационные сооружения</t>
  </si>
  <si>
    <t>Вспомогательные сооружения, включая бытовки,  лабораторию, мастерскую текущего ремонта,  склад оборудования и материалов, трансформаторную подстанцию, тепловой пункт</t>
  </si>
  <si>
    <t>П. 12.   Станция нейтрализации</t>
  </si>
  <si>
    <t>Установка приготовления известкового молока со складом извести, дозаторная</t>
  </si>
  <si>
    <t>Усреднитель с приемной камерой</t>
  </si>
  <si>
    <t>Смеситель и контактные резервуары</t>
  </si>
  <si>
    <t>Отстойники со шламовой насосной станцией</t>
  </si>
  <si>
    <t>Компрессорная установка</t>
  </si>
  <si>
    <t>Вспомогательные сооружения, включая бытовые помещения,  лабораторию, мастерскую текущего ремонта,  склад оборудования и материалов, трансформаторную подстанцию</t>
  </si>
  <si>
    <t xml:space="preserve">П.п. 13 - 19.   Сооружения глубокой очистки (доочистки) сточных вод на фильтрах </t>
  </si>
  <si>
    <t>Резервуары воды после биологической очистки</t>
  </si>
  <si>
    <t>Резервуары доочищенной воды, воды для промывки фильтров, промывной воды</t>
  </si>
  <si>
    <t>Насосная станция подачи воды на глубокую очистку, промывку фильтров промывной воды и подачи воды в оборот</t>
  </si>
  <si>
    <t>Фильтровальная станция и барабанные сетки</t>
  </si>
  <si>
    <t>Вспомогательные помещения, включая трансформаторную подстанцию, тепловой пункт, бытовые помещения</t>
  </si>
  <si>
    <t>Вертикальная планировка, благоустройство, ограждение</t>
  </si>
  <si>
    <t>Сооружения механической очистки, включая приемную камеру, усреднители, отстойники, насосную осадка, смесители</t>
  </si>
  <si>
    <t>Реагентное хозяйство со складом реагентов</t>
  </si>
  <si>
    <t>Здание выпарных аппаратов</t>
  </si>
  <si>
    <t>Уплотнители осадка</t>
  </si>
  <si>
    <t xml:space="preserve">Насосные установки и резервуары различного назначения </t>
  </si>
  <si>
    <t xml:space="preserve">Инженерные коммуникации </t>
  </si>
  <si>
    <t>Вспомогательные сооружения, включая бытовые,  лабораторию, мастерскую текущего ремонта,  склад оборудования и материалов,  трансформаторную подстанцию, тепловой пункт</t>
  </si>
  <si>
    <t>П.п. 20 - 23.Сооружения термического обессоливания сточных вод</t>
  </si>
  <si>
    <t>стр.6</t>
  </si>
  <si>
    <t>стр.7</t>
  </si>
  <si>
    <t>стр.8</t>
  </si>
  <si>
    <t>продолжение таблицы 49-10</t>
  </si>
  <si>
    <t>Вертикальная планировка, благоустройство с ограждением  и проходной</t>
  </si>
  <si>
    <t>продолжение таблицы 49-5</t>
  </si>
  <si>
    <t>продолжение таблицы 49-8</t>
  </si>
  <si>
    <t>стр.9</t>
  </si>
  <si>
    <t>Реагентное хозяйство, дозаторная, смесители сооружения биогенной                       подпитки</t>
  </si>
  <si>
    <t>стр.10</t>
  </si>
  <si>
    <t>П.п. 24 - 27.  Сооружения для очистки балластных вод</t>
  </si>
  <si>
    <t>Резервуары-отстойники</t>
  </si>
  <si>
    <t>Буферные резервуары с ограждающей стенкой</t>
  </si>
  <si>
    <t>Флотаторы с камерами смешения и распределения, камера с эжекторами</t>
  </si>
  <si>
    <t>Насосные  различного назначения, включая рециркуляционную</t>
  </si>
  <si>
    <t>Сооружения молниезащиты, противопожарной безопасности, емкости противопожарного водовода</t>
  </si>
  <si>
    <t>стр.11</t>
  </si>
  <si>
    <t>Инженерные коммуникации на площадке комплекса</t>
  </si>
  <si>
    <t>Вспомогательные сооружения, включая бытовые, мастерскую текущего ремонта,  склад оборудования и материалов,  трансформаторную подстанцию, тепловой пункт, РУ</t>
  </si>
  <si>
    <t>П.п. 28 - 29.  Сооружения по очистке промывных вод и отработанных моющих растворов</t>
  </si>
  <si>
    <t>Буферные резервуары с камерой распределения</t>
  </si>
  <si>
    <t>Электрофлотаторы, флотаторы-отстойники с камерой смешения и распределения перед флотаторами</t>
  </si>
  <si>
    <t>Насосная станция, резервуары очищенных промывных вод, резервуары любого назначения</t>
  </si>
  <si>
    <t>Компрессорная</t>
  </si>
  <si>
    <t>Ограждающая стенка буферных резервуаров</t>
  </si>
  <si>
    <t>Станция перекачки конденсата</t>
  </si>
  <si>
    <t>Вспомогательные сооружения, включая бытовые, склад оборудования и материалов,  мастерскую текущего ремонта,  теплообменники, тепловой пункт, трансформаторную подстанцию,  РУ. лабораторию</t>
  </si>
  <si>
    <t>П.п. 30 - 33.  Сооружения по очистке подсланевых и льяльных вод</t>
  </si>
  <si>
    <t xml:space="preserve">Буферные резервуары </t>
  </si>
  <si>
    <t>Флотаторы-отстойники с камерой смешения и распределения</t>
  </si>
  <si>
    <t>Флотаторы с камерой смешения и распределения</t>
  </si>
  <si>
    <t>Насосная станция с резервуарами на все группы насосов, включая рециркуляционную насосную</t>
  </si>
  <si>
    <t>Вспомогательные сооружения, включая бытовые, склад оборудования и материалов,  мастерскую текущего ремонта,  тепловой пункт, трансформаторную подстанцию,  РУ. лабораторию</t>
  </si>
  <si>
    <t>П.п. 34 - 36.  Сооружения по очистке промливневых и подтоварных вод</t>
  </si>
  <si>
    <t>стр.12</t>
  </si>
  <si>
    <t>Буферные резервуары</t>
  </si>
  <si>
    <t>Ограждающая стенка резервуаров-отстойников и буферных резервуаров</t>
  </si>
  <si>
    <t>П.п. 37 - 39.  Сооружения доочистки сточных вод методом реагентной флотации</t>
  </si>
  <si>
    <t xml:space="preserve">Флотаторы с камерой смешения и распределения </t>
  </si>
  <si>
    <t>Насосная станция с резервуарами</t>
  </si>
  <si>
    <t xml:space="preserve">Реагентное хозяйство   </t>
  </si>
  <si>
    <t>П.п. 40 - 42.  Сооружения доочистки сточных вод методом озонирования</t>
  </si>
  <si>
    <t>Насосно-озонаторная станция</t>
  </si>
  <si>
    <t>64</t>
  </si>
  <si>
    <t>Блок емкостных сооружений</t>
  </si>
  <si>
    <t>Трансформаторная подстанция</t>
  </si>
  <si>
    <t>П.п. 43 - 44.  Сооружения по очистке нефтесодержащих сточных вод                      I и II систем канализации нефтеперерабатывающих заводов                                          механо-химическим методом</t>
  </si>
  <si>
    <t>Песколовки, нефтеловушки, отстойники</t>
  </si>
  <si>
    <t>Насосная станция при флотаторах</t>
  </si>
  <si>
    <t>Насосная станция для перекачки нефти и осадка</t>
  </si>
  <si>
    <t>Сблокированные ж/б резервуары при насосной различного назначения</t>
  </si>
  <si>
    <t>Аварийные амбары</t>
  </si>
  <si>
    <t>стр.13</t>
  </si>
  <si>
    <t>Пруд ливневых вод с ливнесбросом</t>
  </si>
  <si>
    <t>Бойлерная для технологических нужд</t>
  </si>
  <si>
    <t>Сооружения молниезащиты и противопожарной безопасности, включая емкости противопожарного водопровода</t>
  </si>
  <si>
    <t>Вспомогательные сооружения, включая бытовые, адмблок, склад оборудования и материалов,  мастерскую текущего ремонта,  трансформаторную, тепловой пункт,  РУ, лабораторию</t>
  </si>
  <si>
    <t>Насосная станция перекачки уловл.нефтепродуктов с резервуаром</t>
  </si>
  <si>
    <t>Дегидраторы с камерой переключения</t>
  </si>
  <si>
    <t>Разделочные резервуары с камерой переключения</t>
  </si>
  <si>
    <t>Ограждающая стенка дегидраторови разделочных резервуаров</t>
  </si>
  <si>
    <t>Резервуары обезвоженной нефти</t>
  </si>
  <si>
    <t>Сооружения молниезащиты, противопожарной безопасности, емкости противопожарного водопровода</t>
  </si>
  <si>
    <t>25</t>
  </si>
  <si>
    <t>Вспомогательные сооружения, включая бытовые, склад оборудования и материалов,  мастерскую текущего ремонта,  тепловой пункт, трансформаторную подстанцию,  РУ, лабораторию</t>
  </si>
  <si>
    <t>Таблица 49-11</t>
  </si>
  <si>
    <t>Сооружения для обработки осадка сточных вод</t>
  </si>
  <si>
    <t>П.п. 45 - 46.  Сооружения по обезвоживанию уловленных нефтепродуктов</t>
  </si>
  <si>
    <t>Аэробные стабилизаторы</t>
  </si>
  <si>
    <t>Иловая насосная с резервуарами</t>
  </si>
  <si>
    <t>22</t>
  </si>
  <si>
    <t>Вспомогательные сооружения, включая воздуходувки</t>
  </si>
  <si>
    <t>П.п. 6 - 11.  Цех механического обезвоживания осадка</t>
  </si>
  <si>
    <t>Цех обезвоживания осадка, включая смеситель, дозаторную</t>
  </si>
  <si>
    <t>40</t>
  </si>
  <si>
    <t>Сооружения промывки и уплотнения осадка</t>
  </si>
  <si>
    <r>
      <t xml:space="preserve">Насосная станция перекачки </t>
    </r>
    <r>
      <rPr>
        <sz val="11"/>
        <color rgb="FFFF0000"/>
        <rFont val="Times New Roman"/>
        <family val="1"/>
        <charset val="204"/>
      </rPr>
      <t>фугата</t>
    </r>
    <r>
      <rPr>
        <sz val="11"/>
        <color theme="1"/>
        <rFont val="Times New Roman"/>
        <family val="1"/>
        <charset val="204"/>
      </rPr>
      <t xml:space="preserve"> с резервуаром</t>
    </r>
  </si>
  <si>
    <r>
      <t xml:space="preserve">П.п. 1 - 5.  Сооружения </t>
    </r>
    <r>
      <rPr>
        <b/>
        <sz val="11"/>
        <color rgb="FFFF0000"/>
        <rFont val="Times New Roman"/>
        <family val="1"/>
        <charset val="204"/>
      </rPr>
      <t>аэробной</t>
    </r>
    <r>
      <rPr>
        <b/>
        <sz val="11"/>
        <color theme="1"/>
        <rFont val="Times New Roman"/>
        <family val="1"/>
        <charset val="204"/>
      </rPr>
      <t xml:space="preserve"> стабилизации осадка</t>
    </r>
  </si>
  <si>
    <r>
      <t xml:space="preserve">Здание фильтров и </t>
    </r>
    <r>
      <rPr>
        <sz val="11"/>
        <color rgb="FFFF0000"/>
        <rFont val="Times New Roman"/>
        <family val="1"/>
        <charset val="204"/>
      </rPr>
      <t>аэрации</t>
    </r>
  </si>
  <si>
    <r>
      <rPr>
        <sz val="11"/>
        <color rgb="FFFF0000"/>
        <rFont val="Times New Roman"/>
        <family val="1"/>
        <charset val="204"/>
      </rPr>
      <t>Градирни,</t>
    </r>
    <r>
      <rPr>
        <sz val="11"/>
        <color theme="1"/>
        <rFont val="Times New Roman"/>
        <family val="1"/>
        <charset val="204"/>
      </rPr>
      <t xml:space="preserve"> включая каркас, обшивку, ороситель,     водоуловительные устройства</t>
    </r>
  </si>
  <si>
    <r>
      <rPr>
        <sz val="11"/>
        <color rgb="FFFF0000"/>
        <rFont val="Times New Roman"/>
        <family val="1"/>
        <charset val="204"/>
      </rPr>
      <t>Аэротенки</t>
    </r>
    <r>
      <rPr>
        <sz val="11"/>
        <color theme="1"/>
        <rFont val="Times New Roman"/>
        <family val="1"/>
        <charset val="204"/>
      </rPr>
      <t xml:space="preserve"> любого типа</t>
    </r>
  </si>
  <si>
    <r>
      <t xml:space="preserve">Метантенки с насосной, </t>
    </r>
    <r>
      <rPr>
        <sz val="11"/>
        <color rgb="FFFF0000"/>
        <rFont val="Times New Roman"/>
        <family val="1"/>
        <charset val="204"/>
      </rPr>
      <t>газгольдеры,</t>
    </r>
    <r>
      <rPr>
        <sz val="11"/>
        <color theme="1"/>
        <rFont val="Times New Roman"/>
        <family val="1"/>
        <charset val="204"/>
      </rPr>
      <t xml:space="preserve"> газовый </t>
    </r>
    <r>
      <rPr>
        <sz val="11"/>
        <color rgb="FFFF0000"/>
        <rFont val="Times New Roman"/>
        <family val="1"/>
        <charset val="204"/>
      </rPr>
      <t>киоск,</t>
    </r>
    <r>
      <rPr>
        <sz val="11"/>
        <color theme="1"/>
        <rFont val="Times New Roman"/>
        <family val="1"/>
        <charset val="204"/>
      </rPr>
      <t xml:space="preserve"> газовая свеча</t>
    </r>
  </si>
  <si>
    <t>Аэротенки для совместной очистки производственных и бытовых сточ.вод</t>
  </si>
  <si>
    <r>
      <rPr>
        <sz val="11"/>
        <color rgb="FFFF0000"/>
        <rFont val="Times New Roman"/>
        <family val="1"/>
        <charset val="204"/>
      </rPr>
      <t>Флотаторы</t>
    </r>
    <r>
      <rPr>
        <sz val="11"/>
        <color theme="1"/>
        <rFont val="Times New Roman"/>
        <family val="1"/>
        <charset val="204"/>
      </rPr>
      <t xml:space="preserve"> с камерой смешения и распределения и камерой с эжекторами</t>
    </r>
  </si>
  <si>
    <t>Площадка для складирования обезвоженного осадка</t>
  </si>
  <si>
    <t>стр.14</t>
  </si>
  <si>
    <t>продолжение таблицы 49-11</t>
  </si>
  <si>
    <t>П.п. 12 - 16.  Сооружения термической обработки осадка под давлением</t>
  </si>
  <si>
    <t>Цех термической обработки осадка под давлением с отделениями тепловой обработки под давлением, обезвоживания на листовых фильтрах под давлением, компрессорной, вспомогательных помещений</t>
  </si>
  <si>
    <t>Площадки для складирования обработанных осадков</t>
  </si>
  <si>
    <t>П.17.  Сооружения сжигания осадков сточных вод</t>
  </si>
  <si>
    <t>Цех сжигания с установками золоочистки, пневмотранспорта и вспомогательных помещений</t>
  </si>
  <si>
    <t>77</t>
  </si>
  <si>
    <t>Дымовая труба</t>
  </si>
  <si>
    <t>П.18.  Сооружения тепловой дегильминтизации сточных вод</t>
  </si>
  <si>
    <t>Цех тепловой дегильминтизации с отделениями теплообменников, насосных установок, баков выдержки осадков, вспомогательных помещений</t>
  </si>
  <si>
    <t>Таблица 49-12</t>
  </si>
  <si>
    <t>Хвостохранилища, иловые площадки, накопители, пруды очистки сооружений водоснабжения и канализации</t>
  </si>
  <si>
    <t>П.п. 1 - 13.  Иловые площадки, накопители и пруды</t>
  </si>
  <si>
    <t>Земляные емкости с сооружениями по сбору масла и нефтепродуктов</t>
  </si>
  <si>
    <t>50-40</t>
  </si>
  <si>
    <t>Сопрягающие сооружения (впуски, перепуски, выпуски), лотки и колодцы</t>
  </si>
  <si>
    <t>35-25</t>
  </si>
  <si>
    <t>Противофильтрационный экран с выбором типа экранирования</t>
  </si>
  <si>
    <t>Крепление гребня дамб, обвалования и откосов</t>
  </si>
  <si>
    <t>Дренаж только для иловых площадок на искусственном основании</t>
  </si>
  <si>
    <r>
      <t xml:space="preserve">П.п. 14 - 19.  </t>
    </r>
    <r>
      <rPr>
        <b/>
        <sz val="11"/>
        <color rgb="FFFF0000"/>
        <rFont val="Times New Roman"/>
        <family val="1"/>
        <charset val="204"/>
      </rPr>
      <t>Хвостохранилища</t>
    </r>
  </si>
  <si>
    <t>Ограждение сооружения с дренажом и креплением откосов</t>
  </si>
  <si>
    <t>Контрольно-измерительная аппаратура</t>
  </si>
  <si>
    <t>Распределительные пульповоды и лотки</t>
  </si>
  <si>
    <t>Водохозяйственные расчеты</t>
  </si>
  <si>
    <t>Подготовительные работы по чаше хвостохранилища</t>
  </si>
  <si>
    <t>Наружное освещение, связь</t>
  </si>
  <si>
    <t>стр.15</t>
  </si>
  <si>
    <t>Таблица 49-13</t>
  </si>
  <si>
    <t>Пульпонасосные станции</t>
  </si>
  <si>
    <t>Пульпонасосная</t>
  </si>
  <si>
    <t>73</t>
  </si>
  <si>
    <t>Трансформаторная</t>
  </si>
  <si>
    <t>Инженерные коммуникации с камерами и колодцами</t>
  </si>
  <si>
    <t xml:space="preserve">Вспомогательные сооружения, включая трансформаторную подстанцию, тепловой пункт, бытовки,  мастерскую текущего ремонта </t>
  </si>
  <si>
    <t>Вспомогательные сооружения, включая бытовки, склад оборудования и материалов,  мастерскую текущего ремонта,  щитовую, РУ, тепловой пункт, венткамеры</t>
  </si>
  <si>
    <t>Таблица 49-14</t>
  </si>
  <si>
    <t>Д р е н а ж</t>
  </si>
  <si>
    <t>П.п. 1 - 2.    Кольцевой дренаж</t>
  </si>
  <si>
    <t>Дренажные трубопроводы</t>
  </si>
  <si>
    <t>Смотровые колодцы</t>
  </si>
  <si>
    <t>Транспортирующая сеть</t>
  </si>
  <si>
    <t>П.п. 3 - 4.    Пластовый дренаж</t>
  </si>
  <si>
    <t>Пластовый дренаж</t>
  </si>
  <si>
    <t>Увязка пластового дренажа с фундаментами и сооружениями площадки</t>
  </si>
  <si>
    <t>Таблица 49-15</t>
  </si>
  <si>
    <t>Дюкеры, выпуски очищенных сточных вод</t>
  </si>
  <si>
    <t>П.п. 1 - 4.    Дюкеры</t>
  </si>
  <si>
    <t>Подводный трубопровод в одну нитку</t>
  </si>
  <si>
    <t>71</t>
  </si>
  <si>
    <t>Берегоукрепление 2-мя  типами крепления (оба берега) надводного и подводного участка</t>
  </si>
  <si>
    <t>Береговые подземные камеры с арматурой, аварийные выпуски и мокрые колодцы</t>
  </si>
  <si>
    <t>П.п. 5 - 8.    Рассеивающий выпуск очищенных сточных вод</t>
  </si>
  <si>
    <t>Берегоукрепление 2-я  типами крепления  надводного и подводного участка</t>
  </si>
  <si>
    <t>Оголовок водовыпуска и крепление дна в районе водовыпуска</t>
  </si>
  <si>
    <t>67</t>
  </si>
  <si>
    <t>Береговая подземная камера</t>
  </si>
  <si>
    <t>Створные и опознавательные  знаки в районе водовыпуска</t>
  </si>
  <si>
    <t>продолжение таблицы 49-15</t>
  </si>
  <si>
    <t>стр.16</t>
  </si>
  <si>
    <t>П.п. 9 - 12.    Береговой выпуск</t>
  </si>
  <si>
    <t>Подводный трубопровод длиной до 50 м в одну нитку</t>
  </si>
  <si>
    <t>Берегоукрепление   надводного и подводного участка</t>
  </si>
  <si>
    <t>Таблица 49-16</t>
  </si>
  <si>
    <t>Теплонасосные установки, сооружения по вторичному использованию тепла</t>
  </si>
  <si>
    <t>П. 1.    Теплонасосные установки</t>
  </si>
  <si>
    <t>Теплонасосная установка с обвязкой, насосными установками и аккумулирующими баками</t>
  </si>
  <si>
    <t>85</t>
  </si>
  <si>
    <t>Коммуникации примыкания</t>
  </si>
  <si>
    <t>Вертикальная планировка и благоустройство</t>
  </si>
  <si>
    <t>Таблица 49-17</t>
  </si>
  <si>
    <t>Водонапорная башня</t>
  </si>
  <si>
    <t>Водонапорная башня с металлическим баком и стволом из сборных ж/бетонных элементов, кирпича или монолитного железобетона с оборудованием для сигнализации уровня воды</t>
  </si>
  <si>
    <t>Сооружение молниезащиты</t>
  </si>
  <si>
    <t>Зана санитарной охраны</t>
  </si>
  <si>
    <t>Таблица 49-18</t>
  </si>
  <si>
    <t>Сооружения водоснабжения</t>
  </si>
  <si>
    <t>Сооружения обезжелезивания, очистки воды для хоз-питьевых целей и обесфторивания производительностью от 100 до 800 м3/сут</t>
  </si>
  <si>
    <t>Блок всех технологических емкостей</t>
  </si>
  <si>
    <t>Производственно-вспомогательные сооружения, включая насосную станцию              II-подъема с резервуарами, трансформаторную подстанцию, тепловой пункт</t>
  </si>
  <si>
    <t>26</t>
  </si>
  <si>
    <t>Бактерицидные установки</t>
  </si>
  <si>
    <t>Технологические и другие инженерные коммуникации</t>
  </si>
  <si>
    <t>продолжение таблицы 49-18</t>
  </si>
  <si>
    <t>стр.17</t>
  </si>
  <si>
    <t>То же,  производительностью от 800 до 3200 м3/сут</t>
  </si>
  <si>
    <t>Насосная станция II-подъема с резервуарами</t>
  </si>
  <si>
    <t>Башня промывной воды</t>
  </si>
  <si>
    <t>Служебные и вспомогательные помещения, включая тепловой пункт, трансформаторную</t>
  </si>
  <si>
    <t>Таблица 49-19</t>
  </si>
  <si>
    <t>Емкости</t>
  </si>
  <si>
    <t>Площадки</t>
  </si>
  <si>
    <t>Сооружения биологической очистки сточных вод</t>
  </si>
  <si>
    <t>Производственно-вспомогательное здание, включая оборудование для очистки и обеззараживания сточных вод</t>
  </si>
  <si>
    <t>33</t>
  </si>
  <si>
    <t>Здание решеток, или решетки-дробилки, песколовки</t>
  </si>
  <si>
    <t>Иловые площадки</t>
  </si>
  <si>
    <t>Технологические и другие инженерные коммуникации, лотки</t>
  </si>
  <si>
    <t>Санитарно-защитная зона</t>
  </si>
  <si>
    <t>Сооружения физико-химической очистки сточных вод</t>
  </si>
  <si>
    <t>Местные очистные установки</t>
  </si>
  <si>
    <r>
      <t xml:space="preserve">Сооружения канализации </t>
    </r>
    <r>
      <rPr>
        <b/>
        <sz val="12"/>
        <color rgb="FFC00000"/>
        <rFont val="Times New Roman"/>
        <family val="1"/>
        <charset val="204"/>
      </rPr>
      <t>местных</t>
    </r>
    <r>
      <rPr>
        <b/>
        <sz val="12"/>
        <color theme="1"/>
        <rFont val="Times New Roman"/>
        <family val="1"/>
        <charset val="204"/>
      </rPr>
      <t xml:space="preserve"> очистных установок и установок для обеззараживания воды</t>
    </r>
  </si>
  <si>
    <t>35</t>
  </si>
  <si>
    <t>Сооружения глубокой очистки сточных вод на фильтрах</t>
  </si>
  <si>
    <t>Здание фильтров</t>
  </si>
  <si>
    <t>Блоки резервуаров</t>
  </si>
  <si>
    <t>Насосная станция с различными группами насосов и вспомогательными помещениями, включая трансформаторную подстанцию, тепловой пункт</t>
  </si>
  <si>
    <t>стр.18</t>
  </si>
  <si>
    <t>продолжение таблицы 49-19</t>
  </si>
  <si>
    <t>Хозяйство для подготовки и складирования фильтрующих материалов</t>
  </si>
  <si>
    <t>Хлораторные, электролизные</t>
  </si>
  <si>
    <t>Склад хлора, площадка для приема хлора</t>
  </si>
  <si>
    <t>Хлордозаторные</t>
  </si>
  <si>
    <t>62</t>
  </si>
  <si>
    <t>Вентиляционное устройство</t>
  </si>
  <si>
    <t>Устройство для очистки вентвыбросов</t>
  </si>
  <si>
    <t>Установки механического обезвоживания</t>
  </si>
  <si>
    <t>Сооружения подготовки осадка</t>
  </si>
  <si>
    <t>Цех обезвоживания, включая установки оборудования удаления осадка и временного складирования, удаление иловой воды, фильтрата (фугата)</t>
  </si>
  <si>
    <t>57</t>
  </si>
  <si>
    <t>Аварийные иловые площадки и площадки складирования обезвоженного осадка</t>
  </si>
  <si>
    <t>Установки термического обезвреживания осадка</t>
  </si>
  <si>
    <t>Транспорт исходного осадка</t>
  </si>
  <si>
    <t>Сооружения термич. обезвреживания и удаления обработанного осадка</t>
  </si>
  <si>
    <t>Площадки для складирования обработанного осадка</t>
  </si>
  <si>
    <t>Таблица 49-20</t>
  </si>
  <si>
    <t>Сооружения биологической очистки городских сточных вод на аэротенках</t>
  </si>
  <si>
    <t>Песколовки, бункер для песка, песковые площадки, расходомерный лоток</t>
  </si>
  <si>
    <t>Аэротенки</t>
  </si>
  <si>
    <t>Сооружения аэробной стабилизации осадка</t>
  </si>
  <si>
    <t>Насосно-воздуходувная станция, иловая насосная и резервуары различного назначения</t>
  </si>
  <si>
    <t>Контактные резервуары (каналы)</t>
  </si>
  <si>
    <t>Насосная станция бытовой внутриплощадочной канализации</t>
  </si>
  <si>
    <t>АБК и лабораторные помещения, мастерская текущего ремонта, склад оборудования и материалов, трансформаторная подстанцию, тепловой пункт</t>
  </si>
  <si>
    <t>стр.19</t>
  </si>
  <si>
    <t>Таблица 49-21</t>
  </si>
  <si>
    <t>Кольцевые сети и сооружения по водоснабжению городов и поселков</t>
  </si>
  <si>
    <t>Водопроводные кольцевые магистральные распределительные подземные сети, включая гидравлический расчет колец</t>
  </si>
  <si>
    <t>Камеры переключения, основания под трубопроводы, упоры, колодцы</t>
  </si>
  <si>
    <t>Переходы под городскими железными и автомобильными дорогами</t>
  </si>
  <si>
    <t>Дюкерные переходы или эстакады длиной до 50 м</t>
  </si>
  <si>
    <t>Водоразборные колонки и гидранты</t>
  </si>
  <si>
    <t>Таблица 49-22</t>
  </si>
  <si>
    <t>Сети и сооружения по канализации городов и поселков</t>
  </si>
  <si>
    <t>Самотечные уличные сети и притоки бассейнов канализования</t>
  </si>
  <si>
    <t>Камеры, перепадные и смотровые колодцы</t>
  </si>
  <si>
    <t>Переходы канализ.сетей под автомобильными и ж.д дорогами</t>
  </si>
  <si>
    <t>Дюкерные переходы и эстакады длиной до 50 м</t>
  </si>
  <si>
    <t>Вентиляционные сооружения отдельных коллекторов</t>
  </si>
  <si>
    <t>Таблица 49-23</t>
  </si>
  <si>
    <t>Сети водоснабжения и канализации, проектируемые вне промыщленных и гражданских объектов</t>
  </si>
  <si>
    <t>Сети и сооружения водоснабжения при подземной прокладке</t>
  </si>
  <si>
    <t>Водопроводная сеть в одну линию</t>
  </si>
  <si>
    <t>69</t>
  </si>
  <si>
    <t>Основания под трубопроводы, упоры, колодцы с арматурой</t>
  </si>
  <si>
    <t>29</t>
  </si>
  <si>
    <t>Благоустройство</t>
  </si>
  <si>
    <t>Самотечные сети и сооружения канализации</t>
  </si>
  <si>
    <t>Самотечная канализационная сеть</t>
  </si>
  <si>
    <t>Основание под трубопроводы</t>
  </si>
  <si>
    <t>Аварийные выпуски</t>
  </si>
  <si>
    <t>Оголовки выпусков</t>
  </si>
  <si>
    <r>
      <t xml:space="preserve">П. 16.   Водозаборы типа </t>
    </r>
    <r>
      <rPr>
        <b/>
        <sz val="11"/>
        <rFont val="Times New Roman"/>
        <family val="1"/>
        <charset val="204"/>
      </rPr>
      <t>"Криб"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</si>
</sst>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/>
    <xf numFmtId="49" fontId="5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49" fontId="6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wrapText="1"/>
    </xf>
    <xf numFmtId="49" fontId="5" fillId="0" borderId="0" xfId="0" applyNumberFormat="1" applyFont="1" applyBorder="1" applyAlignment="1">
      <alignment horizontal="left" wrapText="1"/>
    </xf>
    <xf numFmtId="1" fontId="5" fillId="0" borderId="0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wrapText="1"/>
    </xf>
    <xf numFmtId="0" fontId="1" fillId="0" borderId="0" xfId="0" applyFont="1" applyBorder="1"/>
    <xf numFmtId="49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/>
    <xf numFmtId="49" fontId="6" fillId="0" borderId="0" xfId="0" applyNumberFormat="1" applyFont="1" applyAlignment="1">
      <alignment horizontal="center" vertical="top" wrapText="1"/>
    </xf>
    <xf numFmtId="0" fontId="6" fillId="0" borderId="0" xfId="0" applyFont="1"/>
    <xf numFmtId="49" fontId="2" fillId="0" borderId="0" xfId="0" applyNumberFormat="1" applyFont="1" applyAlignment="1">
      <alignment vertical="top" wrapText="1"/>
    </xf>
    <xf numFmtId="49" fontId="6" fillId="0" borderId="0" xfId="0" applyNumberFormat="1" applyFont="1" applyAlignment="1"/>
    <xf numFmtId="49" fontId="7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wrapText="1"/>
    </xf>
    <xf numFmtId="0" fontId="9" fillId="0" borderId="0" xfId="0" applyFont="1"/>
    <xf numFmtId="49" fontId="10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49" fontId="11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10"/>
  <sheetViews>
    <sheetView tabSelected="1" zoomScale="110" zoomScaleNormal="110" workbookViewId="0">
      <selection activeCell="C3" sqref="C3"/>
    </sheetView>
  </sheetViews>
  <sheetFormatPr defaultRowHeight="15" x14ac:dyDescent="0.25"/>
  <cols>
    <col min="1" max="1" width="2" customWidth="1"/>
    <col min="2" max="2" width="7.28515625" style="19" customWidth="1"/>
    <col min="3" max="3" width="71.85546875" style="3" customWidth="1"/>
    <col min="4" max="4" width="13" style="10" customWidth="1"/>
  </cols>
  <sheetData>
    <row r="1" spans="2:10" x14ac:dyDescent="0.25">
      <c r="B1" s="16"/>
      <c r="C1" s="2" t="s">
        <v>2</v>
      </c>
      <c r="D1" s="8"/>
      <c r="E1" s="1"/>
      <c r="F1" s="1"/>
      <c r="G1" s="1"/>
      <c r="H1" s="1"/>
      <c r="I1" s="1"/>
      <c r="J1" s="1"/>
    </row>
    <row r="2" spans="2:10" x14ac:dyDescent="0.25">
      <c r="B2" s="16"/>
      <c r="C2" s="2" t="s">
        <v>3</v>
      </c>
      <c r="D2" s="8"/>
      <c r="E2" s="1"/>
      <c r="F2" s="1"/>
      <c r="G2" s="1"/>
      <c r="H2" s="1"/>
      <c r="I2" s="1"/>
      <c r="J2" s="1"/>
    </row>
    <row r="3" spans="2:10" x14ac:dyDescent="0.25">
      <c r="B3" s="16"/>
      <c r="C3" s="2" t="s">
        <v>45</v>
      </c>
      <c r="D3" s="8"/>
      <c r="E3" s="1"/>
      <c r="F3" s="1"/>
      <c r="G3" s="1"/>
      <c r="H3" s="1"/>
      <c r="I3" s="1"/>
      <c r="J3" s="1"/>
    </row>
    <row r="4" spans="2:10" ht="24" customHeight="1" x14ac:dyDescent="0.25">
      <c r="B4" s="16"/>
      <c r="C4" s="2"/>
      <c r="D4" s="8"/>
      <c r="E4" s="1"/>
      <c r="F4" s="1"/>
      <c r="G4" s="1"/>
      <c r="H4" s="1"/>
      <c r="I4" s="1"/>
      <c r="J4" s="1"/>
    </row>
    <row r="5" spans="2:10" s="14" customFormat="1" ht="15.75" x14ac:dyDescent="0.25">
      <c r="B5" s="17"/>
      <c r="C5" s="15" t="s">
        <v>0</v>
      </c>
      <c r="D5" s="11"/>
      <c r="E5" s="13"/>
      <c r="F5" s="13"/>
      <c r="G5" s="13"/>
      <c r="H5" s="13"/>
      <c r="I5" s="13"/>
      <c r="J5" s="13"/>
    </row>
    <row r="6" spans="2:10" s="14" customFormat="1" ht="15.75" x14ac:dyDescent="0.25">
      <c r="B6" s="17"/>
      <c r="C6" s="15" t="s">
        <v>4</v>
      </c>
      <c r="D6" s="11"/>
      <c r="E6" s="13"/>
      <c r="F6" s="13"/>
      <c r="G6" s="13"/>
      <c r="H6" s="13"/>
      <c r="I6" s="13"/>
      <c r="J6" s="13"/>
    </row>
    <row r="7" spans="2:10" s="14" customFormat="1" ht="15.75" x14ac:dyDescent="0.25">
      <c r="B7" s="17"/>
      <c r="C7" s="43" t="s">
        <v>1</v>
      </c>
      <c r="D7" s="11"/>
      <c r="E7" s="13"/>
      <c r="F7" s="13"/>
      <c r="G7" s="13"/>
      <c r="H7" s="13"/>
      <c r="I7" s="13"/>
      <c r="J7" s="13"/>
    </row>
    <row r="8" spans="2:10" s="14" customFormat="1" ht="25.5" customHeight="1" x14ac:dyDescent="0.25">
      <c r="B8" s="17"/>
      <c r="C8" s="12"/>
      <c r="D8" s="11"/>
      <c r="E8" s="13"/>
      <c r="F8" s="13"/>
      <c r="G8" s="13"/>
      <c r="H8" s="13"/>
      <c r="I8" s="13"/>
      <c r="J8" s="13"/>
    </row>
    <row r="9" spans="2:10" s="14" customFormat="1" ht="15.75" x14ac:dyDescent="0.25">
      <c r="B9" s="17"/>
      <c r="C9" s="21" t="s">
        <v>5</v>
      </c>
      <c r="D9" s="11"/>
      <c r="E9" s="13"/>
      <c r="F9" s="13"/>
      <c r="G9" s="13"/>
      <c r="I9" s="13"/>
      <c r="J9" s="13"/>
    </row>
    <row r="10" spans="2:10" s="6" customFormat="1" ht="33" customHeight="1" x14ac:dyDescent="0.25">
      <c r="B10" s="18" t="s">
        <v>6</v>
      </c>
      <c r="C10" s="9" t="s">
        <v>7</v>
      </c>
      <c r="D10" s="9" t="s">
        <v>8</v>
      </c>
      <c r="E10" s="7"/>
      <c r="F10" s="7"/>
      <c r="G10" s="7"/>
      <c r="H10" s="7"/>
      <c r="I10" s="7"/>
      <c r="J10" s="7"/>
    </row>
    <row r="11" spans="2:10" s="4" customFormat="1" x14ac:dyDescent="0.25">
      <c r="B11" s="22" t="s">
        <v>9</v>
      </c>
      <c r="C11" s="23" t="s">
        <v>10</v>
      </c>
      <c r="D11" s="23" t="s">
        <v>11</v>
      </c>
      <c r="E11" s="5"/>
      <c r="F11" s="5"/>
      <c r="G11" s="5"/>
      <c r="H11" s="5"/>
      <c r="I11" s="5"/>
      <c r="J11" s="5"/>
    </row>
    <row r="12" spans="2:10" s="13" customFormat="1" ht="13.5" customHeight="1" x14ac:dyDescent="0.25">
      <c r="B12" s="17"/>
      <c r="C12" s="12"/>
      <c r="D12" s="11"/>
    </row>
    <row r="13" spans="2:10" s="13" customFormat="1" ht="15.75" x14ac:dyDescent="0.25">
      <c r="B13" s="17"/>
      <c r="C13" s="15" t="s">
        <v>38</v>
      </c>
      <c r="D13" s="11"/>
    </row>
    <row r="14" spans="2:10" s="13" customFormat="1" ht="47.25" x14ac:dyDescent="0.25">
      <c r="B14" s="17" t="s">
        <v>9</v>
      </c>
      <c r="C14" s="12" t="s">
        <v>12</v>
      </c>
      <c r="D14" s="11" t="s">
        <v>13</v>
      </c>
    </row>
    <row r="15" spans="2:10" s="13" customFormat="1" ht="15.75" x14ac:dyDescent="0.25">
      <c r="B15" s="17" t="s">
        <v>10</v>
      </c>
      <c r="C15" s="12" t="s">
        <v>14</v>
      </c>
      <c r="D15" s="11" t="s">
        <v>15</v>
      </c>
    </row>
    <row r="16" spans="2:10" s="13" customFormat="1" ht="15.75" x14ac:dyDescent="0.25">
      <c r="B16" s="17" t="s">
        <v>11</v>
      </c>
      <c r="C16" s="12" t="s">
        <v>16</v>
      </c>
      <c r="D16" s="11" t="s">
        <v>15</v>
      </c>
    </row>
    <row r="17" spans="2:10" s="13" customFormat="1" ht="15.75" x14ac:dyDescent="0.25">
      <c r="B17" s="17" t="s">
        <v>17</v>
      </c>
      <c r="C17" s="12" t="s">
        <v>18</v>
      </c>
      <c r="D17" s="11" t="s">
        <v>11</v>
      </c>
    </row>
    <row r="18" spans="2:10" s="13" customFormat="1" ht="15.75" x14ac:dyDescent="0.25">
      <c r="B18" s="17" t="s">
        <v>15</v>
      </c>
      <c r="C18" s="12" t="s">
        <v>19</v>
      </c>
      <c r="D18" s="11" t="s">
        <v>20</v>
      </c>
    </row>
    <row r="19" spans="2:10" s="13" customFormat="1" ht="15.75" x14ac:dyDescent="0.25">
      <c r="B19" s="17" t="s">
        <v>21</v>
      </c>
      <c r="C19" s="12" t="s">
        <v>22</v>
      </c>
      <c r="D19" s="11" t="s">
        <v>10</v>
      </c>
    </row>
    <row r="20" spans="2:10" s="13" customFormat="1" ht="15.75" x14ac:dyDescent="0.25">
      <c r="B20" s="17" t="s">
        <v>20</v>
      </c>
      <c r="C20" s="12" t="s">
        <v>23</v>
      </c>
      <c r="D20" s="11" t="s">
        <v>9</v>
      </c>
    </row>
    <row r="21" spans="2:10" s="13" customFormat="1" ht="31.5" x14ac:dyDescent="0.25">
      <c r="B21" s="17" t="s">
        <v>24</v>
      </c>
      <c r="C21" s="12" t="s">
        <v>25</v>
      </c>
      <c r="D21" s="11" t="s">
        <v>26</v>
      </c>
    </row>
    <row r="22" spans="2:10" s="13" customFormat="1" ht="15.75" x14ac:dyDescent="0.25">
      <c r="B22" s="17" t="s">
        <v>27</v>
      </c>
      <c r="C22" s="12" t="s">
        <v>28</v>
      </c>
      <c r="D22" s="11" t="s">
        <v>11</v>
      </c>
    </row>
    <row r="23" spans="2:10" s="13" customFormat="1" ht="31.5" x14ac:dyDescent="0.25">
      <c r="B23" s="17" t="s">
        <v>29</v>
      </c>
      <c r="C23" s="12" t="s">
        <v>30</v>
      </c>
      <c r="D23" s="11" t="s">
        <v>15</v>
      </c>
    </row>
    <row r="24" spans="2:10" s="13" customFormat="1" ht="15.75" x14ac:dyDescent="0.25">
      <c r="B24" s="17" t="s">
        <v>31</v>
      </c>
      <c r="C24" s="12" t="s">
        <v>32</v>
      </c>
      <c r="D24" s="11" t="s">
        <v>33</v>
      </c>
    </row>
    <row r="25" spans="2:10" s="13" customFormat="1" ht="15.75" x14ac:dyDescent="0.25">
      <c r="B25" s="17" t="s">
        <v>34</v>
      </c>
      <c r="C25" s="12" t="s">
        <v>35</v>
      </c>
      <c r="D25" s="11" t="s">
        <v>17</v>
      </c>
    </row>
    <row r="26" spans="2:10" s="13" customFormat="1" ht="16.5" customHeight="1" x14ac:dyDescent="0.25">
      <c r="B26" s="24"/>
      <c r="C26" s="27" t="s">
        <v>36</v>
      </c>
      <c r="D26" s="28">
        <f>SUM(D14+D15+D16+D17+D18+D19+D20+D21+D22+D23+D24+D25)</f>
        <v>100</v>
      </c>
    </row>
    <row r="27" spans="2:10" x14ac:dyDescent="0.25">
      <c r="B27" s="16"/>
      <c r="C27" s="2"/>
      <c r="D27" s="8"/>
      <c r="E27" s="1"/>
      <c r="F27" s="1"/>
      <c r="G27" s="1"/>
      <c r="H27" s="1"/>
      <c r="I27" s="1"/>
      <c r="J27" s="1"/>
    </row>
    <row r="28" spans="2:10" x14ac:dyDescent="0.25">
      <c r="B28" s="16"/>
      <c r="C28" s="20" t="s">
        <v>37</v>
      </c>
      <c r="D28" s="8"/>
      <c r="E28" s="1"/>
      <c r="F28" s="1"/>
      <c r="G28" s="1"/>
      <c r="H28" s="1"/>
      <c r="I28" s="1"/>
      <c r="J28" s="1"/>
    </row>
    <row r="29" spans="2:10" x14ac:dyDescent="0.25">
      <c r="B29" s="16" t="s">
        <v>9</v>
      </c>
      <c r="C29" s="2" t="s">
        <v>39</v>
      </c>
      <c r="D29" s="8" t="s">
        <v>29</v>
      </c>
      <c r="E29" s="1"/>
      <c r="F29" s="1"/>
      <c r="G29" s="1"/>
      <c r="H29" s="1"/>
      <c r="I29" s="1"/>
      <c r="J29" s="1"/>
    </row>
    <row r="30" spans="2:10" x14ac:dyDescent="0.25">
      <c r="B30" s="16" t="s">
        <v>10</v>
      </c>
      <c r="C30" s="2" t="s">
        <v>16</v>
      </c>
      <c r="D30" s="8" t="s">
        <v>21</v>
      </c>
      <c r="E30" s="1"/>
      <c r="F30" s="1"/>
      <c r="G30" s="1"/>
      <c r="H30" s="1"/>
      <c r="I30" s="1"/>
      <c r="J30" s="1"/>
    </row>
    <row r="31" spans="2:10" x14ac:dyDescent="0.25">
      <c r="B31" s="16" t="s">
        <v>11</v>
      </c>
      <c r="C31" s="2" t="s">
        <v>40</v>
      </c>
      <c r="D31" s="8" t="s">
        <v>21</v>
      </c>
      <c r="E31" s="1"/>
      <c r="F31" s="1"/>
      <c r="G31" s="1"/>
      <c r="H31" s="1"/>
      <c r="I31" s="1"/>
      <c r="J31" s="1"/>
    </row>
    <row r="32" spans="2:10" x14ac:dyDescent="0.25">
      <c r="B32" s="16" t="s">
        <v>17</v>
      </c>
      <c r="C32" s="2" t="s">
        <v>18</v>
      </c>
      <c r="D32" s="8" t="s">
        <v>41</v>
      </c>
      <c r="E32" s="1"/>
      <c r="F32" s="1"/>
      <c r="G32" s="1"/>
      <c r="H32" s="1"/>
      <c r="I32" s="1"/>
      <c r="J32" s="1"/>
    </row>
    <row r="33" spans="2:10" x14ac:dyDescent="0.25">
      <c r="B33" s="16" t="s">
        <v>15</v>
      </c>
      <c r="C33" s="2" t="s">
        <v>42</v>
      </c>
      <c r="D33" s="8" t="s">
        <v>24</v>
      </c>
      <c r="E33" s="1"/>
      <c r="F33" s="1"/>
      <c r="G33" s="1"/>
      <c r="H33" s="1"/>
      <c r="I33" s="1"/>
      <c r="J33" s="1"/>
    </row>
    <row r="34" spans="2:10" ht="15.75" x14ac:dyDescent="0.25">
      <c r="B34" s="16" t="s">
        <v>21</v>
      </c>
      <c r="C34" s="12" t="s">
        <v>22</v>
      </c>
      <c r="D34" s="8" t="s">
        <v>10</v>
      </c>
      <c r="E34" s="1"/>
      <c r="F34" s="1"/>
      <c r="G34" s="1"/>
      <c r="H34" s="1"/>
      <c r="I34" s="1"/>
      <c r="J34" s="1"/>
    </row>
    <row r="35" spans="2:10" ht="15.75" x14ac:dyDescent="0.25">
      <c r="B35" s="16" t="s">
        <v>20</v>
      </c>
      <c r="C35" s="12" t="s">
        <v>23</v>
      </c>
      <c r="D35" s="8" t="s">
        <v>9</v>
      </c>
      <c r="E35" s="1"/>
      <c r="F35" s="1"/>
      <c r="G35" s="1"/>
      <c r="H35" s="1"/>
      <c r="I35" s="1"/>
      <c r="J35" s="1"/>
    </row>
    <row r="36" spans="2:10" ht="31.5" x14ac:dyDescent="0.25">
      <c r="B36" s="16" t="s">
        <v>24</v>
      </c>
      <c r="C36" s="12" t="s">
        <v>25</v>
      </c>
      <c r="D36" s="8" t="s">
        <v>43</v>
      </c>
      <c r="E36" s="1"/>
      <c r="F36" s="1"/>
      <c r="G36" s="1"/>
      <c r="H36" s="1"/>
      <c r="I36" s="1"/>
      <c r="J36" s="1"/>
    </row>
    <row r="37" spans="2:10" ht="15.75" x14ac:dyDescent="0.25">
      <c r="B37" s="16" t="s">
        <v>27</v>
      </c>
      <c r="C37" s="12" t="s">
        <v>28</v>
      </c>
      <c r="D37" s="8" t="s">
        <v>11</v>
      </c>
      <c r="E37" s="1"/>
      <c r="F37" s="1"/>
      <c r="G37" s="1"/>
      <c r="H37" s="1"/>
      <c r="I37" s="1"/>
      <c r="J37" s="1"/>
    </row>
    <row r="38" spans="2:10" ht="31.5" x14ac:dyDescent="0.25">
      <c r="B38" s="16" t="s">
        <v>29</v>
      </c>
      <c r="C38" s="12" t="s">
        <v>30</v>
      </c>
      <c r="D38" s="8" t="s">
        <v>15</v>
      </c>
      <c r="E38" s="1"/>
      <c r="F38" s="1"/>
      <c r="G38" s="1"/>
      <c r="H38" s="1"/>
      <c r="I38" s="1"/>
      <c r="J38" s="1"/>
    </row>
    <row r="39" spans="2:10" ht="15.75" x14ac:dyDescent="0.25">
      <c r="B39" s="16" t="s">
        <v>31</v>
      </c>
      <c r="C39" s="12" t="s">
        <v>32</v>
      </c>
      <c r="D39" s="8" t="s">
        <v>33</v>
      </c>
      <c r="E39" s="1"/>
      <c r="F39" s="1"/>
      <c r="G39" s="1"/>
      <c r="H39" s="1"/>
      <c r="I39" s="1"/>
      <c r="J39" s="1"/>
    </row>
    <row r="40" spans="2:10" ht="15.75" x14ac:dyDescent="0.25">
      <c r="B40" s="19" t="s">
        <v>34</v>
      </c>
      <c r="C40" s="12" t="s">
        <v>44</v>
      </c>
      <c r="D40" s="10" t="s">
        <v>17</v>
      </c>
    </row>
    <row r="41" spans="2:10" s="31" customFormat="1" ht="30.75" customHeight="1" x14ac:dyDescent="0.25">
      <c r="B41" s="29"/>
      <c r="C41" s="27" t="s">
        <v>36</v>
      </c>
      <c r="D41" s="30">
        <f>SUM(D29+D30+D31+D32+D33+D34+D35+D36+D37+D38+D39+D40)</f>
        <v>100</v>
      </c>
    </row>
    <row r="42" spans="2:10" ht="48" customHeight="1" x14ac:dyDescent="0.25"/>
    <row r="43" spans="2:10" ht="15.75" x14ac:dyDescent="0.25">
      <c r="B43" s="19" t="s">
        <v>76</v>
      </c>
      <c r="C43" s="21" t="s">
        <v>46</v>
      </c>
    </row>
    <row r="44" spans="2:10" x14ac:dyDescent="0.25">
      <c r="B44" s="22" t="s">
        <v>9</v>
      </c>
      <c r="C44" s="23" t="s">
        <v>10</v>
      </c>
      <c r="D44" s="23" t="s">
        <v>11</v>
      </c>
    </row>
    <row r="45" spans="2:10" ht="6.75" customHeight="1" x14ac:dyDescent="0.25"/>
    <row r="46" spans="2:10" x14ac:dyDescent="0.25">
      <c r="C46" s="20" t="s">
        <v>518</v>
      </c>
    </row>
    <row r="47" spans="2:10" s="1" customFormat="1" x14ac:dyDescent="0.25">
      <c r="B47" s="16" t="s">
        <v>9</v>
      </c>
      <c r="C47" s="2" t="s">
        <v>47</v>
      </c>
      <c r="D47" s="8" t="s">
        <v>29</v>
      </c>
    </row>
    <row r="48" spans="2:10" s="1" customFormat="1" x14ac:dyDescent="0.25">
      <c r="B48" s="16" t="s">
        <v>10</v>
      </c>
      <c r="C48" s="2" t="s">
        <v>48</v>
      </c>
      <c r="D48" s="8" t="s">
        <v>49</v>
      </c>
    </row>
    <row r="49" spans="2:4" s="1" customFormat="1" x14ac:dyDescent="0.25">
      <c r="B49" s="16" t="s">
        <v>11</v>
      </c>
      <c r="C49" s="2" t="s">
        <v>18</v>
      </c>
      <c r="D49" s="8" t="s">
        <v>24</v>
      </c>
    </row>
    <row r="50" spans="2:4" s="1" customFormat="1" x14ac:dyDescent="0.25">
      <c r="B50" s="16" t="s">
        <v>17</v>
      </c>
      <c r="C50" s="2" t="s">
        <v>50</v>
      </c>
      <c r="D50" s="8" t="s">
        <v>51</v>
      </c>
    </row>
    <row r="51" spans="2:4" s="1" customFormat="1" x14ac:dyDescent="0.25">
      <c r="B51" s="16" t="s">
        <v>15</v>
      </c>
      <c r="C51" s="2" t="s">
        <v>28</v>
      </c>
      <c r="D51" s="8" t="s">
        <v>11</v>
      </c>
    </row>
    <row r="52" spans="2:4" s="1" customFormat="1" ht="15.75" x14ac:dyDescent="0.25">
      <c r="B52" s="16" t="s">
        <v>21</v>
      </c>
      <c r="C52" s="12" t="s">
        <v>52</v>
      </c>
      <c r="D52" s="8" t="s">
        <v>17</v>
      </c>
    </row>
    <row r="53" spans="2:4" s="1" customFormat="1" ht="15.75" x14ac:dyDescent="0.25">
      <c r="B53" s="16" t="s">
        <v>20</v>
      </c>
      <c r="C53" s="12" t="s">
        <v>32</v>
      </c>
      <c r="D53" s="8" t="s">
        <v>33</v>
      </c>
    </row>
    <row r="54" spans="2:4" s="1" customFormat="1" ht="15.75" x14ac:dyDescent="0.25">
      <c r="B54" s="16" t="s">
        <v>24</v>
      </c>
      <c r="C54" s="12" t="s">
        <v>44</v>
      </c>
      <c r="D54" s="8" t="s">
        <v>17</v>
      </c>
    </row>
    <row r="55" spans="2:4" s="33" customFormat="1" ht="15.75" x14ac:dyDescent="0.25">
      <c r="B55" s="32"/>
      <c r="C55" s="27" t="s">
        <v>36</v>
      </c>
      <c r="D55" s="30">
        <f>SUM(D46+D47+D48+D49+D50+D51+D52+D53+D54)</f>
        <v>100</v>
      </c>
    </row>
    <row r="56" spans="2:4" s="1" customFormat="1" ht="13.5" customHeight="1" x14ac:dyDescent="0.25">
      <c r="B56" s="16"/>
      <c r="C56" s="2"/>
      <c r="D56" s="8"/>
    </row>
    <row r="57" spans="2:4" s="1" customFormat="1" ht="10.5" customHeight="1" x14ac:dyDescent="0.25">
      <c r="B57" s="16"/>
      <c r="C57" s="2"/>
      <c r="D57" s="8"/>
    </row>
    <row r="58" spans="2:4" s="1" customFormat="1" ht="15.75" x14ac:dyDescent="0.25">
      <c r="B58" s="16"/>
      <c r="C58" s="21" t="s">
        <v>53</v>
      </c>
      <c r="D58" s="8"/>
    </row>
    <row r="59" spans="2:4" s="1" customFormat="1" ht="15.75" x14ac:dyDescent="0.25">
      <c r="B59" s="16"/>
      <c r="C59" s="25" t="s">
        <v>54</v>
      </c>
      <c r="D59" s="8"/>
    </row>
    <row r="60" spans="2:4" s="1" customFormat="1" ht="7.5" customHeight="1" x14ac:dyDescent="0.25">
      <c r="B60" s="16"/>
      <c r="C60" s="21"/>
      <c r="D60" s="8"/>
    </row>
    <row r="61" spans="2:4" s="1" customFormat="1" x14ac:dyDescent="0.25">
      <c r="B61" s="22" t="s">
        <v>9</v>
      </c>
      <c r="C61" s="23" t="s">
        <v>10</v>
      </c>
      <c r="D61" s="23" t="s">
        <v>11</v>
      </c>
    </row>
    <row r="62" spans="2:4" s="1" customFormat="1" ht="11.25" customHeight="1" x14ac:dyDescent="0.25">
      <c r="B62" s="16"/>
      <c r="C62" s="2"/>
      <c r="D62" s="8"/>
    </row>
    <row r="63" spans="2:4" s="1" customFormat="1" x14ac:dyDescent="0.25">
      <c r="B63" s="16" t="s">
        <v>9</v>
      </c>
      <c r="C63" s="2" t="s">
        <v>55</v>
      </c>
      <c r="D63" s="8" t="s">
        <v>56</v>
      </c>
    </row>
    <row r="64" spans="2:4" s="1" customFormat="1" x14ac:dyDescent="0.25">
      <c r="B64" s="16" t="s">
        <v>10</v>
      </c>
      <c r="C64" s="2" t="s">
        <v>57</v>
      </c>
      <c r="D64" s="8" t="s">
        <v>58</v>
      </c>
    </row>
    <row r="65" spans="2:4" s="1" customFormat="1" x14ac:dyDescent="0.25">
      <c r="B65" s="16" t="s">
        <v>11</v>
      </c>
      <c r="C65" s="2" t="s">
        <v>59</v>
      </c>
      <c r="D65" s="8" t="s">
        <v>29</v>
      </c>
    </row>
    <row r="66" spans="2:4" s="1" customFormat="1" x14ac:dyDescent="0.25">
      <c r="B66" s="16" t="s">
        <v>17</v>
      </c>
      <c r="C66" s="2" t="s">
        <v>60</v>
      </c>
      <c r="D66" s="8" t="s">
        <v>34</v>
      </c>
    </row>
    <row r="67" spans="2:4" s="1" customFormat="1" x14ac:dyDescent="0.25">
      <c r="B67" s="16" t="s">
        <v>15</v>
      </c>
      <c r="C67" s="2" t="s">
        <v>274</v>
      </c>
      <c r="D67" s="8" t="s">
        <v>24</v>
      </c>
    </row>
    <row r="68" spans="2:4" s="1" customFormat="1" ht="30" x14ac:dyDescent="0.25">
      <c r="B68" s="16" t="s">
        <v>21</v>
      </c>
      <c r="C68" s="2" t="s">
        <v>61</v>
      </c>
      <c r="D68" s="8" t="s">
        <v>62</v>
      </c>
    </row>
    <row r="69" spans="2:4" s="1" customFormat="1" x14ac:dyDescent="0.25">
      <c r="B69" s="16" t="s">
        <v>20</v>
      </c>
      <c r="C69" s="2" t="s">
        <v>63</v>
      </c>
      <c r="D69" s="8" t="s">
        <v>29</v>
      </c>
    </row>
    <row r="70" spans="2:4" s="33" customFormat="1" ht="15.75" x14ac:dyDescent="0.25">
      <c r="B70" s="32"/>
      <c r="C70" s="27" t="s">
        <v>36</v>
      </c>
      <c r="D70" s="30">
        <f>SUM(D63+D64+D65+D66+D67+D68+D69)</f>
        <v>100</v>
      </c>
    </row>
    <row r="71" spans="2:4" ht="12.75" customHeight="1" x14ac:dyDescent="0.25"/>
    <row r="72" spans="2:4" ht="12.75" customHeight="1" x14ac:dyDescent="0.25"/>
    <row r="73" spans="2:4" ht="15.75" x14ac:dyDescent="0.25">
      <c r="B73" s="16"/>
      <c r="C73" s="21" t="s">
        <v>64</v>
      </c>
      <c r="D73" s="8"/>
    </row>
    <row r="74" spans="2:4" ht="15.75" x14ac:dyDescent="0.25">
      <c r="B74" s="16"/>
      <c r="C74" s="25" t="s">
        <v>65</v>
      </c>
      <c r="D74" s="8"/>
    </row>
    <row r="75" spans="2:4" ht="6.75" customHeight="1" x14ac:dyDescent="0.25">
      <c r="B75" s="16"/>
      <c r="C75" s="21"/>
      <c r="D75" s="8"/>
    </row>
    <row r="76" spans="2:4" x14ac:dyDescent="0.25">
      <c r="B76" s="22" t="s">
        <v>9</v>
      </c>
      <c r="C76" s="23" t="s">
        <v>10</v>
      </c>
      <c r="D76" s="23" t="s">
        <v>11</v>
      </c>
    </row>
    <row r="77" spans="2:4" s="1" customFormat="1" ht="10.5" customHeight="1" x14ac:dyDescent="0.25">
      <c r="B77" s="16"/>
      <c r="C77" s="2"/>
      <c r="D77" s="8"/>
    </row>
    <row r="78" spans="2:4" s="1" customFormat="1" x14ac:dyDescent="0.25">
      <c r="B78" s="16"/>
      <c r="C78" s="26" t="s">
        <v>66</v>
      </c>
      <c r="D78" s="8"/>
    </row>
    <row r="79" spans="2:4" s="1" customFormat="1" ht="30" x14ac:dyDescent="0.25">
      <c r="B79" s="16" t="s">
        <v>9</v>
      </c>
      <c r="C79" s="2" t="s">
        <v>67</v>
      </c>
      <c r="D79" s="8" t="s">
        <v>68</v>
      </c>
    </row>
    <row r="80" spans="2:4" s="1" customFormat="1" ht="30" x14ac:dyDescent="0.25">
      <c r="B80" s="16" t="s">
        <v>10</v>
      </c>
      <c r="C80" s="2" t="s">
        <v>69</v>
      </c>
      <c r="D80" s="8" t="s">
        <v>13</v>
      </c>
    </row>
    <row r="81" spans="2:4" s="35" customFormat="1" ht="15.75" x14ac:dyDescent="0.25">
      <c r="B81" s="34"/>
      <c r="C81" s="27" t="s">
        <v>36</v>
      </c>
      <c r="D81" s="30">
        <f>SUM(D79+D80)</f>
        <v>100</v>
      </c>
    </row>
    <row r="82" spans="2:4" s="1" customFormat="1" x14ac:dyDescent="0.25">
      <c r="B82" s="16"/>
      <c r="C82" s="2"/>
      <c r="D82" s="8"/>
    </row>
    <row r="83" spans="2:4" s="1" customFormat="1" x14ac:dyDescent="0.25">
      <c r="B83" s="16"/>
      <c r="C83" s="26" t="s">
        <v>70</v>
      </c>
      <c r="D83" s="8"/>
    </row>
    <row r="84" spans="2:4" s="1" customFormat="1" x14ac:dyDescent="0.25">
      <c r="B84" s="16" t="s">
        <v>9</v>
      </c>
      <c r="C84" s="2" t="s">
        <v>71</v>
      </c>
      <c r="D84" s="8" t="s">
        <v>72</v>
      </c>
    </row>
    <row r="85" spans="2:4" s="1" customFormat="1" ht="30" x14ac:dyDescent="0.25">
      <c r="B85" s="16" t="s">
        <v>10</v>
      </c>
      <c r="C85" s="2" t="s">
        <v>73</v>
      </c>
      <c r="D85" s="8" t="s">
        <v>74</v>
      </c>
    </row>
    <row r="86" spans="2:4" s="33" customFormat="1" ht="15.75" x14ac:dyDescent="0.25">
      <c r="B86" s="32"/>
      <c r="C86" s="27" t="s">
        <v>36</v>
      </c>
      <c r="D86" s="30">
        <f>SUM(D84+D85)</f>
        <v>100</v>
      </c>
    </row>
    <row r="88" spans="2:4" s="1" customFormat="1" x14ac:dyDescent="0.25">
      <c r="B88" s="16"/>
      <c r="C88" s="26" t="s">
        <v>78</v>
      </c>
      <c r="D88" s="8"/>
    </row>
    <row r="89" spans="2:4" s="1" customFormat="1" x14ac:dyDescent="0.25">
      <c r="B89" s="16" t="s">
        <v>9</v>
      </c>
      <c r="C89" s="2" t="s">
        <v>79</v>
      </c>
      <c r="D89" s="8" t="s">
        <v>80</v>
      </c>
    </row>
    <row r="90" spans="2:4" s="1" customFormat="1" x14ac:dyDescent="0.25">
      <c r="B90" s="16" t="s">
        <v>10</v>
      </c>
      <c r="C90" s="1" t="s">
        <v>81</v>
      </c>
      <c r="D90" s="8" t="s">
        <v>82</v>
      </c>
    </row>
    <row r="91" spans="2:4" s="1" customFormat="1" x14ac:dyDescent="0.25">
      <c r="B91" s="16" t="s">
        <v>11</v>
      </c>
      <c r="C91" s="2" t="s">
        <v>83</v>
      </c>
      <c r="D91" s="8" t="s">
        <v>29</v>
      </c>
    </row>
    <row r="92" spans="2:4" s="1" customFormat="1" x14ac:dyDescent="0.25">
      <c r="B92" s="16" t="s">
        <v>17</v>
      </c>
      <c r="C92" s="2" t="s">
        <v>84</v>
      </c>
      <c r="D92" s="8" t="s">
        <v>11</v>
      </c>
    </row>
    <row r="93" spans="2:4" s="1" customFormat="1" ht="15.75" x14ac:dyDescent="0.25">
      <c r="B93" s="16"/>
      <c r="C93" s="27" t="s">
        <v>36</v>
      </c>
      <c r="D93" s="30">
        <f>SUM(D89+D90+D91+D92)</f>
        <v>100</v>
      </c>
    </row>
    <row r="94" spans="2:4" s="1" customFormat="1" ht="33" customHeight="1" x14ac:dyDescent="0.25">
      <c r="B94" s="16"/>
      <c r="C94" s="27"/>
      <c r="D94" s="28"/>
    </row>
    <row r="95" spans="2:4" ht="18" customHeight="1" x14ac:dyDescent="0.25">
      <c r="B95" s="19" t="s">
        <v>75</v>
      </c>
      <c r="C95" s="21" t="s">
        <v>77</v>
      </c>
    </row>
    <row r="96" spans="2:4" ht="13.5" customHeight="1" x14ac:dyDescent="0.25">
      <c r="B96" s="22" t="s">
        <v>9</v>
      </c>
      <c r="C96" s="23" t="s">
        <v>10</v>
      </c>
      <c r="D96" s="23" t="s">
        <v>11</v>
      </c>
    </row>
    <row r="97" spans="2:4" ht="7.5" customHeight="1" x14ac:dyDescent="0.25">
      <c r="B97" s="38"/>
      <c r="C97" s="39"/>
      <c r="D97" s="39"/>
    </row>
    <row r="98" spans="2:4" s="1" customFormat="1" ht="29.25" x14ac:dyDescent="0.25">
      <c r="B98" s="16"/>
      <c r="C98" s="26" t="s">
        <v>85</v>
      </c>
      <c r="D98" s="8"/>
    </row>
    <row r="99" spans="2:4" s="1" customFormat="1" ht="30" x14ac:dyDescent="0.25">
      <c r="B99" s="16" t="s">
        <v>9</v>
      </c>
      <c r="C99" s="2" t="s">
        <v>86</v>
      </c>
      <c r="D99" s="8" t="s">
        <v>87</v>
      </c>
    </row>
    <row r="100" spans="2:4" s="1" customFormat="1" ht="30" x14ac:dyDescent="0.25">
      <c r="B100" s="16" t="s">
        <v>10</v>
      </c>
      <c r="C100" s="2" t="s">
        <v>88</v>
      </c>
      <c r="D100" s="8" t="s">
        <v>13</v>
      </c>
    </row>
    <row r="101" spans="2:4" s="1" customFormat="1" x14ac:dyDescent="0.25">
      <c r="B101" s="16" t="s">
        <v>11</v>
      </c>
      <c r="C101" s="2" t="s">
        <v>84</v>
      </c>
      <c r="D101" s="8" t="s">
        <v>17</v>
      </c>
    </row>
    <row r="102" spans="2:4" s="1" customFormat="1" ht="14.25" customHeight="1" x14ac:dyDescent="0.25">
      <c r="B102" s="16"/>
      <c r="C102" s="27" t="s">
        <v>36</v>
      </c>
      <c r="D102" s="30">
        <f>SUM(D98+D99+D100+D101)</f>
        <v>100</v>
      </c>
    </row>
    <row r="103" spans="2:4" s="1" customFormat="1" ht="12" customHeight="1" x14ac:dyDescent="0.25">
      <c r="B103" s="16"/>
      <c r="C103" s="2"/>
      <c r="D103" s="8"/>
    </row>
    <row r="104" spans="2:4" s="1" customFormat="1" ht="9.75" customHeight="1" x14ac:dyDescent="0.25">
      <c r="B104" s="16"/>
      <c r="C104" s="2"/>
      <c r="D104" s="8"/>
    </row>
    <row r="105" spans="2:4" s="1" customFormat="1" ht="15.75" x14ac:dyDescent="0.25">
      <c r="B105" s="16"/>
      <c r="C105" s="21" t="s">
        <v>89</v>
      </c>
      <c r="D105" s="8"/>
    </row>
    <row r="106" spans="2:4" s="1" customFormat="1" ht="13.5" customHeight="1" x14ac:dyDescent="0.25">
      <c r="B106" s="16"/>
      <c r="C106" s="25" t="s">
        <v>90</v>
      </c>
      <c r="D106" s="8"/>
    </row>
    <row r="107" spans="2:4" s="1" customFormat="1" ht="6" customHeight="1" x14ac:dyDescent="0.25">
      <c r="B107" s="16"/>
      <c r="C107" s="21"/>
      <c r="D107" s="8"/>
    </row>
    <row r="108" spans="2:4" s="1" customFormat="1" ht="13.5" customHeight="1" x14ac:dyDescent="0.25">
      <c r="B108" s="22" t="s">
        <v>9</v>
      </c>
      <c r="C108" s="23" t="s">
        <v>10</v>
      </c>
      <c r="D108" s="23" t="s">
        <v>11</v>
      </c>
    </row>
    <row r="109" spans="2:4" s="1" customFormat="1" ht="6.75" customHeight="1" x14ac:dyDescent="0.25">
      <c r="B109" s="16"/>
      <c r="C109" s="2"/>
      <c r="D109" s="8"/>
    </row>
    <row r="110" spans="2:4" s="1" customFormat="1" x14ac:dyDescent="0.25">
      <c r="B110" s="16"/>
      <c r="C110" s="20" t="s">
        <v>91</v>
      </c>
      <c r="D110" s="8"/>
    </row>
    <row r="111" spans="2:4" s="1" customFormat="1" ht="30" x14ac:dyDescent="0.25">
      <c r="B111" s="16" t="s">
        <v>9</v>
      </c>
      <c r="C111" s="2" t="s">
        <v>107</v>
      </c>
      <c r="D111" s="8" t="s">
        <v>92</v>
      </c>
    </row>
    <row r="112" spans="2:4" s="1" customFormat="1" x14ac:dyDescent="0.25">
      <c r="B112" s="16" t="s">
        <v>10</v>
      </c>
      <c r="C112" s="2" t="s">
        <v>93</v>
      </c>
      <c r="D112" s="8" t="s">
        <v>15</v>
      </c>
    </row>
    <row r="113" spans="2:4" s="1" customFormat="1" x14ac:dyDescent="0.25">
      <c r="B113" s="16" t="s">
        <v>11</v>
      </c>
      <c r="C113" s="2" t="s">
        <v>84</v>
      </c>
      <c r="D113" s="8" t="s">
        <v>17</v>
      </c>
    </row>
    <row r="114" spans="2:4" s="1" customFormat="1" ht="15.75" x14ac:dyDescent="0.25">
      <c r="B114" s="16"/>
      <c r="C114" s="27" t="s">
        <v>36</v>
      </c>
      <c r="D114" s="30">
        <f>SUM(D110+D111+D112+D113)</f>
        <v>100</v>
      </c>
    </row>
    <row r="115" spans="2:4" s="1" customFormat="1" ht="10.5" customHeight="1" x14ac:dyDescent="0.25">
      <c r="B115" s="16"/>
      <c r="C115" s="2"/>
      <c r="D115" s="8"/>
    </row>
    <row r="116" spans="2:4" s="1" customFormat="1" x14ac:dyDescent="0.25">
      <c r="B116" s="16"/>
      <c r="C116" s="20" t="s">
        <v>94</v>
      </c>
      <c r="D116" s="8"/>
    </row>
    <row r="117" spans="2:4" s="1" customFormat="1" x14ac:dyDescent="0.25">
      <c r="B117" s="16" t="s">
        <v>9</v>
      </c>
      <c r="C117" s="2" t="s">
        <v>95</v>
      </c>
      <c r="D117" s="8" t="s">
        <v>15</v>
      </c>
    </row>
    <row r="118" spans="2:4" s="1" customFormat="1" x14ac:dyDescent="0.25">
      <c r="B118" s="16" t="s">
        <v>10</v>
      </c>
      <c r="C118" s="2" t="s">
        <v>96</v>
      </c>
      <c r="D118" s="8" t="s">
        <v>97</v>
      </c>
    </row>
    <row r="119" spans="2:4" s="1" customFormat="1" x14ac:dyDescent="0.25">
      <c r="B119" s="16" t="s">
        <v>11</v>
      </c>
      <c r="C119" s="2" t="s">
        <v>98</v>
      </c>
      <c r="D119" s="8" t="s">
        <v>29</v>
      </c>
    </row>
    <row r="120" spans="2:4" s="1" customFormat="1" x14ac:dyDescent="0.25">
      <c r="B120" s="16" t="s">
        <v>17</v>
      </c>
      <c r="C120" s="2" t="s">
        <v>99</v>
      </c>
      <c r="D120" s="8" t="s">
        <v>29</v>
      </c>
    </row>
    <row r="121" spans="2:4" s="1" customFormat="1" ht="30" x14ac:dyDescent="0.25">
      <c r="B121" s="16" t="s">
        <v>15</v>
      </c>
      <c r="C121" s="2" t="s">
        <v>123</v>
      </c>
      <c r="D121" s="8" t="s">
        <v>13</v>
      </c>
    </row>
    <row r="122" spans="2:4" s="1" customFormat="1" x14ac:dyDescent="0.25">
      <c r="B122" s="16" t="s">
        <v>21</v>
      </c>
      <c r="C122" s="2" t="s">
        <v>100</v>
      </c>
      <c r="D122" s="8" t="s">
        <v>11</v>
      </c>
    </row>
    <row r="123" spans="2:4" s="1" customFormat="1" x14ac:dyDescent="0.25">
      <c r="B123" s="16" t="s">
        <v>20</v>
      </c>
      <c r="C123" s="2" t="s">
        <v>101</v>
      </c>
      <c r="D123" s="8" t="s">
        <v>15</v>
      </c>
    </row>
    <row r="124" spans="2:4" s="1" customFormat="1" x14ac:dyDescent="0.25">
      <c r="B124" s="16" t="s">
        <v>24</v>
      </c>
      <c r="C124" s="2" t="s">
        <v>102</v>
      </c>
      <c r="D124" s="8" t="s">
        <v>103</v>
      </c>
    </row>
    <row r="125" spans="2:4" s="1" customFormat="1" ht="45" x14ac:dyDescent="0.25">
      <c r="B125" s="16" t="s">
        <v>27</v>
      </c>
      <c r="C125" s="2" t="s">
        <v>104</v>
      </c>
      <c r="D125" s="8" t="s">
        <v>29</v>
      </c>
    </row>
    <row r="126" spans="2:4" s="1" customFormat="1" x14ac:dyDescent="0.25">
      <c r="B126" s="16" t="s">
        <v>29</v>
      </c>
      <c r="C126" s="2" t="s">
        <v>105</v>
      </c>
      <c r="D126" s="8" t="s">
        <v>11</v>
      </c>
    </row>
    <row r="127" spans="2:4" s="1" customFormat="1" x14ac:dyDescent="0.25">
      <c r="B127" s="16" t="s">
        <v>31</v>
      </c>
      <c r="C127" s="2" t="s">
        <v>106</v>
      </c>
      <c r="D127" s="8" t="s">
        <v>10</v>
      </c>
    </row>
    <row r="128" spans="2:4" s="1" customFormat="1" x14ac:dyDescent="0.25">
      <c r="B128" s="16" t="s">
        <v>34</v>
      </c>
      <c r="C128" s="2" t="s">
        <v>108</v>
      </c>
      <c r="D128" s="8" t="s">
        <v>17</v>
      </c>
    </row>
    <row r="129" spans="2:4" s="1" customFormat="1" ht="14.25" customHeight="1" x14ac:dyDescent="0.25">
      <c r="B129" s="16"/>
      <c r="C129" s="27" t="s">
        <v>36</v>
      </c>
      <c r="D129" s="30">
        <f>SUM(D117+D118+D119+D120+D121+D122+D123+D124+D125+D126+D127+D128)</f>
        <v>100</v>
      </c>
    </row>
    <row r="130" spans="2:4" s="1" customFormat="1" ht="9.75" customHeight="1" x14ac:dyDescent="0.25">
      <c r="B130" s="16"/>
      <c r="C130" s="2"/>
      <c r="D130" s="8"/>
    </row>
    <row r="131" spans="2:4" s="1" customFormat="1" ht="14.25" customHeight="1" x14ac:dyDescent="0.25">
      <c r="B131" s="16"/>
      <c r="C131" s="20" t="s">
        <v>111</v>
      </c>
      <c r="D131" s="8"/>
    </row>
    <row r="132" spans="2:4" s="1" customFormat="1" x14ac:dyDescent="0.25">
      <c r="B132" s="16" t="s">
        <v>9</v>
      </c>
      <c r="C132" s="2" t="s">
        <v>348</v>
      </c>
      <c r="D132" s="8" t="s">
        <v>13</v>
      </c>
    </row>
    <row r="133" spans="2:4" s="1" customFormat="1" x14ac:dyDescent="0.25">
      <c r="B133" s="16" t="s">
        <v>10</v>
      </c>
      <c r="C133" s="2" t="s">
        <v>99</v>
      </c>
      <c r="D133" s="8" t="s">
        <v>103</v>
      </c>
    </row>
    <row r="134" spans="2:4" s="1" customFormat="1" x14ac:dyDescent="0.25">
      <c r="B134" s="16" t="s">
        <v>11</v>
      </c>
      <c r="C134" s="2" t="s">
        <v>112</v>
      </c>
      <c r="D134" s="8" t="s">
        <v>20</v>
      </c>
    </row>
    <row r="135" spans="2:4" s="1" customFormat="1" ht="30" x14ac:dyDescent="0.25">
      <c r="B135" s="16" t="s">
        <v>17</v>
      </c>
      <c r="C135" s="2" t="s">
        <v>123</v>
      </c>
      <c r="D135" s="8" t="s">
        <v>113</v>
      </c>
    </row>
    <row r="136" spans="2:4" s="1" customFormat="1" x14ac:dyDescent="0.25">
      <c r="B136" s="16" t="s">
        <v>15</v>
      </c>
      <c r="C136" s="2" t="s">
        <v>100</v>
      </c>
      <c r="D136" s="8" t="s">
        <v>15</v>
      </c>
    </row>
    <row r="137" spans="2:4" s="1" customFormat="1" x14ac:dyDescent="0.25">
      <c r="B137" s="16" t="s">
        <v>21</v>
      </c>
      <c r="C137" s="2" t="s">
        <v>101</v>
      </c>
      <c r="D137" s="8" t="s">
        <v>11</v>
      </c>
    </row>
    <row r="138" spans="2:4" s="1" customFormat="1" x14ac:dyDescent="0.25">
      <c r="B138" s="16" t="s">
        <v>20</v>
      </c>
      <c r="C138" s="2" t="s">
        <v>102</v>
      </c>
      <c r="D138" s="8" t="s">
        <v>103</v>
      </c>
    </row>
    <row r="139" spans="2:4" s="1" customFormat="1" ht="45" x14ac:dyDescent="0.25">
      <c r="B139" s="16" t="s">
        <v>24</v>
      </c>
      <c r="C139" s="2" t="s">
        <v>104</v>
      </c>
      <c r="D139" s="8" t="s">
        <v>29</v>
      </c>
    </row>
    <row r="140" spans="2:4" s="1" customFormat="1" x14ac:dyDescent="0.25">
      <c r="B140" s="16" t="s">
        <v>27</v>
      </c>
      <c r="C140" s="2" t="s">
        <v>105</v>
      </c>
      <c r="D140" s="8" t="s">
        <v>11</v>
      </c>
    </row>
    <row r="141" spans="2:4" s="1" customFormat="1" x14ac:dyDescent="0.25">
      <c r="B141" s="16" t="s">
        <v>29</v>
      </c>
      <c r="C141" s="2" t="s">
        <v>106</v>
      </c>
      <c r="D141" s="8" t="s">
        <v>10</v>
      </c>
    </row>
    <row r="142" spans="2:4" s="1" customFormat="1" x14ac:dyDescent="0.25">
      <c r="B142" s="16" t="s">
        <v>31</v>
      </c>
      <c r="C142" s="2" t="s">
        <v>108</v>
      </c>
      <c r="D142" s="8" t="s">
        <v>17</v>
      </c>
    </row>
    <row r="143" spans="2:4" s="1" customFormat="1" ht="15.75" x14ac:dyDescent="0.25">
      <c r="B143" s="16"/>
      <c r="C143" s="27" t="s">
        <v>36</v>
      </c>
      <c r="D143" s="30">
        <f>SUM(D132+D133+D134+D135+D136+D137+D138+D139+D140+D141+D142)</f>
        <v>100</v>
      </c>
    </row>
    <row r="144" spans="2:4" s="1" customFormat="1" ht="15.75" x14ac:dyDescent="0.25">
      <c r="B144" s="19" t="s">
        <v>109</v>
      </c>
      <c r="C144" s="21" t="s">
        <v>110</v>
      </c>
      <c r="D144" s="10"/>
    </row>
    <row r="145" spans="2:4" s="1" customFormat="1" x14ac:dyDescent="0.25">
      <c r="B145" s="22" t="s">
        <v>9</v>
      </c>
      <c r="C145" s="23" t="s">
        <v>10</v>
      </c>
      <c r="D145" s="23" t="s">
        <v>11</v>
      </c>
    </row>
    <row r="146" spans="2:4" s="1" customFormat="1" x14ac:dyDescent="0.25">
      <c r="B146" s="16"/>
      <c r="C146" s="2"/>
      <c r="D146" s="8"/>
    </row>
    <row r="147" spans="2:4" s="1" customFormat="1" x14ac:dyDescent="0.25">
      <c r="B147" s="16"/>
      <c r="C147" s="20" t="s">
        <v>114</v>
      </c>
      <c r="D147" s="8"/>
    </row>
    <row r="148" spans="2:4" s="1" customFormat="1" x14ac:dyDescent="0.25">
      <c r="B148" s="16" t="s">
        <v>9</v>
      </c>
      <c r="C148" s="2" t="s">
        <v>115</v>
      </c>
      <c r="D148" s="8" t="s">
        <v>31</v>
      </c>
    </row>
    <row r="149" spans="2:4" s="1" customFormat="1" x14ac:dyDescent="0.25">
      <c r="B149" s="16" t="s">
        <v>10</v>
      </c>
      <c r="C149" s="2" t="s">
        <v>116</v>
      </c>
      <c r="D149" s="8" t="s">
        <v>31</v>
      </c>
    </row>
    <row r="150" spans="2:4" s="1" customFormat="1" x14ac:dyDescent="0.25">
      <c r="B150" s="16" t="s">
        <v>11</v>
      </c>
      <c r="C150" s="2" t="s">
        <v>117</v>
      </c>
      <c r="D150" s="8" t="s">
        <v>10</v>
      </c>
    </row>
    <row r="151" spans="2:4" s="1" customFormat="1" x14ac:dyDescent="0.25">
      <c r="B151" s="16" t="s">
        <v>17</v>
      </c>
      <c r="C151" s="2" t="s">
        <v>118</v>
      </c>
      <c r="D151" s="8" t="s">
        <v>10</v>
      </c>
    </row>
    <row r="152" spans="2:4" s="1" customFormat="1" x14ac:dyDescent="0.25">
      <c r="B152" s="16" t="s">
        <v>15</v>
      </c>
      <c r="C152" s="2" t="s">
        <v>119</v>
      </c>
      <c r="D152" s="8" t="s">
        <v>24</v>
      </c>
    </row>
    <row r="153" spans="2:4" s="1" customFormat="1" x14ac:dyDescent="0.25">
      <c r="B153" s="16" t="s">
        <v>21</v>
      </c>
      <c r="C153" s="2" t="s">
        <v>120</v>
      </c>
      <c r="D153" s="8" t="s">
        <v>103</v>
      </c>
    </row>
    <row r="154" spans="2:4" s="1" customFormat="1" x14ac:dyDescent="0.25">
      <c r="B154" s="16" t="s">
        <v>20</v>
      </c>
      <c r="C154" s="2" t="s">
        <v>121</v>
      </c>
      <c r="D154" s="8" t="s">
        <v>11</v>
      </c>
    </row>
    <row r="155" spans="2:4" s="1" customFormat="1" ht="30" x14ac:dyDescent="0.25">
      <c r="B155" s="16" t="s">
        <v>24</v>
      </c>
      <c r="C155" s="2" t="s">
        <v>122</v>
      </c>
      <c r="D155" s="8" t="s">
        <v>31</v>
      </c>
    </row>
    <row r="156" spans="2:4" s="1" customFormat="1" x14ac:dyDescent="0.25">
      <c r="B156" s="16" t="s">
        <v>27</v>
      </c>
      <c r="C156" s="2" t="s">
        <v>100</v>
      </c>
      <c r="D156" s="8" t="s">
        <v>15</v>
      </c>
    </row>
    <row r="157" spans="2:4" s="1" customFormat="1" x14ac:dyDescent="0.25">
      <c r="B157" s="16" t="s">
        <v>29</v>
      </c>
      <c r="C157" s="2" t="s">
        <v>102</v>
      </c>
      <c r="D157" s="8" t="s">
        <v>103</v>
      </c>
    </row>
    <row r="158" spans="2:4" s="1" customFormat="1" ht="45" x14ac:dyDescent="0.25">
      <c r="B158" s="16" t="s">
        <v>31</v>
      </c>
      <c r="C158" s="2" t="s">
        <v>104</v>
      </c>
      <c r="D158" s="8" t="s">
        <v>29</v>
      </c>
    </row>
    <row r="159" spans="2:4" s="1" customFormat="1" x14ac:dyDescent="0.25">
      <c r="B159" s="16" t="s">
        <v>34</v>
      </c>
      <c r="C159" s="2" t="s">
        <v>105</v>
      </c>
      <c r="D159" s="8" t="s">
        <v>11</v>
      </c>
    </row>
    <row r="160" spans="2:4" s="1" customFormat="1" x14ac:dyDescent="0.25">
      <c r="B160" s="16" t="s">
        <v>97</v>
      </c>
      <c r="C160" s="2" t="s">
        <v>108</v>
      </c>
      <c r="D160" s="8" t="s">
        <v>17</v>
      </c>
    </row>
    <row r="161" spans="2:4" s="1" customFormat="1" ht="15.75" x14ac:dyDescent="0.25">
      <c r="B161" s="16"/>
      <c r="C161" s="27" t="s">
        <v>36</v>
      </c>
      <c r="D161" s="30">
        <f>SUM(D148+D149+D150+D151+D152+D153+D154+D155+D156+D157+D158+D159+D160)</f>
        <v>100</v>
      </c>
    </row>
    <row r="162" spans="2:4" s="1" customFormat="1" x14ac:dyDescent="0.25">
      <c r="B162" s="16"/>
      <c r="C162" s="2"/>
      <c r="D162" s="8"/>
    </row>
    <row r="163" spans="2:4" x14ac:dyDescent="0.25">
      <c r="C163" s="20" t="s">
        <v>124</v>
      </c>
    </row>
    <row r="164" spans="2:4" s="1" customFormat="1" x14ac:dyDescent="0.25">
      <c r="B164" s="16" t="s">
        <v>9</v>
      </c>
      <c r="C164" s="2" t="s">
        <v>99</v>
      </c>
      <c r="D164" s="8" t="s">
        <v>125</v>
      </c>
    </row>
    <row r="165" spans="2:4" s="1" customFormat="1" x14ac:dyDescent="0.25">
      <c r="B165" s="16" t="s">
        <v>10</v>
      </c>
      <c r="C165" s="2" t="s">
        <v>126</v>
      </c>
      <c r="D165" s="8" t="s">
        <v>29</v>
      </c>
    </row>
    <row r="166" spans="2:4" s="1" customFormat="1" x14ac:dyDescent="0.25">
      <c r="B166" s="16" t="s">
        <v>11</v>
      </c>
      <c r="C166" s="2" t="s">
        <v>127</v>
      </c>
      <c r="D166" s="8" t="s">
        <v>125</v>
      </c>
    </row>
    <row r="167" spans="2:4" s="1" customFormat="1" x14ac:dyDescent="0.25">
      <c r="B167" s="16" t="s">
        <v>17</v>
      </c>
      <c r="C167" s="2" t="s">
        <v>128</v>
      </c>
      <c r="D167" s="8" t="s">
        <v>29</v>
      </c>
    </row>
    <row r="168" spans="2:4" s="1" customFormat="1" ht="30" x14ac:dyDescent="0.25">
      <c r="B168" s="16" t="s">
        <v>15</v>
      </c>
      <c r="C168" s="2" t="s">
        <v>129</v>
      </c>
      <c r="D168" s="8" t="s">
        <v>103</v>
      </c>
    </row>
    <row r="169" spans="2:4" s="1" customFormat="1" x14ac:dyDescent="0.25">
      <c r="B169" s="16" t="s">
        <v>21</v>
      </c>
      <c r="C169" s="2" t="s">
        <v>102</v>
      </c>
      <c r="D169" s="8" t="s">
        <v>103</v>
      </c>
    </row>
    <row r="170" spans="2:4" s="1" customFormat="1" ht="45" x14ac:dyDescent="0.25">
      <c r="B170" s="16" t="s">
        <v>20</v>
      </c>
      <c r="C170" s="2" t="s">
        <v>104</v>
      </c>
      <c r="D170" s="8" t="s">
        <v>103</v>
      </c>
    </row>
    <row r="171" spans="2:4" s="1" customFormat="1" x14ac:dyDescent="0.25">
      <c r="B171" s="16" t="s">
        <v>24</v>
      </c>
      <c r="C171" s="2" t="s">
        <v>105</v>
      </c>
      <c r="D171" s="8" t="s">
        <v>11</v>
      </c>
    </row>
    <row r="172" spans="2:4" s="1" customFormat="1" x14ac:dyDescent="0.25">
      <c r="B172" s="16" t="s">
        <v>27</v>
      </c>
      <c r="C172" s="2" t="s">
        <v>108</v>
      </c>
      <c r="D172" s="8" t="s">
        <v>17</v>
      </c>
    </row>
    <row r="173" spans="2:4" s="1" customFormat="1" ht="15.75" x14ac:dyDescent="0.25">
      <c r="B173" s="16"/>
      <c r="C173" s="27" t="s">
        <v>36</v>
      </c>
      <c r="D173" s="30">
        <f>SUM(D164+D165+D166+D167+D168+D169+D170+D171+D172)</f>
        <v>100</v>
      </c>
    </row>
    <row r="174" spans="2:4" s="1" customFormat="1" ht="13.5" customHeight="1" x14ac:dyDescent="0.25">
      <c r="B174" s="16"/>
      <c r="C174" s="2"/>
      <c r="D174" s="8"/>
    </row>
    <row r="175" spans="2:4" s="1" customFormat="1" x14ac:dyDescent="0.25">
      <c r="B175" s="16"/>
      <c r="C175" s="20" t="s">
        <v>136</v>
      </c>
      <c r="D175" s="8"/>
    </row>
    <row r="176" spans="2:4" s="1" customFormat="1" x14ac:dyDescent="0.25">
      <c r="B176" s="16" t="s">
        <v>9</v>
      </c>
      <c r="C176" s="2" t="s">
        <v>131</v>
      </c>
      <c r="D176" s="8" t="s">
        <v>132</v>
      </c>
    </row>
    <row r="177" spans="2:4" s="1" customFormat="1" ht="30" x14ac:dyDescent="0.25">
      <c r="B177" s="16" t="s">
        <v>10</v>
      </c>
      <c r="C177" s="2" t="s">
        <v>133</v>
      </c>
      <c r="D177" s="8" t="s">
        <v>134</v>
      </c>
    </row>
    <row r="178" spans="2:4" s="1" customFormat="1" x14ac:dyDescent="0.25">
      <c r="B178" s="16" t="s">
        <v>11</v>
      </c>
      <c r="C178" s="2" t="s">
        <v>135</v>
      </c>
      <c r="D178" s="8" t="s">
        <v>29</v>
      </c>
    </row>
    <row r="179" spans="2:4" s="1" customFormat="1" x14ac:dyDescent="0.25">
      <c r="B179" s="16" t="s">
        <v>17</v>
      </c>
      <c r="C179" s="2" t="s">
        <v>84</v>
      </c>
      <c r="D179" s="8" t="s">
        <v>17</v>
      </c>
    </row>
    <row r="180" spans="2:4" s="1" customFormat="1" ht="15.75" x14ac:dyDescent="0.25">
      <c r="B180" s="16"/>
      <c r="C180" s="27" t="s">
        <v>36</v>
      </c>
      <c r="D180" s="30">
        <f>SUM(D176+D177+D178+D179)</f>
        <v>100</v>
      </c>
    </row>
    <row r="181" spans="2:4" s="1" customFormat="1" ht="10.5" customHeight="1" x14ac:dyDescent="0.25">
      <c r="B181" s="16"/>
      <c r="C181" s="2"/>
      <c r="D181" s="8"/>
    </row>
    <row r="182" spans="2:4" s="1" customFormat="1" x14ac:dyDescent="0.25">
      <c r="B182" s="16"/>
      <c r="C182" s="20" t="s">
        <v>137</v>
      </c>
      <c r="D182" s="8"/>
    </row>
    <row r="183" spans="2:4" s="1" customFormat="1" x14ac:dyDescent="0.25">
      <c r="B183" s="16" t="s">
        <v>9</v>
      </c>
      <c r="C183" s="2" t="s">
        <v>138</v>
      </c>
      <c r="D183" s="8" t="s">
        <v>72</v>
      </c>
    </row>
    <row r="184" spans="2:4" s="1" customFormat="1" x14ac:dyDescent="0.25">
      <c r="B184" s="16" t="s">
        <v>10</v>
      </c>
      <c r="C184" s="2" t="s">
        <v>150</v>
      </c>
      <c r="D184" s="8" t="s">
        <v>103</v>
      </c>
    </row>
    <row r="185" spans="2:4" s="1" customFormat="1" x14ac:dyDescent="0.25">
      <c r="B185" s="16" t="s">
        <v>11</v>
      </c>
      <c r="C185" s="2" t="s">
        <v>139</v>
      </c>
      <c r="D185" s="8" t="s">
        <v>140</v>
      </c>
    </row>
    <row r="186" spans="2:4" s="1" customFormat="1" x14ac:dyDescent="0.25">
      <c r="B186" s="16" t="s">
        <v>17</v>
      </c>
      <c r="C186" s="2" t="s">
        <v>141</v>
      </c>
      <c r="D186" s="8" t="s">
        <v>103</v>
      </c>
    </row>
    <row r="187" spans="2:4" s="1" customFormat="1" ht="45" x14ac:dyDescent="0.25">
      <c r="B187" s="16" t="s">
        <v>15</v>
      </c>
      <c r="C187" s="2" t="s">
        <v>104</v>
      </c>
      <c r="D187" s="8" t="s">
        <v>103</v>
      </c>
    </row>
    <row r="188" spans="2:4" s="1" customFormat="1" x14ac:dyDescent="0.25">
      <c r="B188" s="16" t="s">
        <v>21</v>
      </c>
      <c r="C188" s="2" t="s">
        <v>142</v>
      </c>
      <c r="D188" s="8" t="s">
        <v>11</v>
      </c>
    </row>
    <row r="189" spans="2:4" s="1" customFormat="1" x14ac:dyDescent="0.25">
      <c r="B189" s="16" t="s">
        <v>20</v>
      </c>
      <c r="C189" s="2" t="s">
        <v>108</v>
      </c>
      <c r="D189" s="8" t="s">
        <v>17</v>
      </c>
    </row>
    <row r="190" spans="2:4" s="1" customFormat="1" ht="17.25" customHeight="1" x14ac:dyDescent="0.25">
      <c r="B190" s="16"/>
      <c r="C190" s="27" t="s">
        <v>36</v>
      </c>
      <c r="D190" s="30">
        <f>SUM(D183+D184+D185+D186+D187+D188+D189)</f>
        <v>100</v>
      </c>
    </row>
    <row r="191" spans="2:4" s="1" customFormat="1" ht="23.25" customHeight="1" x14ac:dyDescent="0.25">
      <c r="B191" s="19" t="s">
        <v>130</v>
      </c>
      <c r="C191" s="21" t="s">
        <v>110</v>
      </c>
      <c r="D191" s="10"/>
    </row>
    <row r="192" spans="2:4" s="1" customFormat="1" x14ac:dyDescent="0.25">
      <c r="B192" s="22" t="s">
        <v>9</v>
      </c>
      <c r="C192" s="23" t="s">
        <v>10</v>
      </c>
      <c r="D192" s="23" t="s">
        <v>11</v>
      </c>
    </row>
    <row r="193" spans="2:4" s="1" customFormat="1" ht="14.25" customHeight="1" x14ac:dyDescent="0.25">
      <c r="B193" s="16"/>
      <c r="C193" s="2"/>
      <c r="D193" s="8"/>
    </row>
    <row r="194" spans="2:4" s="1" customFormat="1" x14ac:dyDescent="0.25">
      <c r="B194" s="16"/>
      <c r="C194" s="20" t="s">
        <v>144</v>
      </c>
      <c r="D194" s="8"/>
    </row>
    <row r="195" spans="2:4" s="1" customFormat="1" ht="30" x14ac:dyDescent="0.25">
      <c r="B195" s="16" t="s">
        <v>9</v>
      </c>
      <c r="C195" s="2" t="s">
        <v>143</v>
      </c>
      <c r="D195" s="8" t="s">
        <v>74</v>
      </c>
    </row>
    <row r="196" spans="2:4" s="1" customFormat="1" x14ac:dyDescent="0.25">
      <c r="B196" s="16" t="s">
        <v>10</v>
      </c>
      <c r="C196" s="2" t="s">
        <v>145</v>
      </c>
      <c r="D196" s="8" t="s">
        <v>146</v>
      </c>
    </row>
    <row r="197" spans="2:4" s="1" customFormat="1" x14ac:dyDescent="0.25">
      <c r="B197" s="16" t="s">
        <v>11</v>
      </c>
      <c r="C197" s="2" t="s">
        <v>135</v>
      </c>
      <c r="D197" s="8" t="s">
        <v>29</v>
      </c>
    </row>
    <row r="198" spans="2:4" s="1" customFormat="1" x14ac:dyDescent="0.25">
      <c r="B198" s="16" t="s">
        <v>17</v>
      </c>
      <c r="C198" s="2" t="s">
        <v>84</v>
      </c>
      <c r="D198" s="8" t="s">
        <v>11</v>
      </c>
    </row>
    <row r="199" spans="2:4" s="1" customFormat="1" ht="15.75" x14ac:dyDescent="0.25">
      <c r="B199" s="16"/>
      <c r="C199" s="27" t="s">
        <v>36</v>
      </c>
      <c r="D199" s="30">
        <f>SUM(D195+D196+D197+D198)</f>
        <v>100</v>
      </c>
    </row>
    <row r="200" spans="2:4" s="1" customFormat="1" ht="15" customHeight="1" x14ac:dyDescent="0.25">
      <c r="B200" s="16"/>
      <c r="C200" s="2"/>
      <c r="D200" s="8"/>
    </row>
    <row r="201" spans="2:4" s="1" customFormat="1" x14ac:dyDescent="0.25">
      <c r="B201" s="16"/>
      <c r="C201" s="20" t="s">
        <v>155</v>
      </c>
      <c r="D201" s="8"/>
    </row>
    <row r="202" spans="2:4" s="1" customFormat="1" x14ac:dyDescent="0.25">
      <c r="B202" s="16" t="s">
        <v>9</v>
      </c>
      <c r="C202" s="2" t="s">
        <v>147</v>
      </c>
      <c r="D202" s="8" t="s">
        <v>103</v>
      </c>
    </row>
    <row r="203" spans="2:4" s="1" customFormat="1" ht="30" x14ac:dyDescent="0.25">
      <c r="B203" s="16" t="s">
        <v>10</v>
      </c>
      <c r="C203" s="2" t="s">
        <v>148</v>
      </c>
      <c r="D203" s="8" t="s">
        <v>29</v>
      </c>
    </row>
    <row r="204" spans="2:4" s="1" customFormat="1" x14ac:dyDescent="0.25">
      <c r="B204" s="16" t="s">
        <v>11</v>
      </c>
      <c r="C204" s="2" t="s">
        <v>112</v>
      </c>
      <c r="D204" s="8" t="s">
        <v>20</v>
      </c>
    </row>
    <row r="205" spans="2:4" s="1" customFormat="1" x14ac:dyDescent="0.25">
      <c r="B205" s="16" t="s">
        <v>17</v>
      </c>
      <c r="C205" s="2" t="s">
        <v>149</v>
      </c>
      <c r="D205" s="8" t="s">
        <v>103</v>
      </c>
    </row>
    <row r="206" spans="2:4" s="1" customFormat="1" x14ac:dyDescent="0.25">
      <c r="B206" s="16" t="s">
        <v>15</v>
      </c>
      <c r="C206" s="2" t="s">
        <v>150</v>
      </c>
      <c r="D206" s="8" t="s">
        <v>125</v>
      </c>
    </row>
    <row r="207" spans="2:4" s="1" customFormat="1" x14ac:dyDescent="0.25">
      <c r="B207" s="16" t="s">
        <v>21</v>
      </c>
      <c r="C207" s="2" t="s">
        <v>151</v>
      </c>
      <c r="D207" s="8" t="s">
        <v>15</v>
      </c>
    </row>
    <row r="208" spans="2:4" s="1" customFormat="1" x14ac:dyDescent="0.25">
      <c r="B208" s="16" t="s">
        <v>20</v>
      </c>
      <c r="C208" s="2" t="s">
        <v>152</v>
      </c>
      <c r="D208" s="8" t="s">
        <v>11</v>
      </c>
    </row>
    <row r="209" spans="2:4" s="1" customFormat="1" x14ac:dyDescent="0.25">
      <c r="B209" s="16" t="s">
        <v>24</v>
      </c>
      <c r="C209" s="2" t="s">
        <v>153</v>
      </c>
      <c r="D209" s="8" t="s">
        <v>103</v>
      </c>
    </row>
    <row r="210" spans="2:4" s="1" customFormat="1" ht="43.5" customHeight="1" x14ac:dyDescent="0.25">
      <c r="B210" s="16" t="s">
        <v>27</v>
      </c>
      <c r="C210" s="36" t="s">
        <v>154</v>
      </c>
      <c r="D210" s="8" t="s">
        <v>34</v>
      </c>
    </row>
    <row r="211" spans="2:4" s="1" customFormat="1" x14ac:dyDescent="0.25">
      <c r="B211" s="16" t="s">
        <v>29</v>
      </c>
      <c r="C211" s="2" t="s">
        <v>108</v>
      </c>
      <c r="D211" s="8" t="s">
        <v>17</v>
      </c>
    </row>
    <row r="212" spans="2:4" s="1" customFormat="1" ht="15.75" x14ac:dyDescent="0.25">
      <c r="B212" s="16"/>
      <c r="C212" s="27" t="s">
        <v>36</v>
      </c>
      <c r="D212" s="30">
        <f>SUM(D202+D203+D204+D205+D206+D207+D208+D209+D210+D211)</f>
        <v>100</v>
      </c>
    </row>
    <row r="213" spans="2:4" s="1" customFormat="1" ht="12.75" customHeight="1" x14ac:dyDescent="0.25">
      <c r="B213" s="16"/>
      <c r="C213" s="2"/>
      <c r="D213" s="8"/>
    </row>
    <row r="214" spans="2:4" s="1" customFormat="1" x14ac:dyDescent="0.25">
      <c r="B214" s="16"/>
      <c r="C214" s="37" t="s">
        <v>156</v>
      </c>
      <c r="D214" s="8"/>
    </row>
    <row r="215" spans="2:4" s="1" customFormat="1" ht="30" x14ac:dyDescent="0.25">
      <c r="B215" s="16" t="s">
        <v>9</v>
      </c>
      <c r="C215" s="2" t="s">
        <v>157</v>
      </c>
      <c r="D215" s="8" t="s">
        <v>158</v>
      </c>
    </row>
    <row r="216" spans="2:4" s="1" customFormat="1" ht="13.5" customHeight="1" x14ac:dyDescent="0.25">
      <c r="B216" s="16" t="s">
        <v>10</v>
      </c>
      <c r="C216" s="2" t="s">
        <v>159</v>
      </c>
      <c r="D216" s="8" t="s">
        <v>146</v>
      </c>
    </row>
    <row r="217" spans="2:4" s="1" customFormat="1" ht="13.5" customHeight="1" x14ac:dyDescent="0.25">
      <c r="B217" s="16" t="s">
        <v>11</v>
      </c>
      <c r="C217" s="2" t="s">
        <v>160</v>
      </c>
      <c r="D217" s="8" t="s">
        <v>21</v>
      </c>
    </row>
    <row r="218" spans="2:4" s="1" customFormat="1" ht="13.5" customHeight="1" x14ac:dyDescent="0.25">
      <c r="B218" s="16" t="s">
        <v>17</v>
      </c>
      <c r="C218" s="2" t="s">
        <v>161</v>
      </c>
      <c r="D218" s="8" t="s">
        <v>11</v>
      </c>
    </row>
    <row r="219" spans="2:4" s="1" customFormat="1" ht="13.5" customHeight="1" x14ac:dyDescent="0.25">
      <c r="B219" s="16" t="s">
        <v>15</v>
      </c>
      <c r="C219" s="2" t="s">
        <v>162</v>
      </c>
      <c r="D219" s="8" t="s">
        <v>29</v>
      </c>
    </row>
    <row r="220" spans="2:4" s="1" customFormat="1" ht="13.5" customHeight="1" x14ac:dyDescent="0.25">
      <c r="B220" s="16" t="s">
        <v>21</v>
      </c>
      <c r="C220" s="2" t="s">
        <v>163</v>
      </c>
      <c r="D220" s="8" t="s">
        <v>17</v>
      </c>
    </row>
    <row r="221" spans="2:4" s="1" customFormat="1" ht="15.75" x14ac:dyDescent="0.25">
      <c r="B221" s="16"/>
      <c r="C221" s="27" t="s">
        <v>36</v>
      </c>
      <c r="D221" s="30">
        <f>SUM(D215+D216+D217+D218+D219+D220)</f>
        <v>100</v>
      </c>
    </row>
    <row r="222" spans="2:4" s="1" customFormat="1" ht="21.75" customHeight="1" x14ac:dyDescent="0.25">
      <c r="B222" s="16"/>
      <c r="C222" s="27"/>
      <c r="D222" s="28"/>
    </row>
    <row r="223" spans="2:4" s="1" customFormat="1" ht="15.75" x14ac:dyDescent="0.25">
      <c r="B223" s="16"/>
      <c r="C223" s="27"/>
      <c r="D223" s="28"/>
    </row>
    <row r="224" spans="2:4" s="1" customFormat="1" ht="15.75" x14ac:dyDescent="0.25">
      <c r="B224" s="19"/>
      <c r="C224" s="21" t="s">
        <v>164</v>
      </c>
      <c r="D224" s="8"/>
    </row>
    <row r="225" spans="2:4" s="1" customFormat="1" ht="31.5" x14ac:dyDescent="0.25">
      <c r="B225" s="16"/>
      <c r="C225" s="25" t="s">
        <v>165</v>
      </c>
      <c r="D225" s="8"/>
    </row>
    <row r="226" spans="2:4" s="1" customFormat="1" ht="12.75" customHeight="1" x14ac:dyDescent="0.25">
      <c r="B226" s="16"/>
      <c r="C226" s="21"/>
      <c r="D226" s="8"/>
    </row>
    <row r="227" spans="2:4" s="1" customFormat="1" x14ac:dyDescent="0.25">
      <c r="B227" s="22" t="s">
        <v>9</v>
      </c>
      <c r="C227" s="23" t="s">
        <v>10</v>
      </c>
      <c r="D227" s="23" t="s">
        <v>11</v>
      </c>
    </row>
    <row r="228" spans="2:4" s="1" customFormat="1" ht="12.75" customHeight="1" x14ac:dyDescent="0.25">
      <c r="B228" s="16"/>
      <c r="C228" s="2"/>
      <c r="D228" s="8"/>
    </row>
    <row r="229" spans="2:4" s="1" customFormat="1" ht="29.25" x14ac:dyDescent="0.25">
      <c r="B229" s="16"/>
      <c r="C229" s="20" t="s">
        <v>166</v>
      </c>
      <c r="D229" s="8"/>
    </row>
    <row r="230" spans="2:4" s="1" customFormat="1" x14ac:dyDescent="0.25">
      <c r="B230" s="16" t="s">
        <v>9</v>
      </c>
      <c r="C230" s="2" t="s">
        <v>167</v>
      </c>
      <c r="D230" s="8" t="s">
        <v>134</v>
      </c>
    </row>
    <row r="231" spans="2:4" s="1" customFormat="1" x14ac:dyDescent="0.25">
      <c r="B231" s="16" t="s">
        <v>10</v>
      </c>
      <c r="C231" s="2" t="s">
        <v>168</v>
      </c>
      <c r="D231" s="8" t="s">
        <v>29</v>
      </c>
    </row>
    <row r="232" spans="2:4" s="1" customFormat="1" ht="30" x14ac:dyDescent="0.25">
      <c r="B232" s="16" t="s">
        <v>11</v>
      </c>
      <c r="C232" s="2" t="s">
        <v>169</v>
      </c>
      <c r="D232" s="8" t="s">
        <v>103</v>
      </c>
    </row>
    <row r="233" spans="2:4" s="1" customFormat="1" x14ac:dyDescent="0.25">
      <c r="B233" s="16" t="s">
        <v>17</v>
      </c>
      <c r="C233" s="2" t="s">
        <v>170</v>
      </c>
      <c r="D233" s="8" t="s">
        <v>17</v>
      </c>
    </row>
    <row r="234" spans="2:4" s="1" customFormat="1" x14ac:dyDescent="0.25">
      <c r="B234" s="16" t="s">
        <v>15</v>
      </c>
      <c r="C234" s="2" t="s">
        <v>108</v>
      </c>
      <c r="D234" s="8" t="s">
        <v>17</v>
      </c>
    </row>
    <row r="235" spans="2:4" s="1" customFormat="1" x14ac:dyDescent="0.25">
      <c r="B235" s="16" t="s">
        <v>21</v>
      </c>
      <c r="C235" s="2" t="s">
        <v>171</v>
      </c>
      <c r="D235" s="8" t="s">
        <v>10</v>
      </c>
    </row>
    <row r="236" spans="2:4" s="1" customFormat="1" ht="15.75" x14ac:dyDescent="0.25">
      <c r="B236" s="16"/>
      <c r="C236" s="27" t="s">
        <v>36</v>
      </c>
      <c r="D236" s="30">
        <f>SUM(D230+D231+D232+D233+D234+D235)</f>
        <v>100</v>
      </c>
    </row>
    <row r="237" spans="2:4" s="1" customFormat="1" ht="16.5" customHeight="1" x14ac:dyDescent="0.25">
      <c r="B237" s="16"/>
      <c r="C237" s="2"/>
      <c r="D237" s="8"/>
    </row>
    <row r="238" spans="2:4" s="1" customFormat="1" ht="23.25" customHeight="1" x14ac:dyDescent="0.25">
      <c r="B238" s="19" t="s">
        <v>270</v>
      </c>
      <c r="C238" s="21" t="s">
        <v>275</v>
      </c>
      <c r="D238" s="10"/>
    </row>
    <row r="239" spans="2:4" s="1" customFormat="1" x14ac:dyDescent="0.25">
      <c r="B239" s="22" t="s">
        <v>9</v>
      </c>
      <c r="C239" s="23" t="s">
        <v>10</v>
      </c>
      <c r="D239" s="23" t="s">
        <v>11</v>
      </c>
    </row>
    <row r="240" spans="2:4" s="1" customFormat="1" ht="16.5" customHeight="1" x14ac:dyDescent="0.25">
      <c r="B240" s="16"/>
      <c r="C240" s="2"/>
      <c r="D240" s="8"/>
    </row>
    <row r="241" spans="2:4" s="1" customFormat="1" x14ac:dyDescent="0.25">
      <c r="B241" s="16"/>
      <c r="C241" s="37" t="s">
        <v>172</v>
      </c>
      <c r="D241" s="8"/>
    </row>
    <row r="242" spans="2:4" s="1" customFormat="1" x14ac:dyDescent="0.25">
      <c r="B242" s="16" t="s">
        <v>9</v>
      </c>
      <c r="C242" s="2" t="s">
        <v>173</v>
      </c>
      <c r="D242" s="8" t="s">
        <v>174</v>
      </c>
    </row>
    <row r="243" spans="2:4" s="1" customFormat="1" ht="30" x14ac:dyDescent="0.25">
      <c r="B243" s="16" t="s">
        <v>10</v>
      </c>
      <c r="C243" s="2" t="s">
        <v>175</v>
      </c>
      <c r="D243" s="8" t="s">
        <v>29</v>
      </c>
    </row>
    <row r="244" spans="2:4" s="1" customFormat="1" x14ac:dyDescent="0.25">
      <c r="B244" s="16" t="s">
        <v>11</v>
      </c>
      <c r="C244" s="2" t="s">
        <v>176</v>
      </c>
      <c r="D244" s="8" t="s">
        <v>11</v>
      </c>
    </row>
    <row r="245" spans="2:4" s="1" customFormat="1" x14ac:dyDescent="0.25">
      <c r="B245" s="16" t="s">
        <v>17</v>
      </c>
      <c r="C245" s="2" t="s">
        <v>163</v>
      </c>
      <c r="D245" s="8" t="s">
        <v>17</v>
      </c>
    </row>
    <row r="246" spans="2:4" s="1" customFormat="1" x14ac:dyDescent="0.25">
      <c r="B246" s="16" t="s">
        <v>15</v>
      </c>
      <c r="C246" s="2" t="s">
        <v>171</v>
      </c>
      <c r="D246" s="8" t="s">
        <v>10</v>
      </c>
    </row>
    <row r="247" spans="2:4" s="1" customFormat="1" ht="15.75" x14ac:dyDescent="0.25">
      <c r="B247" s="16"/>
      <c r="C247" s="27" t="s">
        <v>36</v>
      </c>
      <c r="D247" s="30">
        <f>SUM(D242+D243+D244+D245+D246)</f>
        <v>100</v>
      </c>
    </row>
    <row r="248" spans="2:4" s="1" customFormat="1" x14ac:dyDescent="0.25">
      <c r="B248" s="16"/>
      <c r="C248" s="2"/>
      <c r="D248" s="8"/>
    </row>
    <row r="249" spans="2:4" s="1" customFormat="1" x14ac:dyDescent="0.25">
      <c r="B249" s="16"/>
      <c r="C249" s="2"/>
      <c r="D249" s="8"/>
    </row>
    <row r="250" spans="2:4" s="1" customFormat="1" ht="15.75" x14ac:dyDescent="0.25">
      <c r="B250" s="16"/>
      <c r="C250" s="21" t="s">
        <v>177</v>
      </c>
      <c r="D250" s="8"/>
    </row>
    <row r="251" spans="2:4" s="1" customFormat="1" ht="15.75" x14ac:dyDescent="0.25">
      <c r="B251" s="16"/>
      <c r="C251" s="25" t="s">
        <v>178</v>
      </c>
      <c r="D251" s="8"/>
    </row>
    <row r="252" spans="2:4" s="1" customFormat="1" ht="5.25" customHeight="1" x14ac:dyDescent="0.25">
      <c r="B252" s="16"/>
      <c r="C252" s="21"/>
      <c r="D252" s="8"/>
    </row>
    <row r="253" spans="2:4" s="1" customFormat="1" x14ac:dyDescent="0.25">
      <c r="B253" s="22" t="s">
        <v>9</v>
      </c>
      <c r="C253" s="23" t="s">
        <v>10</v>
      </c>
      <c r="D253" s="23" t="s">
        <v>11</v>
      </c>
    </row>
    <row r="254" spans="2:4" s="1" customFormat="1" ht="9.75" customHeight="1" x14ac:dyDescent="0.25">
      <c r="B254" s="16"/>
      <c r="C254" s="2"/>
      <c r="D254" s="8"/>
    </row>
    <row r="255" spans="2:4" s="1" customFormat="1" ht="30" x14ac:dyDescent="0.25">
      <c r="B255" s="16" t="s">
        <v>9</v>
      </c>
      <c r="C255" s="2" t="s">
        <v>349</v>
      </c>
      <c r="D255" s="8" t="s">
        <v>74</v>
      </c>
    </row>
    <row r="256" spans="2:4" s="1" customFormat="1" x14ac:dyDescent="0.25">
      <c r="B256" s="16" t="s">
        <v>10</v>
      </c>
      <c r="C256" s="2" t="s">
        <v>179</v>
      </c>
      <c r="D256" s="8" t="s">
        <v>15</v>
      </c>
    </row>
    <row r="257" spans="2:4" s="1" customFormat="1" x14ac:dyDescent="0.25">
      <c r="B257" s="16" t="s">
        <v>11</v>
      </c>
      <c r="C257" s="2" t="s">
        <v>180</v>
      </c>
      <c r="D257" s="8" t="s">
        <v>103</v>
      </c>
    </row>
    <row r="258" spans="2:4" s="1" customFormat="1" x14ac:dyDescent="0.25">
      <c r="B258" s="16" t="s">
        <v>17</v>
      </c>
      <c r="C258" s="2" t="s">
        <v>181</v>
      </c>
      <c r="D258" s="8" t="s">
        <v>15</v>
      </c>
    </row>
    <row r="259" spans="2:4" s="1" customFormat="1" x14ac:dyDescent="0.25">
      <c r="B259" s="16" t="s">
        <v>15</v>
      </c>
      <c r="C259" s="2" t="s">
        <v>163</v>
      </c>
      <c r="D259" s="8" t="s">
        <v>15</v>
      </c>
    </row>
    <row r="260" spans="2:4" s="1" customFormat="1" ht="15.75" x14ac:dyDescent="0.25">
      <c r="B260" s="16"/>
      <c r="C260" s="27" t="s">
        <v>36</v>
      </c>
      <c r="D260" s="30">
        <f>SUM(D255+D256+D257+D258+D259)</f>
        <v>100</v>
      </c>
    </row>
    <row r="261" spans="2:4" s="1" customFormat="1" ht="15" customHeight="1" x14ac:dyDescent="0.25">
      <c r="B261" s="16"/>
      <c r="C261" s="2"/>
      <c r="D261" s="8"/>
    </row>
    <row r="262" spans="2:4" s="1" customFormat="1" ht="15" customHeight="1" x14ac:dyDescent="0.25">
      <c r="B262" s="16"/>
      <c r="C262" s="2"/>
      <c r="D262" s="8"/>
    </row>
    <row r="263" spans="2:4" s="1" customFormat="1" ht="15.75" x14ac:dyDescent="0.25">
      <c r="B263" s="16"/>
      <c r="C263" s="21" t="s">
        <v>182</v>
      </c>
      <c r="D263" s="8"/>
    </row>
    <row r="264" spans="2:4" s="1" customFormat="1" ht="31.5" x14ac:dyDescent="0.25">
      <c r="B264" s="16"/>
      <c r="C264" s="25" t="s">
        <v>183</v>
      </c>
      <c r="D264" s="8"/>
    </row>
    <row r="265" spans="2:4" s="1" customFormat="1" ht="6.75" customHeight="1" x14ac:dyDescent="0.25">
      <c r="B265" s="16"/>
      <c r="C265" s="21"/>
      <c r="D265" s="8"/>
    </row>
    <row r="266" spans="2:4" s="1" customFormat="1" x14ac:dyDescent="0.25">
      <c r="B266" s="22" t="s">
        <v>9</v>
      </c>
      <c r="C266" s="23" t="s">
        <v>10</v>
      </c>
      <c r="D266" s="23" t="s">
        <v>11</v>
      </c>
    </row>
    <row r="267" spans="2:4" s="1" customFormat="1" ht="12" customHeight="1" x14ac:dyDescent="0.25">
      <c r="B267" s="38"/>
      <c r="C267" s="39"/>
      <c r="D267" s="39"/>
    </row>
    <row r="268" spans="2:4" s="1" customFormat="1" x14ac:dyDescent="0.25">
      <c r="B268" s="16" t="s">
        <v>9</v>
      </c>
      <c r="C268" s="2" t="s">
        <v>184</v>
      </c>
      <c r="D268" s="8" t="s">
        <v>185</v>
      </c>
    </row>
    <row r="269" spans="2:4" s="1" customFormat="1" x14ac:dyDescent="0.25">
      <c r="B269" s="16" t="s">
        <v>10</v>
      </c>
      <c r="C269" s="2" t="s">
        <v>186</v>
      </c>
      <c r="D269" s="8" t="s">
        <v>29</v>
      </c>
    </row>
    <row r="270" spans="2:4" s="1" customFormat="1" x14ac:dyDescent="0.25">
      <c r="B270" s="16" t="s">
        <v>11</v>
      </c>
      <c r="C270" s="2" t="s">
        <v>187</v>
      </c>
      <c r="D270" s="8" t="s">
        <v>103</v>
      </c>
    </row>
    <row r="271" spans="2:4" s="1" customFormat="1" x14ac:dyDescent="0.25">
      <c r="B271" s="16" t="s">
        <v>17</v>
      </c>
      <c r="C271" s="2" t="s">
        <v>162</v>
      </c>
      <c r="D271" s="8" t="s">
        <v>103</v>
      </c>
    </row>
    <row r="272" spans="2:4" s="1" customFormat="1" x14ac:dyDescent="0.25">
      <c r="B272" s="16" t="s">
        <v>15</v>
      </c>
      <c r="C272" s="2" t="s">
        <v>163</v>
      </c>
      <c r="D272" s="8" t="s">
        <v>15</v>
      </c>
    </row>
    <row r="273" spans="2:4" s="1" customFormat="1" ht="15.75" x14ac:dyDescent="0.25">
      <c r="B273" s="16"/>
      <c r="C273" s="27" t="s">
        <v>36</v>
      </c>
      <c r="D273" s="30">
        <f>SUM(D268+D269+D270+D271+D272)</f>
        <v>100</v>
      </c>
    </row>
    <row r="274" spans="2:4" s="1" customFormat="1" ht="15.75" x14ac:dyDescent="0.25">
      <c r="B274" s="16"/>
      <c r="C274" s="27"/>
      <c r="D274" s="28"/>
    </row>
    <row r="275" spans="2:4" s="1" customFormat="1" ht="15.75" x14ac:dyDescent="0.25">
      <c r="B275" s="16"/>
      <c r="C275" s="27"/>
      <c r="D275" s="28"/>
    </row>
    <row r="276" spans="2:4" s="1" customFormat="1" ht="15.75" x14ac:dyDescent="0.25">
      <c r="B276" s="19"/>
      <c r="C276" s="21" t="s">
        <v>188</v>
      </c>
      <c r="D276" s="8"/>
    </row>
    <row r="277" spans="2:4" s="1" customFormat="1" ht="15.75" x14ac:dyDescent="0.25">
      <c r="B277" s="16"/>
      <c r="C277" s="25" t="s">
        <v>189</v>
      </c>
      <c r="D277" s="8"/>
    </row>
    <row r="278" spans="2:4" s="1" customFormat="1" ht="14.25" customHeight="1" x14ac:dyDescent="0.25">
      <c r="B278" s="16"/>
      <c r="C278" s="21"/>
      <c r="D278" s="8"/>
    </row>
    <row r="279" spans="2:4" s="1" customFormat="1" x14ac:dyDescent="0.25">
      <c r="B279" s="22" t="s">
        <v>9</v>
      </c>
      <c r="C279" s="23" t="s">
        <v>10</v>
      </c>
      <c r="D279" s="23" t="s">
        <v>11</v>
      </c>
    </row>
    <row r="280" spans="2:4" s="1" customFormat="1" ht="11.25" customHeight="1" x14ac:dyDescent="0.25">
      <c r="B280" s="16"/>
      <c r="C280" s="2"/>
      <c r="D280" s="8"/>
    </row>
    <row r="281" spans="2:4" s="1" customFormat="1" x14ac:dyDescent="0.25">
      <c r="B281" s="16"/>
      <c r="C281" s="37" t="s">
        <v>190</v>
      </c>
      <c r="D281" s="8"/>
    </row>
    <row r="282" spans="2:4" s="1" customFormat="1" x14ac:dyDescent="0.25">
      <c r="B282" s="16" t="s">
        <v>9</v>
      </c>
      <c r="C282" s="2" t="s">
        <v>191</v>
      </c>
      <c r="D282" s="8" t="s">
        <v>134</v>
      </c>
    </row>
    <row r="283" spans="2:4" s="1" customFormat="1" x14ac:dyDescent="0.25">
      <c r="B283" s="16" t="s">
        <v>10</v>
      </c>
      <c r="C283" s="2" t="s">
        <v>192</v>
      </c>
      <c r="D283" s="8" t="s">
        <v>125</v>
      </c>
    </row>
    <row r="284" spans="2:4" s="1" customFormat="1" x14ac:dyDescent="0.25">
      <c r="B284" s="16" t="s">
        <v>11</v>
      </c>
      <c r="C284" s="2" t="s">
        <v>193</v>
      </c>
      <c r="D284" s="8" t="s">
        <v>15</v>
      </c>
    </row>
    <row r="285" spans="2:4" s="1" customFormat="1" x14ac:dyDescent="0.25">
      <c r="B285" s="16" t="s">
        <v>17</v>
      </c>
      <c r="C285" s="2" t="s">
        <v>194</v>
      </c>
      <c r="D285" s="8" t="s">
        <v>24</v>
      </c>
    </row>
    <row r="286" spans="2:4" s="1" customFormat="1" x14ac:dyDescent="0.25">
      <c r="B286" s="16" t="s">
        <v>15</v>
      </c>
      <c r="C286" s="2" t="s">
        <v>195</v>
      </c>
      <c r="D286" s="8" t="s">
        <v>24</v>
      </c>
    </row>
    <row r="287" spans="2:4" s="1" customFormat="1" ht="15.75" x14ac:dyDescent="0.25">
      <c r="B287" s="16"/>
      <c r="C287" s="27" t="s">
        <v>36</v>
      </c>
      <c r="D287" s="30">
        <f>SUM(D282+D283+D284+D285+D286)</f>
        <v>100</v>
      </c>
    </row>
    <row r="288" spans="2:4" s="1" customFormat="1" ht="44.25" customHeight="1" x14ac:dyDescent="0.25">
      <c r="B288" s="16"/>
      <c r="C288" s="2"/>
      <c r="D288" s="8"/>
    </row>
    <row r="289" spans="2:4" s="1" customFormat="1" ht="23.25" customHeight="1" x14ac:dyDescent="0.25">
      <c r="B289" s="19" t="s">
        <v>271</v>
      </c>
      <c r="C289" s="21" t="s">
        <v>276</v>
      </c>
      <c r="D289" s="10"/>
    </row>
    <row r="290" spans="2:4" s="1" customFormat="1" x14ac:dyDescent="0.25">
      <c r="B290" s="22" t="s">
        <v>9</v>
      </c>
      <c r="C290" s="23" t="s">
        <v>10</v>
      </c>
      <c r="D290" s="23" t="s">
        <v>11</v>
      </c>
    </row>
    <row r="291" spans="2:4" s="1" customFormat="1" ht="15" customHeight="1" x14ac:dyDescent="0.25">
      <c r="B291" s="16"/>
      <c r="C291" s="2"/>
      <c r="D291" s="8"/>
    </row>
    <row r="292" spans="2:4" s="1" customFormat="1" x14ac:dyDescent="0.25">
      <c r="B292" s="16"/>
      <c r="C292" s="37" t="s">
        <v>196</v>
      </c>
      <c r="D292" s="8"/>
    </row>
    <row r="293" spans="2:4" s="1" customFormat="1" ht="45" x14ac:dyDescent="0.25">
      <c r="B293" s="16" t="s">
        <v>9</v>
      </c>
      <c r="C293" s="2" t="s">
        <v>197</v>
      </c>
      <c r="D293" s="8" t="s">
        <v>198</v>
      </c>
    </row>
    <row r="294" spans="2:4" s="1" customFormat="1" x14ac:dyDescent="0.25">
      <c r="B294" s="16" t="s">
        <v>10</v>
      </c>
      <c r="C294" s="2" t="s">
        <v>199</v>
      </c>
      <c r="D294" s="8" t="s">
        <v>198</v>
      </c>
    </row>
    <row r="295" spans="2:4" s="1" customFormat="1" x14ac:dyDescent="0.25">
      <c r="B295" s="16" t="s">
        <v>11</v>
      </c>
      <c r="C295" s="2" t="s">
        <v>200</v>
      </c>
      <c r="D295" s="8" t="s">
        <v>17</v>
      </c>
    </row>
    <row r="296" spans="2:4" s="1" customFormat="1" ht="15.75" x14ac:dyDescent="0.25">
      <c r="B296" s="16"/>
      <c r="C296" s="27" t="s">
        <v>36</v>
      </c>
      <c r="D296" s="30">
        <f>SUM(D288+D292+D293+D294+D295)</f>
        <v>100</v>
      </c>
    </row>
    <row r="297" spans="2:4" s="1" customFormat="1" ht="21" customHeight="1" x14ac:dyDescent="0.25">
      <c r="B297" s="16"/>
      <c r="C297" s="2"/>
      <c r="D297" s="8"/>
    </row>
    <row r="298" spans="2:4" s="1" customFormat="1" ht="21" customHeight="1" x14ac:dyDescent="0.25">
      <c r="B298" s="16"/>
      <c r="C298" s="2"/>
      <c r="D298" s="8"/>
    </row>
    <row r="299" spans="2:4" s="1" customFormat="1" ht="15.75" x14ac:dyDescent="0.25">
      <c r="B299" s="16"/>
      <c r="C299" s="21" t="s">
        <v>201</v>
      </c>
      <c r="D299" s="8"/>
    </row>
    <row r="300" spans="2:4" s="1" customFormat="1" ht="15.75" x14ac:dyDescent="0.25">
      <c r="B300" s="16"/>
      <c r="C300" s="25" t="s">
        <v>202</v>
      </c>
      <c r="D300" s="8"/>
    </row>
    <row r="301" spans="2:4" s="1" customFormat="1" ht="6" customHeight="1" x14ac:dyDescent="0.25">
      <c r="B301" s="16"/>
      <c r="C301" s="21"/>
      <c r="D301" s="8"/>
    </row>
    <row r="302" spans="2:4" s="1" customFormat="1" x14ac:dyDescent="0.25">
      <c r="B302" s="22" t="s">
        <v>9</v>
      </c>
      <c r="C302" s="23" t="s">
        <v>10</v>
      </c>
      <c r="D302" s="23" t="s">
        <v>11</v>
      </c>
    </row>
    <row r="303" spans="2:4" s="1" customFormat="1" x14ac:dyDescent="0.25">
      <c r="B303" s="16"/>
      <c r="C303" s="2"/>
      <c r="D303" s="8"/>
    </row>
    <row r="304" spans="2:4" s="1" customFormat="1" ht="43.5" x14ac:dyDescent="0.25">
      <c r="B304" s="16"/>
      <c r="C304" s="20" t="s">
        <v>203</v>
      </c>
      <c r="D304" s="8"/>
    </row>
    <row r="305" spans="2:4" s="1" customFormat="1" x14ac:dyDescent="0.25">
      <c r="B305" s="16" t="s">
        <v>9</v>
      </c>
      <c r="C305" s="2" t="s">
        <v>204</v>
      </c>
      <c r="D305" s="8" t="s">
        <v>205</v>
      </c>
    </row>
    <row r="306" spans="2:4" s="1" customFormat="1" x14ac:dyDescent="0.25">
      <c r="B306" s="16" t="s">
        <v>10</v>
      </c>
      <c r="C306" s="2" t="s">
        <v>168</v>
      </c>
      <c r="D306" s="8" t="s">
        <v>29</v>
      </c>
    </row>
    <row r="307" spans="2:4" s="1" customFormat="1" ht="30" x14ac:dyDescent="0.25">
      <c r="B307" s="16" t="s">
        <v>11</v>
      </c>
      <c r="C307" s="2" t="s">
        <v>206</v>
      </c>
      <c r="D307" s="8" t="s">
        <v>125</v>
      </c>
    </row>
    <row r="308" spans="2:4" s="1" customFormat="1" ht="15.75" x14ac:dyDescent="0.25">
      <c r="B308" s="16" t="s">
        <v>17</v>
      </c>
      <c r="C308" s="12" t="s">
        <v>32</v>
      </c>
      <c r="D308" s="8" t="s">
        <v>17</v>
      </c>
    </row>
    <row r="309" spans="2:4" s="1" customFormat="1" ht="15.75" x14ac:dyDescent="0.25">
      <c r="B309" s="16"/>
      <c r="C309" s="27" t="s">
        <v>36</v>
      </c>
      <c r="D309" s="30">
        <f>SUM(D305+D306+D307+D308)</f>
        <v>100</v>
      </c>
    </row>
    <row r="310" spans="2:4" s="1" customFormat="1" ht="21" customHeight="1" x14ac:dyDescent="0.25">
      <c r="B310" s="16"/>
      <c r="C310" s="2"/>
      <c r="D310" s="8"/>
    </row>
    <row r="311" spans="2:4" s="1" customFormat="1" ht="21" customHeight="1" x14ac:dyDescent="0.25">
      <c r="B311" s="16"/>
      <c r="C311" s="2"/>
      <c r="D311" s="8"/>
    </row>
    <row r="312" spans="2:4" s="1" customFormat="1" ht="15.75" x14ac:dyDescent="0.25">
      <c r="B312" s="16"/>
      <c r="C312" s="21" t="s">
        <v>207</v>
      </c>
      <c r="D312" s="8"/>
    </row>
    <row r="313" spans="2:4" s="1" customFormat="1" ht="15.75" x14ac:dyDescent="0.25">
      <c r="B313" s="16"/>
      <c r="C313" s="25" t="s">
        <v>208</v>
      </c>
      <c r="D313" s="8"/>
    </row>
    <row r="314" spans="2:4" s="1" customFormat="1" ht="15.75" x14ac:dyDescent="0.25">
      <c r="B314" s="16"/>
      <c r="C314" s="21"/>
      <c r="D314" s="8"/>
    </row>
    <row r="315" spans="2:4" s="1" customFormat="1" x14ac:dyDescent="0.25">
      <c r="B315" s="22" t="s">
        <v>9</v>
      </c>
      <c r="C315" s="23" t="s">
        <v>10</v>
      </c>
      <c r="D315" s="23" t="s">
        <v>11</v>
      </c>
    </row>
    <row r="316" spans="2:4" s="1" customFormat="1" x14ac:dyDescent="0.25">
      <c r="B316" s="16"/>
      <c r="C316" s="2"/>
      <c r="D316" s="8"/>
    </row>
    <row r="317" spans="2:4" s="1" customFormat="1" ht="29.25" x14ac:dyDescent="0.25">
      <c r="B317" s="16"/>
      <c r="C317" s="20" t="s">
        <v>209</v>
      </c>
      <c r="D317" s="8"/>
    </row>
    <row r="318" spans="2:4" s="1" customFormat="1" x14ac:dyDescent="0.25">
      <c r="B318" s="16" t="s">
        <v>9</v>
      </c>
      <c r="C318" s="2" t="s">
        <v>210</v>
      </c>
      <c r="D318" s="8" t="s">
        <v>11</v>
      </c>
    </row>
    <row r="319" spans="2:4" s="1" customFormat="1" x14ac:dyDescent="0.25">
      <c r="B319" s="16" t="s">
        <v>10</v>
      </c>
      <c r="C319" s="2" t="s">
        <v>211</v>
      </c>
      <c r="D319" s="8" t="s">
        <v>15</v>
      </c>
    </row>
    <row r="320" spans="2:4" s="1" customFormat="1" x14ac:dyDescent="0.25">
      <c r="B320" s="16" t="s">
        <v>11</v>
      </c>
      <c r="C320" s="2" t="s">
        <v>212</v>
      </c>
      <c r="D320" s="8" t="s">
        <v>103</v>
      </c>
    </row>
    <row r="321" spans="2:4" s="1" customFormat="1" x14ac:dyDescent="0.25">
      <c r="B321" s="16" t="s">
        <v>17</v>
      </c>
      <c r="C321" s="2" t="s">
        <v>213</v>
      </c>
      <c r="D321" s="8" t="s">
        <v>20</v>
      </c>
    </row>
    <row r="322" spans="2:4" s="1" customFormat="1" x14ac:dyDescent="0.25">
      <c r="B322" s="16" t="s">
        <v>15</v>
      </c>
      <c r="C322" s="2" t="s">
        <v>214</v>
      </c>
      <c r="D322" s="8" t="s">
        <v>11</v>
      </c>
    </row>
    <row r="323" spans="2:4" s="1" customFormat="1" ht="30" x14ac:dyDescent="0.25">
      <c r="B323" s="16" t="s">
        <v>21</v>
      </c>
      <c r="C323" s="2" t="s">
        <v>215</v>
      </c>
      <c r="D323" s="8" t="s">
        <v>72</v>
      </c>
    </row>
    <row r="324" spans="2:4" s="1" customFormat="1" x14ac:dyDescent="0.25">
      <c r="B324" s="16" t="s">
        <v>20</v>
      </c>
      <c r="C324" s="2" t="s">
        <v>153</v>
      </c>
      <c r="D324" s="8" t="s">
        <v>146</v>
      </c>
    </row>
    <row r="325" spans="2:4" s="1" customFormat="1" ht="48.75" customHeight="1" x14ac:dyDescent="0.25">
      <c r="B325" s="16" t="s">
        <v>24</v>
      </c>
      <c r="C325" s="36" t="s">
        <v>216</v>
      </c>
      <c r="D325" s="8" t="s">
        <v>103</v>
      </c>
    </row>
    <row r="326" spans="2:4" s="1" customFormat="1" x14ac:dyDescent="0.25">
      <c r="B326" s="16" t="s">
        <v>27</v>
      </c>
      <c r="C326" s="2" t="s">
        <v>108</v>
      </c>
      <c r="D326" s="8" t="s">
        <v>15</v>
      </c>
    </row>
    <row r="327" spans="2:4" s="1" customFormat="1" ht="15.75" x14ac:dyDescent="0.25">
      <c r="B327" s="16"/>
      <c r="C327" s="27" t="s">
        <v>36</v>
      </c>
      <c r="D327" s="30">
        <f>SUM(D318+D319+D320+D321+D322+D323+D324+D325+D326)</f>
        <v>100</v>
      </c>
    </row>
    <row r="328" spans="2:4" s="1" customFormat="1" ht="33" customHeight="1" x14ac:dyDescent="0.25">
      <c r="B328" s="16"/>
      <c r="C328" s="2"/>
      <c r="D328" s="8"/>
    </row>
    <row r="329" spans="2:4" s="1" customFormat="1" x14ac:dyDescent="0.25">
      <c r="B329" s="16"/>
      <c r="C329" s="2"/>
      <c r="D329" s="8"/>
    </row>
    <row r="330" spans="2:4" s="1" customFormat="1" x14ac:dyDescent="0.25">
      <c r="B330" s="16"/>
      <c r="C330" s="2"/>
      <c r="D330" s="8"/>
    </row>
    <row r="331" spans="2:4" s="1" customFormat="1" x14ac:dyDescent="0.25">
      <c r="B331" s="16"/>
      <c r="C331" s="2"/>
      <c r="D331" s="8"/>
    </row>
    <row r="332" spans="2:4" s="1" customFormat="1" ht="23.25" customHeight="1" x14ac:dyDescent="0.25">
      <c r="B332" s="19" t="s">
        <v>272</v>
      </c>
      <c r="C332" s="21" t="s">
        <v>273</v>
      </c>
      <c r="D332" s="10"/>
    </row>
    <row r="333" spans="2:4" s="1" customFormat="1" x14ac:dyDescent="0.25">
      <c r="B333" s="22" t="s">
        <v>9</v>
      </c>
      <c r="C333" s="23" t="s">
        <v>10</v>
      </c>
      <c r="D333" s="23" t="s">
        <v>11</v>
      </c>
    </row>
    <row r="334" spans="2:4" s="1" customFormat="1" ht="9" customHeight="1" x14ac:dyDescent="0.25">
      <c r="B334" s="16"/>
      <c r="C334" s="2"/>
      <c r="D334" s="8"/>
    </row>
    <row r="335" spans="2:4" s="1" customFormat="1" ht="29.25" x14ac:dyDescent="0.25">
      <c r="B335" s="16"/>
      <c r="C335" s="20" t="s">
        <v>217</v>
      </c>
      <c r="D335" s="8"/>
    </row>
    <row r="336" spans="2:4" s="1" customFormat="1" x14ac:dyDescent="0.25">
      <c r="B336" s="16" t="s">
        <v>9</v>
      </c>
      <c r="C336" s="2" t="s">
        <v>210</v>
      </c>
      <c r="D336" s="8" t="s">
        <v>11</v>
      </c>
    </row>
    <row r="337" spans="2:4" s="1" customFormat="1" x14ac:dyDescent="0.25">
      <c r="B337" s="16" t="s">
        <v>10</v>
      </c>
      <c r="C337" s="2" t="s">
        <v>218</v>
      </c>
      <c r="D337" s="8" t="s">
        <v>11</v>
      </c>
    </row>
    <row r="338" spans="2:4" s="1" customFormat="1" x14ac:dyDescent="0.25">
      <c r="B338" s="16" t="s">
        <v>11</v>
      </c>
      <c r="C338" s="2" t="s">
        <v>219</v>
      </c>
      <c r="D338" s="8" t="s">
        <v>21</v>
      </c>
    </row>
    <row r="339" spans="2:4" s="1" customFormat="1" x14ac:dyDescent="0.25">
      <c r="B339" s="16" t="s">
        <v>17</v>
      </c>
      <c r="C339" s="2" t="s">
        <v>220</v>
      </c>
      <c r="D339" s="8" t="s">
        <v>103</v>
      </c>
    </row>
    <row r="340" spans="2:4" s="1" customFormat="1" x14ac:dyDescent="0.25">
      <c r="B340" s="16" t="s">
        <v>15</v>
      </c>
      <c r="C340" s="2" t="s">
        <v>221</v>
      </c>
      <c r="D340" s="8" t="s">
        <v>21</v>
      </c>
    </row>
    <row r="341" spans="2:4" s="1" customFormat="1" x14ac:dyDescent="0.25">
      <c r="B341" s="16" t="s">
        <v>21</v>
      </c>
      <c r="C341" s="2" t="s">
        <v>222</v>
      </c>
      <c r="D341" s="8" t="s">
        <v>17</v>
      </c>
    </row>
    <row r="342" spans="2:4" s="1" customFormat="1" x14ac:dyDescent="0.25">
      <c r="B342" s="16" t="s">
        <v>20</v>
      </c>
      <c r="C342" s="2" t="s">
        <v>213</v>
      </c>
      <c r="D342" s="8" t="s">
        <v>15</v>
      </c>
    </row>
    <row r="343" spans="2:4" s="1" customFormat="1" x14ac:dyDescent="0.25">
      <c r="B343" s="16" t="s">
        <v>24</v>
      </c>
      <c r="C343" s="2" t="s">
        <v>214</v>
      </c>
      <c r="D343" s="8" t="s">
        <v>11</v>
      </c>
    </row>
    <row r="344" spans="2:4" s="1" customFormat="1" x14ac:dyDescent="0.25">
      <c r="B344" s="16" t="s">
        <v>27</v>
      </c>
      <c r="C344" s="2" t="s">
        <v>223</v>
      </c>
      <c r="D344" s="8" t="s">
        <v>27</v>
      </c>
    </row>
    <row r="345" spans="2:4" s="1" customFormat="1" x14ac:dyDescent="0.25">
      <c r="B345" s="16" t="s">
        <v>29</v>
      </c>
      <c r="C345" s="2" t="s">
        <v>102</v>
      </c>
      <c r="D345" s="8" t="s">
        <v>13</v>
      </c>
    </row>
    <row r="346" spans="2:4" s="1" customFormat="1" ht="45" x14ac:dyDescent="0.25">
      <c r="B346" s="16" t="s">
        <v>31</v>
      </c>
      <c r="C346" s="36" t="s">
        <v>216</v>
      </c>
      <c r="D346" s="8" t="s">
        <v>132</v>
      </c>
    </row>
    <row r="347" spans="2:4" s="1" customFormat="1" ht="30" x14ac:dyDescent="0.25">
      <c r="B347" s="16" t="s">
        <v>34</v>
      </c>
      <c r="C347" s="2" t="s">
        <v>224</v>
      </c>
      <c r="D347" s="8" t="s">
        <v>15</v>
      </c>
    </row>
    <row r="348" spans="2:4" s="1" customFormat="1" ht="15.75" x14ac:dyDescent="0.25">
      <c r="B348" s="16"/>
      <c r="C348" s="27" t="s">
        <v>36</v>
      </c>
      <c r="D348" s="30">
        <f>SUM(D336+D337+D338+D339+D340+D341+D342+D343+D344+D345+D346+D347)</f>
        <v>100</v>
      </c>
    </row>
    <row r="349" spans="2:4" s="1" customFormat="1" x14ac:dyDescent="0.25">
      <c r="B349" s="16"/>
      <c r="C349" s="2"/>
      <c r="D349" s="8"/>
    </row>
    <row r="350" spans="2:4" s="1" customFormat="1" ht="29.25" x14ac:dyDescent="0.25">
      <c r="B350" s="16"/>
      <c r="C350" s="20" t="s">
        <v>225</v>
      </c>
      <c r="D350" s="8"/>
    </row>
    <row r="351" spans="2:4" s="1" customFormat="1" x14ac:dyDescent="0.25">
      <c r="B351" s="16" t="s">
        <v>9</v>
      </c>
      <c r="C351" s="2" t="s">
        <v>210</v>
      </c>
      <c r="D351" s="8" t="s">
        <v>11</v>
      </c>
    </row>
    <row r="352" spans="2:4" s="1" customFormat="1" x14ac:dyDescent="0.25">
      <c r="B352" s="16" t="s">
        <v>10</v>
      </c>
      <c r="C352" s="2" t="s">
        <v>218</v>
      </c>
      <c r="D352" s="8" t="s">
        <v>11</v>
      </c>
    </row>
    <row r="353" spans="2:4" s="1" customFormat="1" x14ac:dyDescent="0.25">
      <c r="B353" s="16" t="s">
        <v>11</v>
      </c>
      <c r="C353" s="2" t="s">
        <v>212</v>
      </c>
      <c r="D353" s="8" t="s">
        <v>15</v>
      </c>
    </row>
    <row r="354" spans="2:4" s="1" customFormat="1" x14ac:dyDescent="0.25">
      <c r="B354" s="16" t="s">
        <v>17</v>
      </c>
      <c r="C354" s="2" t="s">
        <v>350</v>
      </c>
      <c r="D354" s="8" t="s">
        <v>24</v>
      </c>
    </row>
    <row r="355" spans="2:4" s="1" customFormat="1" x14ac:dyDescent="0.25">
      <c r="B355" s="16" t="s">
        <v>15</v>
      </c>
      <c r="C355" s="2" t="s">
        <v>226</v>
      </c>
      <c r="D355" s="8" t="s">
        <v>15</v>
      </c>
    </row>
    <row r="356" spans="2:4" s="1" customFormat="1" ht="30" x14ac:dyDescent="0.25">
      <c r="B356" s="16" t="s">
        <v>21</v>
      </c>
      <c r="C356" s="2" t="s">
        <v>227</v>
      </c>
      <c r="D356" s="8" t="s">
        <v>29</v>
      </c>
    </row>
    <row r="357" spans="2:4" s="1" customFormat="1" x14ac:dyDescent="0.25">
      <c r="B357" s="16" t="s">
        <v>20</v>
      </c>
      <c r="C357" s="2" t="s">
        <v>351</v>
      </c>
      <c r="D357" s="8" t="s">
        <v>103</v>
      </c>
    </row>
    <row r="358" spans="2:4" s="1" customFormat="1" x14ac:dyDescent="0.25">
      <c r="B358" s="16" t="s">
        <v>24</v>
      </c>
      <c r="C358" s="2" t="s">
        <v>213</v>
      </c>
      <c r="D358" s="8" t="s">
        <v>15</v>
      </c>
    </row>
    <row r="359" spans="2:4" s="1" customFormat="1" x14ac:dyDescent="0.25">
      <c r="B359" s="16" t="s">
        <v>27</v>
      </c>
      <c r="C359" s="2" t="s">
        <v>214</v>
      </c>
      <c r="D359" s="8" t="s">
        <v>11</v>
      </c>
    </row>
    <row r="360" spans="2:4" s="1" customFormat="1" x14ac:dyDescent="0.25">
      <c r="B360" s="16" t="s">
        <v>29</v>
      </c>
      <c r="C360" s="2" t="s">
        <v>102</v>
      </c>
      <c r="D360" s="8" t="s">
        <v>140</v>
      </c>
    </row>
    <row r="361" spans="2:4" s="1" customFormat="1" ht="45" x14ac:dyDescent="0.25">
      <c r="B361" s="16" t="s">
        <v>31</v>
      </c>
      <c r="C361" s="36" t="s">
        <v>229</v>
      </c>
      <c r="D361" s="8" t="s">
        <v>13</v>
      </c>
    </row>
    <row r="362" spans="2:4" s="1" customFormat="1" ht="30" x14ac:dyDescent="0.25">
      <c r="B362" s="16" t="s">
        <v>34</v>
      </c>
      <c r="C362" s="2" t="s">
        <v>224</v>
      </c>
      <c r="D362" s="8" t="s">
        <v>15</v>
      </c>
    </row>
    <row r="363" spans="2:4" s="1" customFormat="1" ht="15.75" x14ac:dyDescent="0.25">
      <c r="B363" s="16"/>
      <c r="C363" s="27" t="s">
        <v>36</v>
      </c>
      <c r="D363" s="30">
        <f>SUM(D351+D352+D353+D354+D355+D356+D357+D358+D359+D360+D361+D362)</f>
        <v>100</v>
      </c>
    </row>
    <row r="364" spans="2:4" s="1" customFormat="1" x14ac:dyDescent="0.25">
      <c r="B364" s="16"/>
      <c r="C364" s="2"/>
      <c r="D364" s="8"/>
    </row>
    <row r="365" spans="2:4" s="1" customFormat="1" ht="43.5" x14ac:dyDescent="0.25">
      <c r="B365" s="16"/>
      <c r="C365" s="20" t="s">
        <v>230</v>
      </c>
      <c r="D365" s="8"/>
    </row>
    <row r="366" spans="2:4" s="1" customFormat="1" ht="45" x14ac:dyDescent="0.25">
      <c r="B366" s="16" t="s">
        <v>9</v>
      </c>
      <c r="C366" s="2" t="s">
        <v>231</v>
      </c>
      <c r="D366" s="8" t="s">
        <v>29</v>
      </c>
    </row>
    <row r="367" spans="2:4" s="1" customFormat="1" ht="30" x14ac:dyDescent="0.25">
      <c r="B367" s="16" t="s">
        <v>10</v>
      </c>
      <c r="C367" s="2" t="s">
        <v>232</v>
      </c>
      <c r="D367" s="8" t="s">
        <v>29</v>
      </c>
    </row>
    <row r="368" spans="2:4" s="1" customFormat="1" x14ac:dyDescent="0.25">
      <c r="B368" s="16" t="s">
        <v>11</v>
      </c>
      <c r="C368" s="2" t="s">
        <v>99</v>
      </c>
      <c r="D368" s="8" t="s">
        <v>29</v>
      </c>
    </row>
    <row r="369" spans="2:4" s="1" customFormat="1" x14ac:dyDescent="0.25">
      <c r="B369" s="16" t="s">
        <v>17</v>
      </c>
      <c r="C369" s="2" t="s">
        <v>352</v>
      </c>
      <c r="D369" s="8" t="s">
        <v>21</v>
      </c>
    </row>
    <row r="370" spans="2:4" s="1" customFormat="1" x14ac:dyDescent="0.25">
      <c r="B370" s="16" t="s">
        <v>15</v>
      </c>
      <c r="C370" s="2" t="s">
        <v>226</v>
      </c>
      <c r="D370" s="8" t="s">
        <v>15</v>
      </c>
    </row>
    <row r="371" spans="2:4" s="1" customFormat="1" ht="30" x14ac:dyDescent="0.25">
      <c r="B371" s="16" t="s">
        <v>21</v>
      </c>
      <c r="C371" s="2" t="s">
        <v>227</v>
      </c>
      <c r="D371" s="8" t="s">
        <v>29</v>
      </c>
    </row>
    <row r="372" spans="2:4" s="1" customFormat="1" ht="23.25" customHeight="1" x14ac:dyDescent="0.25">
      <c r="B372" s="19" t="s">
        <v>277</v>
      </c>
      <c r="C372" s="21" t="s">
        <v>273</v>
      </c>
      <c r="D372" s="10"/>
    </row>
    <row r="373" spans="2:4" s="1" customFormat="1" x14ac:dyDescent="0.25">
      <c r="B373" s="22" t="s">
        <v>9</v>
      </c>
      <c r="C373" s="23" t="s">
        <v>10</v>
      </c>
      <c r="D373" s="23" t="s">
        <v>11</v>
      </c>
    </row>
    <row r="374" spans="2:4" s="1" customFormat="1" ht="8.25" customHeight="1" x14ac:dyDescent="0.25">
      <c r="B374" s="16"/>
      <c r="C374" s="2"/>
      <c r="D374" s="8"/>
    </row>
    <row r="375" spans="2:4" s="1" customFormat="1" x14ac:dyDescent="0.25">
      <c r="B375" s="16" t="s">
        <v>20</v>
      </c>
      <c r="C375" s="2" t="s">
        <v>228</v>
      </c>
      <c r="D375" s="8" t="s">
        <v>34</v>
      </c>
    </row>
    <row r="376" spans="2:4" s="1" customFormat="1" x14ac:dyDescent="0.25">
      <c r="B376" s="16" t="s">
        <v>24</v>
      </c>
      <c r="C376" s="2" t="s">
        <v>213</v>
      </c>
      <c r="D376" s="8" t="s">
        <v>17</v>
      </c>
    </row>
    <row r="377" spans="2:4" s="1" customFormat="1" x14ac:dyDescent="0.25">
      <c r="B377" s="16" t="s">
        <v>27</v>
      </c>
      <c r="C377" s="2" t="s">
        <v>214</v>
      </c>
      <c r="D377" s="8" t="s">
        <v>10</v>
      </c>
    </row>
    <row r="378" spans="2:4" s="1" customFormat="1" x14ac:dyDescent="0.25">
      <c r="B378" s="16" t="s">
        <v>29</v>
      </c>
      <c r="C378" s="2" t="s">
        <v>102</v>
      </c>
      <c r="D378" s="8" t="s">
        <v>103</v>
      </c>
    </row>
    <row r="379" spans="2:4" s="1" customFormat="1" ht="45" x14ac:dyDescent="0.25">
      <c r="B379" s="16" t="s">
        <v>31</v>
      </c>
      <c r="C379" s="36" t="s">
        <v>233</v>
      </c>
      <c r="D379" s="8" t="s">
        <v>34</v>
      </c>
    </row>
    <row r="380" spans="2:4" s="1" customFormat="1" ht="30" x14ac:dyDescent="0.25">
      <c r="B380" s="16" t="s">
        <v>34</v>
      </c>
      <c r="C380" s="2" t="s">
        <v>224</v>
      </c>
      <c r="D380" s="8" t="s">
        <v>17</v>
      </c>
    </row>
    <row r="381" spans="2:4" s="1" customFormat="1" ht="15.75" x14ac:dyDescent="0.25">
      <c r="B381" s="16"/>
      <c r="C381" s="27" t="s">
        <v>36</v>
      </c>
      <c r="D381" s="30">
        <f>SUM(D366+D367+D368+D369+D370+D371+D375+D376+D377+D378+D379+D380)</f>
        <v>100</v>
      </c>
    </row>
    <row r="382" spans="2:4" s="1" customFormat="1" x14ac:dyDescent="0.25">
      <c r="B382" s="16"/>
      <c r="C382" s="2"/>
      <c r="D382" s="8"/>
    </row>
    <row r="383" spans="2:4" s="1" customFormat="1" ht="29.25" x14ac:dyDescent="0.25">
      <c r="B383" s="16"/>
      <c r="C383" s="20" t="s">
        <v>234</v>
      </c>
      <c r="D383" s="8"/>
    </row>
    <row r="384" spans="2:4" s="1" customFormat="1" ht="30" x14ac:dyDescent="0.25">
      <c r="B384" s="16" t="s">
        <v>9</v>
      </c>
      <c r="C384" s="2" t="s">
        <v>235</v>
      </c>
      <c r="D384" s="8" t="s">
        <v>21</v>
      </c>
    </row>
    <row r="385" spans="2:4" s="1" customFormat="1" ht="30" x14ac:dyDescent="0.25">
      <c r="B385" s="16" t="s">
        <v>10</v>
      </c>
      <c r="C385" s="2" t="s">
        <v>236</v>
      </c>
      <c r="D385" s="8" t="s">
        <v>21</v>
      </c>
    </row>
    <row r="386" spans="2:4" s="1" customFormat="1" ht="30" x14ac:dyDescent="0.25">
      <c r="B386" s="16" t="s">
        <v>11</v>
      </c>
      <c r="C386" s="2" t="s">
        <v>278</v>
      </c>
      <c r="D386" s="8" t="s">
        <v>20</v>
      </c>
    </row>
    <row r="387" spans="2:4" s="1" customFormat="1" x14ac:dyDescent="0.25">
      <c r="B387" s="16" t="s">
        <v>17</v>
      </c>
      <c r="C387" s="2" t="s">
        <v>237</v>
      </c>
      <c r="D387" s="8" t="s">
        <v>34</v>
      </c>
    </row>
    <row r="388" spans="2:4" s="1" customFormat="1" x14ac:dyDescent="0.25">
      <c r="B388" s="16" t="s">
        <v>15</v>
      </c>
      <c r="C388" s="2" t="s">
        <v>238</v>
      </c>
      <c r="D388" s="8" t="s">
        <v>29</v>
      </c>
    </row>
    <row r="389" spans="2:4" s="1" customFormat="1" x14ac:dyDescent="0.25">
      <c r="B389" s="16" t="s">
        <v>21</v>
      </c>
      <c r="C389" s="2" t="s">
        <v>239</v>
      </c>
      <c r="D389" s="8" t="s">
        <v>17</v>
      </c>
    </row>
    <row r="390" spans="2:4" s="1" customFormat="1" ht="30" x14ac:dyDescent="0.25">
      <c r="B390" s="16" t="s">
        <v>20</v>
      </c>
      <c r="C390" s="2" t="s">
        <v>227</v>
      </c>
      <c r="D390" s="8" t="s">
        <v>29</v>
      </c>
    </row>
    <row r="391" spans="2:4" s="1" customFormat="1" x14ac:dyDescent="0.25">
      <c r="B391" s="16" t="s">
        <v>24</v>
      </c>
      <c r="C391" s="2" t="s">
        <v>228</v>
      </c>
      <c r="D391" s="8" t="s">
        <v>29</v>
      </c>
    </row>
    <row r="392" spans="2:4" s="1" customFormat="1" x14ac:dyDescent="0.25">
      <c r="B392" s="16" t="s">
        <v>27</v>
      </c>
      <c r="C392" s="2" t="s">
        <v>213</v>
      </c>
      <c r="D392" s="8" t="s">
        <v>10</v>
      </c>
    </row>
    <row r="393" spans="2:4" s="1" customFormat="1" x14ac:dyDescent="0.25">
      <c r="B393" s="16" t="s">
        <v>29</v>
      </c>
      <c r="C393" s="2" t="s">
        <v>214</v>
      </c>
      <c r="D393" s="8" t="s">
        <v>10</v>
      </c>
    </row>
    <row r="394" spans="2:4" s="1" customFormat="1" x14ac:dyDescent="0.25">
      <c r="B394" s="16" t="s">
        <v>31</v>
      </c>
      <c r="C394" s="2" t="s">
        <v>102</v>
      </c>
      <c r="D394" s="8" t="s">
        <v>103</v>
      </c>
    </row>
    <row r="395" spans="2:4" s="1" customFormat="1" ht="45" x14ac:dyDescent="0.25">
      <c r="B395" s="16" t="s">
        <v>34</v>
      </c>
      <c r="C395" s="36" t="s">
        <v>233</v>
      </c>
      <c r="D395" s="8" t="s">
        <v>34</v>
      </c>
    </row>
    <row r="396" spans="2:4" s="1" customFormat="1" ht="30" x14ac:dyDescent="0.25">
      <c r="B396" s="16" t="s">
        <v>97</v>
      </c>
      <c r="C396" s="2" t="s">
        <v>224</v>
      </c>
      <c r="D396" s="8" t="s">
        <v>17</v>
      </c>
    </row>
    <row r="397" spans="2:4" s="1" customFormat="1" ht="15.75" x14ac:dyDescent="0.25">
      <c r="B397" s="16"/>
      <c r="C397" s="27" t="s">
        <v>36</v>
      </c>
      <c r="D397" s="30">
        <f>SUM(D384+D385+D386+D387+D388+D389+D390+D391+D392+D393+D394+D395+D396)</f>
        <v>100</v>
      </c>
    </row>
    <row r="398" spans="2:4" s="1" customFormat="1" x14ac:dyDescent="0.25">
      <c r="B398" s="16"/>
      <c r="C398" s="2"/>
      <c r="D398" s="8"/>
    </row>
    <row r="399" spans="2:4" s="1" customFormat="1" ht="29.25" x14ac:dyDescent="0.25">
      <c r="B399" s="16"/>
      <c r="C399" s="20" t="s">
        <v>240</v>
      </c>
      <c r="D399" s="8"/>
    </row>
    <row r="400" spans="2:4" s="1" customFormat="1" x14ac:dyDescent="0.25">
      <c r="B400" s="16" t="s">
        <v>9</v>
      </c>
      <c r="C400" s="2" t="s">
        <v>241</v>
      </c>
      <c r="D400" s="8" t="s">
        <v>29</v>
      </c>
    </row>
    <row r="401" spans="2:5" s="1" customFormat="1" x14ac:dyDescent="0.25">
      <c r="B401" s="16" t="s">
        <v>10</v>
      </c>
      <c r="C401" s="2" t="s">
        <v>242</v>
      </c>
      <c r="D401" s="8" t="s">
        <v>21</v>
      </c>
    </row>
    <row r="402" spans="2:5" s="1" customFormat="1" x14ac:dyDescent="0.25">
      <c r="B402" s="16" t="s">
        <v>11</v>
      </c>
      <c r="C402" s="2" t="s">
        <v>243</v>
      </c>
      <c r="D402" s="8" t="s">
        <v>24</v>
      </c>
    </row>
    <row r="403" spans="2:5" s="1" customFormat="1" x14ac:dyDescent="0.25">
      <c r="B403" s="16" t="s">
        <v>17</v>
      </c>
      <c r="C403" s="2" t="s">
        <v>244</v>
      </c>
      <c r="D403" s="8" t="s">
        <v>103</v>
      </c>
    </row>
    <row r="404" spans="2:5" s="1" customFormat="1" ht="31.5" customHeight="1" x14ac:dyDescent="0.25">
      <c r="B404" s="16" t="s">
        <v>15</v>
      </c>
      <c r="C404" s="2" t="s">
        <v>245</v>
      </c>
      <c r="D404" s="8" t="s">
        <v>113</v>
      </c>
    </row>
    <row r="405" spans="2:5" s="1" customFormat="1" x14ac:dyDescent="0.25">
      <c r="B405" s="16" t="s">
        <v>21</v>
      </c>
      <c r="C405" s="2" t="s">
        <v>246</v>
      </c>
      <c r="D405" s="8" t="s">
        <v>15</v>
      </c>
      <c r="E405" s="40"/>
    </row>
    <row r="406" spans="2:5" s="1" customFormat="1" x14ac:dyDescent="0.25">
      <c r="B406" s="16" t="s">
        <v>20</v>
      </c>
      <c r="C406" s="2" t="s">
        <v>102</v>
      </c>
      <c r="D406" s="8" t="s">
        <v>103</v>
      </c>
    </row>
    <row r="407" spans="2:5" s="1" customFormat="1" x14ac:dyDescent="0.25">
      <c r="B407" s="16" t="s">
        <v>24</v>
      </c>
      <c r="C407" s="2" t="s">
        <v>213</v>
      </c>
      <c r="D407" s="8" t="s">
        <v>11</v>
      </c>
    </row>
    <row r="408" spans="2:5" s="1" customFormat="1" ht="45" x14ac:dyDescent="0.25">
      <c r="B408" s="16" t="s">
        <v>27</v>
      </c>
      <c r="C408" s="36" t="s">
        <v>247</v>
      </c>
      <c r="D408" s="8" t="s">
        <v>140</v>
      </c>
    </row>
    <row r="409" spans="2:5" s="1" customFormat="1" ht="30" x14ac:dyDescent="0.25">
      <c r="B409" s="16" t="s">
        <v>29</v>
      </c>
      <c r="C409" s="2" t="s">
        <v>224</v>
      </c>
      <c r="D409" s="8" t="s">
        <v>17</v>
      </c>
    </row>
    <row r="410" spans="2:5" s="1" customFormat="1" ht="15.75" x14ac:dyDescent="0.25">
      <c r="B410" s="16"/>
      <c r="C410" s="27" t="s">
        <v>36</v>
      </c>
      <c r="D410" s="30">
        <f>SUM(D400+D401+D402+D403+D404+D405+D406+D407+D408+D409)</f>
        <v>100</v>
      </c>
    </row>
    <row r="411" spans="2:5" s="1" customFormat="1" ht="18.75" customHeight="1" x14ac:dyDescent="0.25">
      <c r="B411" s="19" t="s">
        <v>279</v>
      </c>
      <c r="C411" s="21" t="s">
        <v>273</v>
      </c>
      <c r="D411" s="10"/>
    </row>
    <row r="412" spans="2:5" s="1" customFormat="1" x14ac:dyDescent="0.25">
      <c r="B412" s="22" t="s">
        <v>9</v>
      </c>
      <c r="C412" s="23" t="s">
        <v>10</v>
      </c>
      <c r="D412" s="23" t="s">
        <v>11</v>
      </c>
    </row>
    <row r="413" spans="2:5" s="1" customFormat="1" ht="10.5" customHeight="1" x14ac:dyDescent="0.25">
      <c r="B413" s="16"/>
      <c r="C413" s="2"/>
      <c r="D413" s="8"/>
    </row>
    <row r="414" spans="2:5" s="1" customFormat="1" x14ac:dyDescent="0.25">
      <c r="B414" s="16"/>
      <c r="C414" s="20" t="s">
        <v>248</v>
      </c>
      <c r="D414" s="8"/>
    </row>
    <row r="415" spans="2:5" s="1" customFormat="1" ht="30" x14ac:dyDescent="0.25">
      <c r="B415" s="16" t="s">
        <v>9</v>
      </c>
      <c r="C415" s="2" t="s">
        <v>249</v>
      </c>
      <c r="D415" s="8" t="s">
        <v>13</v>
      </c>
    </row>
    <row r="416" spans="2:5" s="1" customFormat="1" x14ac:dyDescent="0.25">
      <c r="B416" s="16" t="s">
        <v>10</v>
      </c>
      <c r="C416" s="2" t="s">
        <v>250</v>
      </c>
      <c r="D416" s="8" t="s">
        <v>21</v>
      </c>
    </row>
    <row r="417" spans="2:4" s="1" customFormat="1" x14ac:dyDescent="0.25">
      <c r="B417" s="16" t="s">
        <v>11</v>
      </c>
      <c r="C417" s="2" t="s">
        <v>251</v>
      </c>
      <c r="D417" s="8" t="s">
        <v>21</v>
      </c>
    </row>
    <row r="418" spans="2:4" s="1" customFormat="1" x14ac:dyDescent="0.25">
      <c r="B418" s="16" t="s">
        <v>17</v>
      </c>
      <c r="C418" s="2" t="s">
        <v>252</v>
      </c>
      <c r="D418" s="8" t="s">
        <v>146</v>
      </c>
    </row>
    <row r="419" spans="2:4" s="1" customFormat="1" x14ac:dyDescent="0.25">
      <c r="B419" s="16" t="s">
        <v>15</v>
      </c>
      <c r="C419" s="2" t="s">
        <v>253</v>
      </c>
      <c r="D419" s="8" t="s">
        <v>29</v>
      </c>
    </row>
    <row r="420" spans="2:4" s="1" customFormat="1" x14ac:dyDescent="0.25">
      <c r="B420" s="16" t="s">
        <v>21</v>
      </c>
      <c r="C420" s="2" t="s">
        <v>162</v>
      </c>
      <c r="D420" s="8" t="s">
        <v>13</v>
      </c>
    </row>
    <row r="421" spans="2:4" s="1" customFormat="1" ht="45" x14ac:dyDescent="0.25">
      <c r="B421" s="16" t="s">
        <v>20</v>
      </c>
      <c r="C421" s="36" t="s">
        <v>254</v>
      </c>
      <c r="D421" s="8" t="s">
        <v>146</v>
      </c>
    </row>
    <row r="422" spans="2:4" s="1" customFormat="1" x14ac:dyDescent="0.25">
      <c r="B422" s="16" t="s">
        <v>24</v>
      </c>
      <c r="C422" s="2" t="s">
        <v>108</v>
      </c>
      <c r="D422" s="8" t="s">
        <v>17</v>
      </c>
    </row>
    <row r="423" spans="2:4" s="1" customFormat="1" ht="15.75" x14ac:dyDescent="0.25">
      <c r="B423" s="16"/>
      <c r="C423" s="27" t="s">
        <v>36</v>
      </c>
      <c r="D423" s="30">
        <f>SUM(D415+D416+D417+D418+D419+D420+D421+D422)</f>
        <v>100</v>
      </c>
    </row>
    <row r="425" spans="2:4" ht="29.25" x14ac:dyDescent="0.25">
      <c r="C425" s="20" t="s">
        <v>255</v>
      </c>
    </row>
    <row r="426" spans="2:4" s="1" customFormat="1" x14ac:dyDescent="0.25">
      <c r="B426" s="16" t="s">
        <v>9</v>
      </c>
      <c r="C426" s="2" t="s">
        <v>256</v>
      </c>
      <c r="D426" s="8" t="s">
        <v>17</v>
      </c>
    </row>
    <row r="427" spans="2:4" s="1" customFormat="1" ht="30" x14ac:dyDescent="0.25">
      <c r="B427" s="16" t="s">
        <v>10</v>
      </c>
      <c r="C427" s="2" t="s">
        <v>257</v>
      </c>
      <c r="D427" s="8" t="s">
        <v>24</v>
      </c>
    </row>
    <row r="428" spans="2:4" s="1" customFormat="1" ht="30" x14ac:dyDescent="0.25">
      <c r="B428" s="16" t="s">
        <v>11</v>
      </c>
      <c r="C428" s="2" t="s">
        <v>258</v>
      </c>
      <c r="D428" s="8" t="s">
        <v>13</v>
      </c>
    </row>
    <row r="429" spans="2:4" s="1" customFormat="1" x14ac:dyDescent="0.25">
      <c r="B429" s="16" t="s">
        <v>17</v>
      </c>
      <c r="C429" s="2" t="s">
        <v>259</v>
      </c>
      <c r="D429" s="8" t="s">
        <v>72</v>
      </c>
    </row>
    <row r="430" spans="2:4" s="1" customFormat="1" x14ac:dyDescent="0.25">
      <c r="B430" s="16" t="s">
        <v>15</v>
      </c>
      <c r="C430" s="2" t="s">
        <v>106</v>
      </c>
      <c r="D430" s="8" t="s">
        <v>15</v>
      </c>
    </row>
    <row r="431" spans="2:4" s="1" customFormat="1" x14ac:dyDescent="0.25">
      <c r="B431" s="16" t="s">
        <v>21</v>
      </c>
      <c r="C431" s="2" t="s">
        <v>246</v>
      </c>
      <c r="D431" s="8" t="s">
        <v>11</v>
      </c>
    </row>
    <row r="432" spans="2:4" s="1" customFormat="1" x14ac:dyDescent="0.25">
      <c r="B432" s="16" t="s">
        <v>20</v>
      </c>
      <c r="C432" s="2" t="s">
        <v>213</v>
      </c>
      <c r="D432" s="8" t="s">
        <v>17</v>
      </c>
    </row>
    <row r="433" spans="2:4" s="1" customFormat="1" x14ac:dyDescent="0.25">
      <c r="B433" s="16" t="s">
        <v>24</v>
      </c>
      <c r="C433" s="2" t="s">
        <v>162</v>
      </c>
      <c r="D433" s="8" t="s">
        <v>34</v>
      </c>
    </row>
    <row r="434" spans="2:4" s="1" customFormat="1" ht="30" x14ac:dyDescent="0.25">
      <c r="B434" s="16" t="s">
        <v>27</v>
      </c>
      <c r="C434" s="36" t="s">
        <v>260</v>
      </c>
      <c r="D434" s="8" t="s">
        <v>29</v>
      </c>
    </row>
    <row r="435" spans="2:4" s="1" customFormat="1" x14ac:dyDescent="0.25">
      <c r="B435" s="16" t="s">
        <v>29</v>
      </c>
      <c r="C435" s="2" t="s">
        <v>261</v>
      </c>
      <c r="D435" s="8" t="s">
        <v>17</v>
      </c>
    </row>
    <row r="436" spans="2:4" s="1" customFormat="1" ht="15.75" x14ac:dyDescent="0.25">
      <c r="B436" s="16"/>
      <c r="C436" s="27" t="s">
        <v>36</v>
      </c>
      <c r="D436" s="30">
        <f>SUM(D426+D427+D428+D429+D430+D431+D432+D433+D434+D435)</f>
        <v>100</v>
      </c>
    </row>
    <row r="437" spans="2:4" s="1" customFormat="1" x14ac:dyDescent="0.25">
      <c r="B437" s="16"/>
      <c r="C437" s="2"/>
      <c r="D437" s="8"/>
    </row>
    <row r="438" spans="2:4" s="1" customFormat="1" x14ac:dyDescent="0.25">
      <c r="B438" s="16"/>
      <c r="C438" s="20" t="s">
        <v>269</v>
      </c>
      <c r="D438" s="8"/>
    </row>
    <row r="439" spans="2:4" s="1" customFormat="1" ht="30" x14ac:dyDescent="0.25">
      <c r="B439" s="16" t="s">
        <v>9</v>
      </c>
      <c r="C439" s="2" t="s">
        <v>262</v>
      </c>
      <c r="D439" s="8" t="s">
        <v>29</v>
      </c>
    </row>
    <row r="440" spans="2:4" s="1" customFormat="1" x14ac:dyDescent="0.25">
      <c r="B440" s="16" t="s">
        <v>10</v>
      </c>
      <c r="C440" s="2" t="s">
        <v>263</v>
      </c>
      <c r="D440" s="8" t="s">
        <v>103</v>
      </c>
    </row>
    <row r="441" spans="2:4" s="1" customFormat="1" x14ac:dyDescent="0.25">
      <c r="B441" s="16" t="s">
        <v>11</v>
      </c>
      <c r="C441" s="2" t="s">
        <v>264</v>
      </c>
      <c r="D441" s="8" t="s">
        <v>72</v>
      </c>
    </row>
    <row r="442" spans="2:4" s="1" customFormat="1" x14ac:dyDescent="0.25">
      <c r="B442" s="16" t="s">
        <v>17</v>
      </c>
      <c r="C442" s="2" t="s">
        <v>265</v>
      </c>
      <c r="D442" s="8" t="s">
        <v>11</v>
      </c>
    </row>
    <row r="443" spans="2:4" s="1" customFormat="1" x14ac:dyDescent="0.25">
      <c r="B443" s="16" t="s">
        <v>15</v>
      </c>
      <c r="C443" s="2" t="s">
        <v>266</v>
      </c>
      <c r="D443" s="8" t="s">
        <v>24</v>
      </c>
    </row>
    <row r="444" spans="2:4" s="1" customFormat="1" x14ac:dyDescent="0.25">
      <c r="B444" s="16" t="s">
        <v>21</v>
      </c>
      <c r="C444" s="2" t="s">
        <v>267</v>
      </c>
      <c r="D444" s="8" t="s">
        <v>29</v>
      </c>
    </row>
    <row r="445" spans="2:4" s="1" customFormat="1" ht="45" x14ac:dyDescent="0.25">
      <c r="B445" s="16" t="s">
        <v>20</v>
      </c>
      <c r="C445" s="36" t="s">
        <v>268</v>
      </c>
      <c r="D445" s="8" t="s">
        <v>13</v>
      </c>
    </row>
    <row r="446" spans="2:4" s="1" customFormat="1" x14ac:dyDescent="0.25">
      <c r="B446" s="16" t="s">
        <v>24</v>
      </c>
      <c r="C446" s="2" t="s">
        <v>108</v>
      </c>
      <c r="D446" s="8" t="s">
        <v>17</v>
      </c>
    </row>
    <row r="447" spans="2:4" s="1" customFormat="1" ht="15.75" x14ac:dyDescent="0.25">
      <c r="B447" s="16"/>
      <c r="C447" s="27" t="s">
        <v>36</v>
      </c>
      <c r="D447" s="30">
        <f>SUM(D439+D440+D441+D442+D443+D444+D445+D446)</f>
        <v>100</v>
      </c>
    </row>
    <row r="448" spans="2:4" s="1" customFormat="1" x14ac:dyDescent="0.25">
      <c r="B448" s="16"/>
      <c r="C448" s="2"/>
      <c r="D448" s="8"/>
    </row>
    <row r="449" spans="2:4" s="1" customFormat="1" x14ac:dyDescent="0.25">
      <c r="B449" s="16"/>
      <c r="C449" s="20" t="s">
        <v>280</v>
      </c>
      <c r="D449" s="8"/>
    </row>
    <row r="450" spans="2:4" s="1" customFormat="1" x14ac:dyDescent="0.25">
      <c r="B450" s="16" t="s">
        <v>9</v>
      </c>
      <c r="C450" s="2" t="s">
        <v>281</v>
      </c>
      <c r="D450" s="8" t="s">
        <v>24</v>
      </c>
    </row>
    <row r="451" spans="2:4" s="1" customFormat="1" x14ac:dyDescent="0.25">
      <c r="B451" s="16" t="s">
        <v>10</v>
      </c>
      <c r="C451" s="2" t="s">
        <v>282</v>
      </c>
      <c r="D451" s="8" t="s">
        <v>29</v>
      </c>
    </row>
    <row r="452" spans="2:4" s="1" customFormat="1" x14ac:dyDescent="0.25">
      <c r="B452" s="16" t="s">
        <v>11</v>
      </c>
      <c r="C452" s="2" t="s">
        <v>283</v>
      </c>
      <c r="D452" s="8" t="s">
        <v>97</v>
      </c>
    </row>
    <row r="453" spans="2:4" s="1" customFormat="1" x14ac:dyDescent="0.25">
      <c r="B453" s="16" t="s">
        <v>17</v>
      </c>
      <c r="C453" s="2" t="s">
        <v>263</v>
      </c>
      <c r="D453" s="8" t="s">
        <v>103</v>
      </c>
    </row>
    <row r="454" spans="2:4" s="1" customFormat="1" x14ac:dyDescent="0.25">
      <c r="B454" s="16" t="s">
        <v>15</v>
      </c>
      <c r="C454" s="2" t="s">
        <v>284</v>
      </c>
      <c r="D454" s="8" t="s">
        <v>34</v>
      </c>
    </row>
    <row r="455" spans="2:4" s="1" customFormat="1" ht="30" x14ac:dyDescent="0.25">
      <c r="B455" s="16" t="s">
        <v>21</v>
      </c>
      <c r="C455" s="2" t="s">
        <v>285</v>
      </c>
      <c r="D455" s="8" t="s">
        <v>17</v>
      </c>
    </row>
    <row r="456" spans="2:4" s="1" customFormat="1" ht="18.75" customHeight="1" x14ac:dyDescent="0.25">
      <c r="B456" s="19" t="s">
        <v>286</v>
      </c>
      <c r="C456" s="21" t="s">
        <v>273</v>
      </c>
      <c r="D456" s="10"/>
    </row>
    <row r="457" spans="2:4" s="1" customFormat="1" x14ac:dyDescent="0.25">
      <c r="B457" s="22" t="s">
        <v>9</v>
      </c>
      <c r="C457" s="23" t="s">
        <v>10</v>
      </c>
      <c r="D457" s="23" t="s">
        <v>11</v>
      </c>
    </row>
    <row r="458" spans="2:4" s="1" customFormat="1" ht="22.5" customHeight="1" x14ac:dyDescent="0.25">
      <c r="B458" s="16"/>
      <c r="C458" s="2"/>
      <c r="D458" s="8"/>
    </row>
    <row r="459" spans="2:4" s="1" customFormat="1" x14ac:dyDescent="0.25">
      <c r="B459" s="16" t="s">
        <v>20</v>
      </c>
      <c r="C459" s="2" t="s">
        <v>287</v>
      </c>
      <c r="D459" s="8" t="s">
        <v>103</v>
      </c>
    </row>
    <row r="460" spans="2:4" s="1" customFormat="1" ht="45" x14ac:dyDescent="0.25">
      <c r="B460" s="16" t="s">
        <v>24</v>
      </c>
      <c r="C460" s="36" t="s">
        <v>288</v>
      </c>
      <c r="D460" s="8" t="s">
        <v>146</v>
      </c>
    </row>
    <row r="461" spans="2:4" s="1" customFormat="1" x14ac:dyDescent="0.25">
      <c r="B461" s="16" t="s">
        <v>27</v>
      </c>
      <c r="C461" s="2" t="s">
        <v>108</v>
      </c>
      <c r="D461" s="8" t="s">
        <v>21</v>
      </c>
    </row>
    <row r="462" spans="2:4" s="1" customFormat="1" ht="15.75" x14ac:dyDescent="0.25">
      <c r="B462" s="16"/>
      <c r="C462" s="27" t="s">
        <v>36</v>
      </c>
      <c r="D462" s="30">
        <f>SUM(D450+D451+D452+D453+D454+D455+D459+D460+D461)</f>
        <v>100</v>
      </c>
    </row>
    <row r="463" spans="2:4" s="1" customFormat="1" ht="30" customHeight="1" x14ac:dyDescent="0.25">
      <c r="B463" s="16"/>
      <c r="C463" s="2"/>
      <c r="D463" s="8"/>
    </row>
    <row r="464" spans="2:4" s="1" customFormat="1" ht="29.25" x14ac:dyDescent="0.25">
      <c r="B464" s="16"/>
      <c r="C464" s="20" t="s">
        <v>289</v>
      </c>
      <c r="D464" s="8"/>
    </row>
    <row r="465" spans="2:4" s="1" customFormat="1" x14ac:dyDescent="0.25">
      <c r="B465" s="16"/>
      <c r="C465" s="20"/>
      <c r="D465" s="8"/>
    </row>
    <row r="466" spans="2:4" s="1" customFormat="1" x14ac:dyDescent="0.25">
      <c r="B466" s="16" t="s">
        <v>9</v>
      </c>
      <c r="C466" s="2" t="s">
        <v>290</v>
      </c>
      <c r="D466" s="8" t="s">
        <v>20</v>
      </c>
    </row>
    <row r="467" spans="2:4" s="1" customFormat="1" ht="30" x14ac:dyDescent="0.25">
      <c r="B467" s="16" t="s">
        <v>10</v>
      </c>
      <c r="C467" s="2" t="s">
        <v>291</v>
      </c>
      <c r="D467" s="8" t="s">
        <v>97</v>
      </c>
    </row>
    <row r="468" spans="2:4" s="1" customFormat="1" x14ac:dyDescent="0.25">
      <c r="B468" s="16" t="s">
        <v>11</v>
      </c>
      <c r="C468" s="2" t="s">
        <v>263</v>
      </c>
      <c r="D468" s="8" t="s">
        <v>34</v>
      </c>
    </row>
    <row r="469" spans="2:4" s="1" customFormat="1" ht="30" x14ac:dyDescent="0.25">
      <c r="B469" s="16" t="s">
        <v>17</v>
      </c>
      <c r="C469" s="2" t="s">
        <v>292</v>
      </c>
      <c r="D469" s="8" t="s">
        <v>132</v>
      </c>
    </row>
    <row r="470" spans="2:4" s="1" customFormat="1" x14ac:dyDescent="0.25">
      <c r="B470" s="16" t="s">
        <v>15</v>
      </c>
      <c r="C470" s="2" t="s">
        <v>293</v>
      </c>
      <c r="D470" s="8" t="s">
        <v>24</v>
      </c>
    </row>
    <row r="471" spans="2:4" s="1" customFormat="1" x14ac:dyDescent="0.25">
      <c r="B471" s="16" t="s">
        <v>21</v>
      </c>
      <c r="C471" s="2" t="s">
        <v>294</v>
      </c>
      <c r="D471" s="8" t="s">
        <v>21</v>
      </c>
    </row>
    <row r="472" spans="2:4" s="1" customFormat="1" x14ac:dyDescent="0.25">
      <c r="B472" s="16" t="s">
        <v>20</v>
      </c>
      <c r="C472" s="2" t="s">
        <v>295</v>
      </c>
      <c r="D472" s="8" t="s">
        <v>11</v>
      </c>
    </row>
    <row r="473" spans="2:4" s="1" customFormat="1" ht="30" x14ac:dyDescent="0.25">
      <c r="B473" s="16" t="s">
        <v>24</v>
      </c>
      <c r="C473" s="2" t="s">
        <v>285</v>
      </c>
      <c r="D473" s="8" t="s">
        <v>15</v>
      </c>
    </row>
    <row r="474" spans="2:4" s="1" customFormat="1" x14ac:dyDescent="0.25">
      <c r="B474" s="16" t="s">
        <v>27</v>
      </c>
      <c r="C474" s="2" t="s">
        <v>287</v>
      </c>
      <c r="D474" s="8" t="s">
        <v>29</v>
      </c>
    </row>
    <row r="475" spans="2:4" s="1" customFormat="1" ht="45" x14ac:dyDescent="0.25">
      <c r="B475" s="16" t="s">
        <v>29</v>
      </c>
      <c r="C475" s="36" t="s">
        <v>296</v>
      </c>
      <c r="D475" s="8" t="s">
        <v>29</v>
      </c>
    </row>
    <row r="476" spans="2:4" s="1" customFormat="1" x14ac:dyDescent="0.25">
      <c r="B476" s="16" t="s">
        <v>31</v>
      </c>
      <c r="C476" s="2" t="s">
        <v>108</v>
      </c>
      <c r="D476" s="8" t="s">
        <v>15</v>
      </c>
    </row>
    <row r="477" spans="2:4" s="1" customFormat="1" ht="15.75" x14ac:dyDescent="0.25">
      <c r="B477" s="16"/>
      <c r="C477" s="27" t="s">
        <v>36</v>
      </c>
      <c r="D477" s="30">
        <f>SUM(D466+D467+D468+D469+D470+D471+D472+D473+D474+D475+D476)</f>
        <v>100</v>
      </c>
    </row>
    <row r="478" spans="2:4" s="1" customFormat="1" ht="33.75" customHeight="1" x14ac:dyDescent="0.25">
      <c r="B478" s="16"/>
      <c r="C478" s="2"/>
      <c r="D478" s="8"/>
    </row>
    <row r="479" spans="2:4" s="1" customFormat="1" x14ac:dyDescent="0.25">
      <c r="B479" s="16"/>
      <c r="C479" s="20" t="s">
        <v>297</v>
      </c>
      <c r="D479" s="8"/>
    </row>
    <row r="480" spans="2:4" s="1" customFormat="1" x14ac:dyDescent="0.25">
      <c r="B480" s="16"/>
      <c r="C480" s="20"/>
      <c r="D480" s="8"/>
    </row>
    <row r="481" spans="2:4" s="1" customFormat="1" x14ac:dyDescent="0.25">
      <c r="B481" s="16" t="s">
        <v>9</v>
      </c>
      <c r="C481" s="2" t="s">
        <v>298</v>
      </c>
      <c r="D481" s="8" t="s">
        <v>24</v>
      </c>
    </row>
    <row r="482" spans="2:4" s="1" customFormat="1" x14ac:dyDescent="0.25">
      <c r="B482" s="16" t="s">
        <v>10</v>
      </c>
      <c r="C482" s="2" t="s">
        <v>299</v>
      </c>
      <c r="D482" s="8" t="s">
        <v>24</v>
      </c>
    </row>
    <row r="483" spans="2:4" s="1" customFormat="1" x14ac:dyDescent="0.25">
      <c r="B483" s="16" t="s">
        <v>11</v>
      </c>
      <c r="C483" s="2" t="s">
        <v>300</v>
      </c>
      <c r="D483" s="8" t="s">
        <v>21</v>
      </c>
    </row>
    <row r="484" spans="2:4" s="1" customFormat="1" ht="30" x14ac:dyDescent="0.25">
      <c r="B484" s="16" t="s">
        <v>17</v>
      </c>
      <c r="C484" s="2" t="s">
        <v>301</v>
      </c>
      <c r="D484" s="8" t="s">
        <v>132</v>
      </c>
    </row>
    <row r="485" spans="2:4" s="1" customFormat="1" x14ac:dyDescent="0.25">
      <c r="B485" s="16" t="s">
        <v>15</v>
      </c>
      <c r="C485" s="2" t="s">
        <v>263</v>
      </c>
      <c r="D485" s="8" t="s">
        <v>34</v>
      </c>
    </row>
    <row r="486" spans="2:4" s="1" customFormat="1" ht="30" x14ac:dyDescent="0.25">
      <c r="B486" s="16" t="s">
        <v>21</v>
      </c>
      <c r="C486" s="2" t="s">
        <v>285</v>
      </c>
      <c r="D486" s="8" t="s">
        <v>15</v>
      </c>
    </row>
    <row r="487" spans="2:4" s="1" customFormat="1" x14ac:dyDescent="0.25">
      <c r="B487" s="16" t="s">
        <v>20</v>
      </c>
      <c r="C487" s="2" t="s">
        <v>294</v>
      </c>
      <c r="D487" s="8" t="s">
        <v>20</v>
      </c>
    </row>
    <row r="488" spans="2:4" s="1" customFormat="1" x14ac:dyDescent="0.25">
      <c r="B488" s="16" t="s">
        <v>24</v>
      </c>
      <c r="C488" s="2" t="s">
        <v>267</v>
      </c>
      <c r="D488" s="8" t="s">
        <v>29</v>
      </c>
    </row>
    <row r="489" spans="2:4" s="1" customFormat="1" ht="45" x14ac:dyDescent="0.25">
      <c r="B489" s="16" t="s">
        <v>27</v>
      </c>
      <c r="C489" s="36" t="s">
        <v>302</v>
      </c>
      <c r="D489" s="8" t="s">
        <v>113</v>
      </c>
    </row>
    <row r="490" spans="2:4" s="1" customFormat="1" x14ac:dyDescent="0.25">
      <c r="B490" s="16" t="s">
        <v>29</v>
      </c>
      <c r="C490" s="2" t="s">
        <v>108</v>
      </c>
      <c r="D490" s="8" t="s">
        <v>20</v>
      </c>
    </row>
    <row r="491" spans="2:4" s="1" customFormat="1" ht="18" customHeight="1" x14ac:dyDescent="0.25">
      <c r="B491" s="16"/>
      <c r="C491" s="27" t="s">
        <v>36</v>
      </c>
      <c r="D491" s="30">
        <f>SUM(D481+D482+D483+D484+D485+D486+D487+D488+D489+D490)</f>
        <v>100</v>
      </c>
    </row>
    <row r="492" spans="2:4" s="1" customFormat="1" ht="36" customHeight="1" x14ac:dyDescent="0.25">
      <c r="B492" s="16"/>
      <c r="C492" s="2"/>
      <c r="D492" s="8"/>
    </row>
    <row r="493" spans="2:4" s="1" customFormat="1" ht="21.75" customHeight="1" x14ac:dyDescent="0.25">
      <c r="B493" s="16"/>
      <c r="C493" s="2"/>
      <c r="D493" s="8"/>
    </row>
    <row r="494" spans="2:4" s="1" customFormat="1" ht="18.75" customHeight="1" x14ac:dyDescent="0.25">
      <c r="B494" s="19" t="s">
        <v>304</v>
      </c>
      <c r="C494" s="21" t="s">
        <v>273</v>
      </c>
      <c r="D494" s="10"/>
    </row>
    <row r="495" spans="2:4" s="1" customFormat="1" x14ac:dyDescent="0.25">
      <c r="B495" s="22" t="s">
        <v>9</v>
      </c>
      <c r="C495" s="23" t="s">
        <v>10</v>
      </c>
      <c r="D495" s="23" t="s">
        <v>11</v>
      </c>
    </row>
    <row r="496" spans="2:4" s="1" customFormat="1" ht="15" customHeight="1" x14ac:dyDescent="0.25">
      <c r="B496" s="16"/>
      <c r="C496" s="2"/>
      <c r="D496" s="8"/>
    </row>
    <row r="497" spans="2:4" s="1" customFormat="1" ht="29.25" x14ac:dyDescent="0.25">
      <c r="B497" s="16"/>
      <c r="C497" s="20" t="s">
        <v>303</v>
      </c>
      <c r="D497" s="8"/>
    </row>
    <row r="498" spans="2:4" s="1" customFormat="1" x14ac:dyDescent="0.25">
      <c r="B498" s="16" t="s">
        <v>9</v>
      </c>
      <c r="C498" s="2" t="s">
        <v>281</v>
      </c>
      <c r="D498" s="8" t="s">
        <v>24</v>
      </c>
    </row>
    <row r="499" spans="2:4" s="1" customFormat="1" x14ac:dyDescent="0.25">
      <c r="B499" s="16" t="s">
        <v>10</v>
      </c>
      <c r="C499" s="2" t="s">
        <v>305</v>
      </c>
      <c r="D499" s="8" t="s">
        <v>24</v>
      </c>
    </row>
    <row r="500" spans="2:4" s="1" customFormat="1" x14ac:dyDescent="0.25">
      <c r="B500" s="16" t="s">
        <v>11</v>
      </c>
      <c r="C500" s="2" t="s">
        <v>353</v>
      </c>
      <c r="D500" s="8" t="s">
        <v>29</v>
      </c>
    </row>
    <row r="501" spans="2:4" s="1" customFormat="1" ht="30" x14ac:dyDescent="0.25">
      <c r="B501" s="16" t="s">
        <v>17</v>
      </c>
      <c r="C501" s="2" t="s">
        <v>301</v>
      </c>
      <c r="D501" s="8" t="s">
        <v>13</v>
      </c>
    </row>
    <row r="502" spans="2:4" s="1" customFormat="1" x14ac:dyDescent="0.25">
      <c r="B502" s="16" t="s">
        <v>15</v>
      </c>
      <c r="C502" s="2" t="s">
        <v>263</v>
      </c>
      <c r="D502" s="8" t="s">
        <v>31</v>
      </c>
    </row>
    <row r="503" spans="2:4" s="1" customFormat="1" ht="30" x14ac:dyDescent="0.25">
      <c r="B503" s="16" t="s">
        <v>21</v>
      </c>
      <c r="C503" s="2" t="s">
        <v>285</v>
      </c>
      <c r="D503" s="8" t="s">
        <v>17</v>
      </c>
    </row>
    <row r="504" spans="2:4" s="1" customFormat="1" x14ac:dyDescent="0.25">
      <c r="B504" s="16" t="s">
        <v>20</v>
      </c>
      <c r="C504" s="2" t="s">
        <v>306</v>
      </c>
      <c r="D504" s="8" t="s">
        <v>21</v>
      </c>
    </row>
    <row r="505" spans="2:4" s="1" customFormat="1" x14ac:dyDescent="0.25">
      <c r="B505" s="16" t="s">
        <v>24</v>
      </c>
      <c r="C505" s="2" t="s">
        <v>267</v>
      </c>
      <c r="D505" s="8" t="s">
        <v>34</v>
      </c>
    </row>
    <row r="506" spans="2:4" s="1" customFormat="1" ht="45" x14ac:dyDescent="0.25">
      <c r="B506" s="16" t="s">
        <v>27</v>
      </c>
      <c r="C506" s="36" t="s">
        <v>302</v>
      </c>
      <c r="D506" s="8" t="s">
        <v>113</v>
      </c>
    </row>
    <row r="507" spans="2:4" s="1" customFormat="1" x14ac:dyDescent="0.25">
      <c r="B507" s="16" t="s">
        <v>29</v>
      </c>
      <c r="C507" s="2" t="s">
        <v>108</v>
      </c>
      <c r="D507" s="8" t="s">
        <v>15</v>
      </c>
    </row>
    <row r="508" spans="2:4" s="1" customFormat="1" ht="15.75" x14ac:dyDescent="0.25">
      <c r="B508" s="16"/>
      <c r="C508" s="27" t="s">
        <v>36</v>
      </c>
      <c r="D508" s="30">
        <f>SUM(D498+D499+D500+D501+D502+D503+D504+D505+D506+D507)</f>
        <v>100</v>
      </c>
    </row>
    <row r="509" spans="2:4" s="1" customFormat="1" x14ac:dyDescent="0.25">
      <c r="B509" s="16"/>
      <c r="C509" s="2"/>
      <c r="D509" s="8"/>
    </row>
    <row r="510" spans="2:4" s="1" customFormat="1" ht="29.25" x14ac:dyDescent="0.25">
      <c r="B510" s="16"/>
      <c r="C510" s="20" t="s">
        <v>307</v>
      </c>
      <c r="D510" s="8"/>
    </row>
    <row r="511" spans="2:4" s="1" customFormat="1" x14ac:dyDescent="0.25">
      <c r="B511" s="16" t="s">
        <v>9</v>
      </c>
      <c r="C511" s="2" t="s">
        <v>308</v>
      </c>
      <c r="D511" s="8" t="s">
        <v>29</v>
      </c>
    </row>
    <row r="512" spans="2:4" s="1" customFormat="1" x14ac:dyDescent="0.25">
      <c r="B512" s="16" t="s">
        <v>10</v>
      </c>
      <c r="C512" s="2" t="s">
        <v>309</v>
      </c>
      <c r="D512" s="8" t="s">
        <v>24</v>
      </c>
    </row>
    <row r="513" spans="2:4" s="1" customFormat="1" x14ac:dyDescent="0.25">
      <c r="B513" s="16" t="s">
        <v>11</v>
      </c>
      <c r="C513" s="2" t="s">
        <v>263</v>
      </c>
      <c r="D513" s="8" t="s">
        <v>103</v>
      </c>
    </row>
    <row r="514" spans="2:4" s="1" customFormat="1" x14ac:dyDescent="0.25">
      <c r="B514" s="16" t="s">
        <v>17</v>
      </c>
      <c r="C514" s="2" t="s">
        <v>213</v>
      </c>
      <c r="D514" s="8" t="s">
        <v>20</v>
      </c>
    </row>
    <row r="515" spans="2:4" s="1" customFormat="1" x14ac:dyDescent="0.25">
      <c r="B515" s="16" t="s">
        <v>15</v>
      </c>
      <c r="C515" s="2" t="s">
        <v>214</v>
      </c>
      <c r="D515" s="8" t="s">
        <v>15</v>
      </c>
    </row>
    <row r="516" spans="2:4" s="1" customFormat="1" x14ac:dyDescent="0.25">
      <c r="B516" s="16" t="s">
        <v>21</v>
      </c>
      <c r="C516" s="2" t="s">
        <v>310</v>
      </c>
      <c r="D516" s="8" t="s">
        <v>103</v>
      </c>
    </row>
    <row r="517" spans="2:4" s="1" customFormat="1" x14ac:dyDescent="0.25">
      <c r="B517" s="16" t="s">
        <v>20</v>
      </c>
      <c r="C517" s="2" t="s">
        <v>267</v>
      </c>
      <c r="D517" s="8" t="s">
        <v>103</v>
      </c>
    </row>
    <row r="518" spans="2:4" ht="45" x14ac:dyDescent="0.25">
      <c r="B518" s="16" t="s">
        <v>24</v>
      </c>
      <c r="C518" s="36" t="s">
        <v>302</v>
      </c>
      <c r="D518" s="10" t="s">
        <v>56</v>
      </c>
    </row>
    <row r="519" spans="2:4" x14ac:dyDescent="0.25">
      <c r="B519" s="16" t="s">
        <v>27</v>
      </c>
      <c r="C519" s="2" t="s">
        <v>261</v>
      </c>
      <c r="D519" s="10" t="s">
        <v>21</v>
      </c>
    </row>
    <row r="520" spans="2:4" ht="15.75" x14ac:dyDescent="0.25">
      <c r="C520" s="27" t="s">
        <v>36</v>
      </c>
      <c r="D520" s="30">
        <f>SUM(D511+D512+D513+D514+D515+D516+D517+D518+D519)</f>
        <v>100</v>
      </c>
    </row>
    <row r="522" spans="2:4" ht="29.25" x14ac:dyDescent="0.25">
      <c r="C522" s="20" t="s">
        <v>311</v>
      </c>
    </row>
    <row r="523" spans="2:4" s="1" customFormat="1" x14ac:dyDescent="0.25">
      <c r="B523" s="16" t="s">
        <v>9</v>
      </c>
      <c r="C523" s="2" t="s">
        <v>312</v>
      </c>
      <c r="D523" s="8" t="s">
        <v>313</v>
      </c>
    </row>
    <row r="524" spans="2:4" s="1" customFormat="1" x14ac:dyDescent="0.25">
      <c r="B524" s="16" t="s">
        <v>10</v>
      </c>
      <c r="C524" s="2" t="s">
        <v>314</v>
      </c>
      <c r="D524" s="8" t="s">
        <v>29</v>
      </c>
    </row>
    <row r="525" spans="2:4" s="1" customFormat="1" x14ac:dyDescent="0.25">
      <c r="B525" s="16" t="s">
        <v>11</v>
      </c>
      <c r="C525" s="2" t="s">
        <v>315</v>
      </c>
      <c r="D525" s="8" t="s">
        <v>15</v>
      </c>
    </row>
    <row r="526" spans="2:4" s="1" customFormat="1" x14ac:dyDescent="0.25">
      <c r="B526" s="16" t="s">
        <v>17</v>
      </c>
      <c r="C526" s="2" t="s">
        <v>162</v>
      </c>
      <c r="D526" s="8" t="s">
        <v>103</v>
      </c>
    </row>
    <row r="527" spans="2:4" s="1" customFormat="1" x14ac:dyDescent="0.25">
      <c r="B527" s="16" t="s">
        <v>15</v>
      </c>
      <c r="C527" s="2" t="s">
        <v>261</v>
      </c>
      <c r="D527" s="8" t="s">
        <v>21</v>
      </c>
    </row>
    <row r="528" spans="2:4" s="1" customFormat="1" ht="15.75" x14ac:dyDescent="0.25">
      <c r="B528" s="16"/>
      <c r="C528" s="27" t="s">
        <v>36</v>
      </c>
      <c r="D528" s="30">
        <f>SUM(D523+D524+D525+D526+D527)</f>
        <v>100</v>
      </c>
    </row>
    <row r="529" spans="2:4" s="1" customFormat="1" x14ac:dyDescent="0.25">
      <c r="B529" s="16"/>
      <c r="C529" s="2"/>
      <c r="D529" s="8"/>
    </row>
    <row r="530" spans="2:4" s="1" customFormat="1" ht="43.5" x14ac:dyDescent="0.25">
      <c r="B530" s="16"/>
      <c r="C530" s="20" t="s">
        <v>316</v>
      </c>
      <c r="D530" s="8"/>
    </row>
    <row r="531" spans="2:4" s="1" customFormat="1" x14ac:dyDescent="0.25">
      <c r="B531" s="16" t="s">
        <v>9</v>
      </c>
      <c r="C531" s="2" t="s">
        <v>317</v>
      </c>
      <c r="D531" s="8" t="s">
        <v>103</v>
      </c>
    </row>
    <row r="532" spans="2:4" s="1" customFormat="1" x14ac:dyDescent="0.25">
      <c r="B532" s="16" t="s">
        <v>10</v>
      </c>
      <c r="C532" s="2" t="s">
        <v>308</v>
      </c>
      <c r="D532" s="8" t="s">
        <v>20</v>
      </c>
    </row>
    <row r="533" spans="2:4" s="1" customFormat="1" x14ac:dyDescent="0.25">
      <c r="B533" s="16" t="s">
        <v>11</v>
      </c>
      <c r="C533" s="2" t="s">
        <v>318</v>
      </c>
      <c r="D533" s="8" t="s">
        <v>20</v>
      </c>
    </row>
    <row r="534" spans="2:4" s="1" customFormat="1" x14ac:dyDescent="0.25">
      <c r="B534" s="16" t="s">
        <v>17</v>
      </c>
      <c r="C534" s="2" t="s">
        <v>263</v>
      </c>
      <c r="D534" s="8" t="s">
        <v>29</v>
      </c>
    </row>
    <row r="535" spans="2:4" s="1" customFormat="1" x14ac:dyDescent="0.25">
      <c r="B535" s="16" t="s">
        <v>15</v>
      </c>
      <c r="C535" s="2" t="s">
        <v>319</v>
      </c>
      <c r="D535" s="8" t="s">
        <v>29</v>
      </c>
    </row>
    <row r="536" spans="2:4" s="1" customFormat="1" x14ac:dyDescent="0.25">
      <c r="B536" s="16" t="s">
        <v>21</v>
      </c>
      <c r="C536" s="2" t="s">
        <v>320</v>
      </c>
      <c r="D536" s="8" t="s">
        <v>11</v>
      </c>
    </row>
    <row r="537" spans="2:4" s="1" customFormat="1" x14ac:dyDescent="0.25">
      <c r="B537" s="16" t="s">
        <v>20</v>
      </c>
      <c r="C537" s="2" t="s">
        <v>321</v>
      </c>
      <c r="D537" s="8" t="s">
        <v>20</v>
      </c>
    </row>
    <row r="538" spans="2:4" s="1" customFormat="1" ht="18.75" customHeight="1" x14ac:dyDescent="0.25">
      <c r="B538" s="19" t="s">
        <v>322</v>
      </c>
      <c r="C538" s="21" t="s">
        <v>273</v>
      </c>
      <c r="D538" s="10"/>
    </row>
    <row r="539" spans="2:4" s="1" customFormat="1" x14ac:dyDescent="0.25">
      <c r="B539" s="22" t="s">
        <v>9</v>
      </c>
      <c r="C539" s="23" t="s">
        <v>10</v>
      </c>
      <c r="D539" s="23" t="s">
        <v>11</v>
      </c>
    </row>
    <row r="540" spans="2:4" s="1" customFormat="1" x14ac:dyDescent="0.25">
      <c r="B540" s="16"/>
      <c r="C540" s="2"/>
      <c r="D540" s="8"/>
    </row>
    <row r="541" spans="2:4" s="1" customFormat="1" x14ac:dyDescent="0.25">
      <c r="B541" s="16" t="s">
        <v>24</v>
      </c>
      <c r="C541" s="2" t="s">
        <v>323</v>
      </c>
      <c r="D541" s="8" t="s">
        <v>24</v>
      </c>
    </row>
    <row r="542" spans="2:4" s="1" customFormat="1" x14ac:dyDescent="0.25">
      <c r="B542" s="16" t="s">
        <v>27</v>
      </c>
      <c r="C542" s="2" t="s">
        <v>324</v>
      </c>
      <c r="D542" s="8" t="s">
        <v>9</v>
      </c>
    </row>
    <row r="543" spans="2:4" s="1" customFormat="1" x14ac:dyDescent="0.25">
      <c r="B543" s="16" t="s">
        <v>29</v>
      </c>
      <c r="C543" s="2" t="s">
        <v>295</v>
      </c>
      <c r="D543" s="8" t="s">
        <v>9</v>
      </c>
    </row>
    <row r="544" spans="2:4" s="1" customFormat="1" ht="30" x14ac:dyDescent="0.25">
      <c r="B544" s="16" t="s">
        <v>31</v>
      </c>
      <c r="C544" s="2" t="s">
        <v>325</v>
      </c>
      <c r="D544" s="8" t="s">
        <v>17</v>
      </c>
    </row>
    <row r="545" spans="2:4" s="1" customFormat="1" x14ac:dyDescent="0.25">
      <c r="B545" s="16" t="s">
        <v>34</v>
      </c>
      <c r="C545" s="2" t="s">
        <v>267</v>
      </c>
      <c r="D545" s="8" t="s">
        <v>31</v>
      </c>
    </row>
    <row r="546" spans="2:4" s="1" customFormat="1" ht="45" x14ac:dyDescent="0.25">
      <c r="B546" s="16" t="s">
        <v>97</v>
      </c>
      <c r="C546" s="36" t="s">
        <v>326</v>
      </c>
      <c r="D546" s="8" t="s">
        <v>29</v>
      </c>
    </row>
    <row r="547" spans="2:4" s="1" customFormat="1" x14ac:dyDescent="0.25">
      <c r="B547" s="16" t="s">
        <v>125</v>
      </c>
      <c r="C547" s="2" t="s">
        <v>108</v>
      </c>
      <c r="D547" s="8" t="s">
        <v>21</v>
      </c>
    </row>
    <row r="548" spans="2:4" s="1" customFormat="1" ht="15.75" x14ac:dyDescent="0.25">
      <c r="B548" s="16"/>
      <c r="C548" s="27" t="s">
        <v>36</v>
      </c>
      <c r="D548" s="30">
        <f>SUM(D531+D532+D533+D534+D535+D536+D537+D541+D542+D543+D544+D545+D546+D547)</f>
        <v>100</v>
      </c>
    </row>
    <row r="549" spans="2:4" s="1" customFormat="1" x14ac:dyDescent="0.25">
      <c r="B549" s="16"/>
      <c r="C549" s="2"/>
      <c r="D549" s="8"/>
    </row>
    <row r="550" spans="2:4" s="1" customFormat="1" ht="29.25" x14ac:dyDescent="0.25">
      <c r="B550" s="16"/>
      <c r="C550" s="20" t="s">
        <v>337</v>
      </c>
      <c r="D550" s="8"/>
    </row>
    <row r="551" spans="2:4" s="1" customFormat="1" x14ac:dyDescent="0.25">
      <c r="B551" s="16" t="s">
        <v>9</v>
      </c>
      <c r="C551" s="2" t="s">
        <v>327</v>
      </c>
      <c r="D551" s="8" t="s">
        <v>113</v>
      </c>
    </row>
    <row r="552" spans="2:4" s="1" customFormat="1" x14ac:dyDescent="0.25">
      <c r="B552" s="16" t="s">
        <v>10</v>
      </c>
      <c r="C552" s="2" t="s">
        <v>328</v>
      </c>
      <c r="D552" s="8" t="s">
        <v>20</v>
      </c>
    </row>
    <row r="553" spans="2:4" s="1" customFormat="1" x14ac:dyDescent="0.25">
      <c r="B553" s="16" t="s">
        <v>11</v>
      </c>
      <c r="C553" s="2" t="s">
        <v>329</v>
      </c>
      <c r="D553" s="8" t="s">
        <v>27</v>
      </c>
    </row>
    <row r="554" spans="2:4" s="1" customFormat="1" x14ac:dyDescent="0.25">
      <c r="B554" s="16" t="s">
        <v>17</v>
      </c>
      <c r="C554" s="2" t="s">
        <v>330</v>
      </c>
      <c r="D554" s="8" t="s">
        <v>10</v>
      </c>
    </row>
    <row r="555" spans="2:4" s="1" customFormat="1" x14ac:dyDescent="0.25">
      <c r="B555" s="16" t="s">
        <v>15</v>
      </c>
      <c r="C555" s="2" t="s">
        <v>331</v>
      </c>
      <c r="D555" s="8" t="s">
        <v>15</v>
      </c>
    </row>
    <row r="556" spans="2:4" s="1" customFormat="1" ht="30" x14ac:dyDescent="0.25">
      <c r="B556" s="16" t="s">
        <v>21</v>
      </c>
      <c r="C556" s="2" t="s">
        <v>332</v>
      </c>
      <c r="D556" s="8" t="s">
        <v>27</v>
      </c>
    </row>
    <row r="557" spans="2:4" s="1" customFormat="1" x14ac:dyDescent="0.25">
      <c r="B557" s="16" t="s">
        <v>20</v>
      </c>
      <c r="C557" s="2" t="s">
        <v>267</v>
      </c>
      <c r="D557" s="8" t="s">
        <v>333</v>
      </c>
    </row>
    <row r="558" spans="2:4" s="1" customFormat="1" ht="45" x14ac:dyDescent="0.25">
      <c r="B558" s="16" t="s">
        <v>24</v>
      </c>
      <c r="C558" s="36" t="s">
        <v>334</v>
      </c>
      <c r="D558" s="8" t="s">
        <v>13</v>
      </c>
    </row>
    <row r="559" spans="2:4" s="1" customFormat="1" x14ac:dyDescent="0.25">
      <c r="B559" s="16" t="s">
        <v>27</v>
      </c>
      <c r="C559" s="2" t="s">
        <v>108</v>
      </c>
      <c r="D559" s="8" t="s">
        <v>20</v>
      </c>
    </row>
    <row r="560" spans="2:4" s="1" customFormat="1" ht="15.75" x14ac:dyDescent="0.25">
      <c r="B560" s="16"/>
      <c r="C560" s="27" t="s">
        <v>36</v>
      </c>
      <c r="D560" s="30">
        <f>SUM(D551+D552+D553+D554+D555+D556+D557+D558+D559)</f>
        <v>100</v>
      </c>
    </row>
    <row r="561" spans="2:4" s="1" customFormat="1" x14ac:dyDescent="0.25">
      <c r="B561" s="16"/>
      <c r="C561" s="2"/>
      <c r="D561" s="8"/>
    </row>
    <row r="562" spans="2:4" s="1" customFormat="1" x14ac:dyDescent="0.25">
      <c r="B562" s="16"/>
      <c r="C562" s="2"/>
      <c r="D562" s="8"/>
    </row>
    <row r="563" spans="2:4" s="1" customFormat="1" ht="15.75" x14ac:dyDescent="0.25">
      <c r="B563" s="16"/>
      <c r="C563" s="21" t="s">
        <v>335</v>
      </c>
      <c r="D563" s="8"/>
    </row>
    <row r="564" spans="2:4" s="1" customFormat="1" ht="15.75" x14ac:dyDescent="0.25">
      <c r="B564" s="16"/>
      <c r="C564" s="25" t="s">
        <v>336</v>
      </c>
      <c r="D564" s="8"/>
    </row>
    <row r="565" spans="2:4" s="1" customFormat="1" ht="6" customHeight="1" x14ac:dyDescent="0.25">
      <c r="B565" s="16"/>
      <c r="C565" s="21"/>
      <c r="D565" s="8"/>
    </row>
    <row r="566" spans="2:4" s="1" customFormat="1" x14ac:dyDescent="0.25">
      <c r="B566" s="22" t="s">
        <v>9</v>
      </c>
      <c r="C566" s="23" t="s">
        <v>10</v>
      </c>
      <c r="D566" s="23" t="s">
        <v>11</v>
      </c>
    </row>
    <row r="567" spans="2:4" s="1" customFormat="1" ht="9" customHeight="1" x14ac:dyDescent="0.25">
      <c r="B567" s="16"/>
      <c r="C567" s="2"/>
      <c r="D567" s="8"/>
    </row>
    <row r="568" spans="2:4" s="1" customFormat="1" x14ac:dyDescent="0.25">
      <c r="B568" s="16"/>
      <c r="C568" s="20" t="s">
        <v>347</v>
      </c>
      <c r="D568" s="8"/>
    </row>
    <row r="569" spans="2:4" s="1" customFormat="1" x14ac:dyDescent="0.25">
      <c r="B569" s="16" t="s">
        <v>9</v>
      </c>
      <c r="C569" s="2" t="s">
        <v>239</v>
      </c>
      <c r="D569" s="8" t="s">
        <v>29</v>
      </c>
    </row>
    <row r="570" spans="2:4" s="1" customFormat="1" x14ac:dyDescent="0.25">
      <c r="B570" s="16" t="s">
        <v>10</v>
      </c>
      <c r="C570" s="2" t="s">
        <v>338</v>
      </c>
      <c r="D570" s="8" t="s">
        <v>80</v>
      </c>
    </row>
    <row r="571" spans="2:4" s="1" customFormat="1" x14ac:dyDescent="0.25">
      <c r="B571" s="16" t="s">
        <v>11</v>
      </c>
      <c r="C571" s="2" t="s">
        <v>339</v>
      </c>
      <c r="D571" s="8" t="s">
        <v>340</v>
      </c>
    </row>
    <row r="572" spans="2:4" s="1" customFormat="1" x14ac:dyDescent="0.25">
      <c r="B572" s="16" t="s">
        <v>17</v>
      </c>
      <c r="C572" s="2" t="s">
        <v>162</v>
      </c>
      <c r="D572" s="8" t="s">
        <v>29</v>
      </c>
    </row>
    <row r="573" spans="2:4" s="1" customFormat="1" x14ac:dyDescent="0.25">
      <c r="B573" s="16" t="s">
        <v>15</v>
      </c>
      <c r="C573" s="2" t="s">
        <v>341</v>
      </c>
      <c r="D573" s="8" t="s">
        <v>24</v>
      </c>
    </row>
    <row r="574" spans="2:4" s="1" customFormat="1" x14ac:dyDescent="0.25">
      <c r="B574" s="16" t="s">
        <v>21</v>
      </c>
      <c r="C574" s="2" t="s">
        <v>261</v>
      </c>
      <c r="D574" s="8" t="s">
        <v>15</v>
      </c>
    </row>
    <row r="575" spans="2:4" s="1" customFormat="1" ht="15.75" x14ac:dyDescent="0.25">
      <c r="B575" s="16"/>
      <c r="C575" s="27" t="s">
        <v>36</v>
      </c>
      <c r="D575" s="30">
        <f>SUM(D569+D570+D571+D572+D573+D574)</f>
        <v>100</v>
      </c>
    </row>
    <row r="576" spans="2:4" s="1" customFormat="1" x14ac:dyDescent="0.25">
      <c r="B576" s="16"/>
      <c r="C576" s="2"/>
      <c r="D576" s="8"/>
    </row>
    <row r="577" spans="2:4" s="1" customFormat="1" x14ac:dyDescent="0.25">
      <c r="B577" s="16"/>
      <c r="C577" s="20" t="s">
        <v>342</v>
      </c>
      <c r="D577" s="8"/>
    </row>
    <row r="578" spans="2:4" s="1" customFormat="1" x14ac:dyDescent="0.25">
      <c r="B578" s="16" t="s">
        <v>9</v>
      </c>
      <c r="C578" s="2" t="s">
        <v>343</v>
      </c>
      <c r="D578" s="8" t="s">
        <v>344</v>
      </c>
    </row>
    <row r="579" spans="2:4" s="1" customFormat="1" x14ac:dyDescent="0.25">
      <c r="B579" s="16" t="s">
        <v>10</v>
      </c>
      <c r="C579" s="2" t="s">
        <v>345</v>
      </c>
      <c r="D579" s="8" t="s">
        <v>15</v>
      </c>
    </row>
    <row r="580" spans="2:4" s="1" customFormat="1" x14ac:dyDescent="0.25">
      <c r="B580" s="16" t="s">
        <v>11</v>
      </c>
      <c r="C580" s="2" t="s">
        <v>346</v>
      </c>
      <c r="D580" s="8" t="s">
        <v>29</v>
      </c>
    </row>
    <row r="581" spans="2:4" s="1" customFormat="1" x14ac:dyDescent="0.25">
      <c r="B581" s="16" t="s">
        <v>17</v>
      </c>
      <c r="C581" s="2" t="s">
        <v>354</v>
      </c>
      <c r="D581" s="8" t="s">
        <v>29</v>
      </c>
    </row>
    <row r="582" spans="2:4" s="1" customFormat="1" x14ac:dyDescent="0.25">
      <c r="B582" s="16" t="s">
        <v>15</v>
      </c>
      <c r="C582" s="2" t="s">
        <v>267</v>
      </c>
      <c r="D582" s="8" t="s">
        <v>103</v>
      </c>
    </row>
    <row r="583" spans="2:4" s="1" customFormat="1" ht="30" x14ac:dyDescent="0.25">
      <c r="B583" s="16" t="s">
        <v>21</v>
      </c>
      <c r="C583" s="36" t="s">
        <v>390</v>
      </c>
      <c r="D583" s="8" t="s">
        <v>146</v>
      </c>
    </row>
    <row r="584" spans="2:4" s="1" customFormat="1" x14ac:dyDescent="0.25">
      <c r="B584" s="16" t="s">
        <v>20</v>
      </c>
      <c r="C584" s="2" t="s">
        <v>261</v>
      </c>
      <c r="D584" s="8" t="s">
        <v>11</v>
      </c>
    </row>
    <row r="585" spans="2:4" s="1" customFormat="1" ht="15.75" x14ac:dyDescent="0.25">
      <c r="B585" s="16"/>
      <c r="C585" s="27" t="s">
        <v>36</v>
      </c>
      <c r="D585" s="30">
        <f>SUM(D578+D579+D580+D581+D582+D583+D584)</f>
        <v>100</v>
      </c>
    </row>
    <row r="586" spans="2:4" s="1" customFormat="1" ht="15.75" x14ac:dyDescent="0.25">
      <c r="B586" s="16"/>
      <c r="C586" s="27"/>
      <c r="D586" s="28"/>
    </row>
    <row r="587" spans="2:4" s="1" customFormat="1" ht="15.75" x14ac:dyDescent="0.25">
      <c r="B587" s="19" t="s">
        <v>355</v>
      </c>
      <c r="C587" s="21" t="s">
        <v>356</v>
      </c>
      <c r="D587" s="10"/>
    </row>
    <row r="588" spans="2:4" s="1" customFormat="1" x14ac:dyDescent="0.25">
      <c r="B588" s="22" t="s">
        <v>9</v>
      </c>
      <c r="C588" s="23" t="s">
        <v>10</v>
      </c>
      <c r="D588" s="23" t="s">
        <v>11</v>
      </c>
    </row>
    <row r="589" spans="2:4" s="1" customFormat="1" x14ac:dyDescent="0.25">
      <c r="B589" s="16"/>
      <c r="C589" s="2"/>
      <c r="D589" s="8"/>
    </row>
    <row r="590" spans="2:4" s="1" customFormat="1" ht="29.25" x14ac:dyDescent="0.25">
      <c r="B590" s="16"/>
      <c r="C590" s="20" t="s">
        <v>357</v>
      </c>
      <c r="D590" s="8"/>
    </row>
    <row r="591" spans="2:4" s="1" customFormat="1" ht="45" x14ac:dyDescent="0.25">
      <c r="B591" s="16" t="s">
        <v>9</v>
      </c>
      <c r="C591" s="2" t="s">
        <v>358</v>
      </c>
      <c r="D591" s="8" t="s">
        <v>68</v>
      </c>
    </row>
    <row r="592" spans="2:4" s="1" customFormat="1" x14ac:dyDescent="0.25">
      <c r="B592" s="16" t="s">
        <v>10</v>
      </c>
      <c r="C592" s="2" t="s">
        <v>359</v>
      </c>
      <c r="D592" s="8" t="s">
        <v>20</v>
      </c>
    </row>
    <row r="593" spans="2:4" s="1" customFormat="1" x14ac:dyDescent="0.25">
      <c r="B593" s="16" t="s">
        <v>11</v>
      </c>
      <c r="C593" s="2" t="s">
        <v>162</v>
      </c>
      <c r="D593" s="8" t="s">
        <v>29</v>
      </c>
    </row>
    <row r="594" spans="2:4" s="1" customFormat="1" x14ac:dyDescent="0.25">
      <c r="B594" s="16" t="s">
        <v>17</v>
      </c>
      <c r="C594" s="2" t="s">
        <v>84</v>
      </c>
      <c r="D594" s="8" t="s">
        <v>11</v>
      </c>
    </row>
    <row r="595" spans="2:4" s="1" customFormat="1" ht="15.75" x14ac:dyDescent="0.25">
      <c r="B595" s="16"/>
      <c r="C595" s="27" t="s">
        <v>36</v>
      </c>
      <c r="D595" s="30">
        <f>SUM(D591+D592+D593+D594)</f>
        <v>100</v>
      </c>
    </row>
    <row r="596" spans="2:4" s="1" customFormat="1" x14ac:dyDescent="0.25">
      <c r="B596" s="16"/>
      <c r="C596" s="2"/>
      <c r="D596" s="8"/>
    </row>
    <row r="597" spans="2:4" s="1" customFormat="1" x14ac:dyDescent="0.25">
      <c r="B597" s="16"/>
      <c r="C597" s="20" t="s">
        <v>360</v>
      </c>
      <c r="D597" s="8"/>
    </row>
    <row r="598" spans="2:4" s="1" customFormat="1" ht="30" x14ac:dyDescent="0.25">
      <c r="B598" s="16" t="s">
        <v>9</v>
      </c>
      <c r="C598" s="2" t="s">
        <v>361</v>
      </c>
      <c r="D598" s="8" t="s">
        <v>362</v>
      </c>
    </row>
    <row r="599" spans="2:4" s="1" customFormat="1" x14ac:dyDescent="0.25">
      <c r="B599" s="16" t="s">
        <v>10</v>
      </c>
      <c r="C599" s="2" t="s">
        <v>363</v>
      </c>
      <c r="D599" s="8" t="s">
        <v>29</v>
      </c>
    </row>
    <row r="600" spans="2:4" s="1" customFormat="1" x14ac:dyDescent="0.25">
      <c r="B600" s="16" t="s">
        <v>11</v>
      </c>
      <c r="C600" s="2" t="s">
        <v>162</v>
      </c>
      <c r="D600" s="8" t="s">
        <v>29</v>
      </c>
    </row>
    <row r="601" spans="2:4" s="1" customFormat="1" x14ac:dyDescent="0.25">
      <c r="B601" s="16" t="s">
        <v>17</v>
      </c>
      <c r="C601" s="2" t="s">
        <v>84</v>
      </c>
      <c r="D601" s="8" t="s">
        <v>11</v>
      </c>
    </row>
    <row r="602" spans="2:4" s="1" customFormat="1" ht="15.75" x14ac:dyDescent="0.25">
      <c r="B602" s="16"/>
      <c r="C602" s="27" t="s">
        <v>36</v>
      </c>
      <c r="D602" s="30">
        <f>SUM(D598+D599+D600+D601)</f>
        <v>100</v>
      </c>
    </row>
    <row r="603" spans="2:4" s="1" customFormat="1" x14ac:dyDescent="0.25">
      <c r="B603" s="16"/>
      <c r="C603" s="2"/>
      <c r="D603" s="8"/>
    </row>
    <row r="604" spans="2:4" s="1" customFormat="1" x14ac:dyDescent="0.25">
      <c r="B604" s="16"/>
      <c r="C604" s="20" t="s">
        <v>364</v>
      </c>
      <c r="D604" s="8"/>
    </row>
    <row r="605" spans="2:4" s="1" customFormat="1" ht="30" x14ac:dyDescent="0.25">
      <c r="B605" s="16" t="s">
        <v>9</v>
      </c>
      <c r="C605" s="2" t="s">
        <v>365</v>
      </c>
      <c r="D605" s="8" t="s">
        <v>68</v>
      </c>
    </row>
    <row r="606" spans="2:4" s="1" customFormat="1" x14ac:dyDescent="0.25">
      <c r="B606" s="16" t="s">
        <v>10</v>
      </c>
      <c r="C606" s="2" t="s">
        <v>162</v>
      </c>
      <c r="D606" s="8" t="s">
        <v>146</v>
      </c>
    </row>
    <row r="607" spans="2:4" s="1" customFormat="1" x14ac:dyDescent="0.25">
      <c r="B607" s="16" t="s">
        <v>11</v>
      </c>
      <c r="C607" s="2" t="s">
        <v>84</v>
      </c>
      <c r="D607" s="8" t="s">
        <v>11</v>
      </c>
    </row>
    <row r="608" spans="2:4" s="1" customFormat="1" ht="15.75" x14ac:dyDescent="0.25">
      <c r="B608" s="16"/>
      <c r="C608" s="27" t="s">
        <v>36</v>
      </c>
      <c r="D608" s="30">
        <f>SUM(D604+D605+D606+D607)</f>
        <v>100</v>
      </c>
    </row>
    <row r="609" spans="2:4" s="1" customFormat="1" ht="24.75" customHeight="1" x14ac:dyDescent="0.25">
      <c r="B609" s="16"/>
      <c r="C609" s="2"/>
      <c r="D609" s="8"/>
    </row>
    <row r="610" spans="2:4" s="1" customFormat="1" ht="24.75" customHeight="1" x14ac:dyDescent="0.25">
      <c r="B610" s="16"/>
      <c r="C610" s="2"/>
      <c r="D610" s="8"/>
    </row>
    <row r="611" spans="2:4" s="1" customFormat="1" ht="15.75" x14ac:dyDescent="0.25">
      <c r="B611" s="16"/>
      <c r="C611" s="21" t="s">
        <v>366</v>
      </c>
      <c r="D611" s="8"/>
    </row>
    <row r="612" spans="2:4" s="1" customFormat="1" ht="31.5" x14ac:dyDescent="0.25">
      <c r="B612" s="16"/>
      <c r="C612" s="25" t="s">
        <v>367</v>
      </c>
      <c r="D612" s="8"/>
    </row>
    <row r="613" spans="2:4" s="1" customFormat="1" ht="9.75" customHeight="1" x14ac:dyDescent="0.25">
      <c r="B613" s="16"/>
      <c r="C613" s="21"/>
      <c r="D613" s="8"/>
    </row>
    <row r="614" spans="2:4" s="1" customFormat="1" x14ac:dyDescent="0.25">
      <c r="B614" s="22" t="s">
        <v>9</v>
      </c>
      <c r="C614" s="23" t="s">
        <v>10</v>
      </c>
      <c r="D614" s="23" t="s">
        <v>11</v>
      </c>
    </row>
    <row r="615" spans="2:4" s="1" customFormat="1" x14ac:dyDescent="0.25">
      <c r="B615" s="16"/>
      <c r="C615" s="2"/>
      <c r="D615" s="8"/>
    </row>
    <row r="616" spans="2:4" s="1" customFormat="1" x14ac:dyDescent="0.25">
      <c r="B616" s="16"/>
      <c r="C616" s="20" t="s">
        <v>368</v>
      </c>
      <c r="D616" s="8"/>
    </row>
    <row r="617" spans="2:4" s="1" customFormat="1" x14ac:dyDescent="0.25">
      <c r="B617" s="16" t="s">
        <v>9</v>
      </c>
      <c r="C617" s="2" t="s">
        <v>369</v>
      </c>
      <c r="D617" s="8" t="s">
        <v>370</v>
      </c>
    </row>
    <row r="618" spans="2:4" s="1" customFormat="1" x14ac:dyDescent="0.25">
      <c r="B618" s="16" t="s">
        <v>10</v>
      </c>
      <c r="C618" s="2" t="s">
        <v>371</v>
      </c>
      <c r="D618" s="8" t="s">
        <v>372</v>
      </c>
    </row>
    <row r="619" spans="2:4" s="1" customFormat="1" x14ac:dyDescent="0.25">
      <c r="B619" s="16" t="s">
        <v>11</v>
      </c>
      <c r="C619" s="2" t="s">
        <v>373</v>
      </c>
      <c r="D619" s="8" t="s">
        <v>29</v>
      </c>
    </row>
    <row r="620" spans="2:4" s="1" customFormat="1" x14ac:dyDescent="0.25">
      <c r="B620" s="16" t="s">
        <v>17</v>
      </c>
      <c r="C620" s="2" t="s">
        <v>374</v>
      </c>
      <c r="D620" s="8" t="s">
        <v>15</v>
      </c>
    </row>
    <row r="621" spans="2:4" s="1" customFormat="1" x14ac:dyDescent="0.25">
      <c r="B621" s="16" t="s">
        <v>15</v>
      </c>
      <c r="C621" s="2" t="s">
        <v>375</v>
      </c>
      <c r="D621" s="8" t="s">
        <v>13</v>
      </c>
    </row>
    <row r="622" spans="2:4" s="1" customFormat="1" ht="15.75" x14ac:dyDescent="0.25">
      <c r="B622" s="16"/>
      <c r="C622" s="27" t="s">
        <v>36</v>
      </c>
      <c r="D622" s="30">
        <v>100</v>
      </c>
    </row>
    <row r="623" spans="2:4" s="1" customFormat="1" x14ac:dyDescent="0.25">
      <c r="B623" s="16"/>
      <c r="C623" s="2"/>
      <c r="D623" s="8"/>
    </row>
    <row r="624" spans="2:4" s="1" customFormat="1" x14ac:dyDescent="0.25">
      <c r="B624" s="16"/>
      <c r="C624" s="20" t="s">
        <v>376</v>
      </c>
      <c r="D624" s="8"/>
    </row>
    <row r="625" spans="2:4" s="1" customFormat="1" x14ac:dyDescent="0.25">
      <c r="B625" s="16" t="s">
        <v>9</v>
      </c>
      <c r="C625" s="2" t="s">
        <v>377</v>
      </c>
      <c r="D625" s="8" t="s">
        <v>185</v>
      </c>
    </row>
    <row r="626" spans="2:4" s="1" customFormat="1" x14ac:dyDescent="0.25">
      <c r="B626" s="16" t="s">
        <v>10</v>
      </c>
      <c r="C626" s="2" t="s">
        <v>378</v>
      </c>
      <c r="D626" s="8" t="s">
        <v>24</v>
      </c>
    </row>
    <row r="627" spans="2:4" s="1" customFormat="1" x14ac:dyDescent="0.25">
      <c r="B627" s="16" t="s">
        <v>11</v>
      </c>
      <c r="C627" s="2" t="s">
        <v>379</v>
      </c>
      <c r="D627" s="8" t="s">
        <v>103</v>
      </c>
    </row>
    <row r="628" spans="2:4" s="1" customFormat="1" x14ac:dyDescent="0.25">
      <c r="B628" s="16" t="s">
        <v>17</v>
      </c>
      <c r="C628" s="2" t="s">
        <v>380</v>
      </c>
      <c r="D628" s="8" t="s">
        <v>21</v>
      </c>
    </row>
    <row r="629" spans="2:4" s="1" customFormat="1" x14ac:dyDescent="0.25">
      <c r="B629" s="16" t="s">
        <v>15</v>
      </c>
      <c r="C629" s="2" t="s">
        <v>381</v>
      </c>
      <c r="D629" s="8" t="s">
        <v>24</v>
      </c>
    </row>
    <row r="630" spans="2:4" s="1" customFormat="1" x14ac:dyDescent="0.25">
      <c r="B630" s="16" t="s">
        <v>21</v>
      </c>
      <c r="C630" s="2" t="s">
        <v>382</v>
      </c>
      <c r="D630" s="8" t="s">
        <v>15</v>
      </c>
    </row>
    <row r="631" spans="2:4" s="1" customFormat="1" x14ac:dyDescent="0.25">
      <c r="B631" s="16" t="s">
        <v>20</v>
      </c>
      <c r="C631" s="2" t="s">
        <v>84</v>
      </c>
      <c r="D631" s="8" t="s">
        <v>11</v>
      </c>
    </row>
    <row r="632" spans="2:4" s="1" customFormat="1" ht="15.75" x14ac:dyDescent="0.25">
      <c r="B632" s="16"/>
      <c r="C632" s="27" t="s">
        <v>36</v>
      </c>
      <c r="D632" s="30">
        <f>SUM(D625+D626+D627+D628+D629+D630+D631)</f>
        <v>100</v>
      </c>
    </row>
    <row r="633" spans="2:4" s="1" customFormat="1" x14ac:dyDescent="0.25">
      <c r="B633" s="16"/>
      <c r="C633" s="2"/>
      <c r="D633" s="8"/>
    </row>
    <row r="634" spans="2:4" s="1" customFormat="1" ht="15.75" x14ac:dyDescent="0.25">
      <c r="B634" s="19" t="s">
        <v>383</v>
      </c>
      <c r="C634" s="21" t="s">
        <v>384</v>
      </c>
      <c r="D634" s="10"/>
    </row>
    <row r="635" spans="2:4" s="1" customFormat="1" ht="15.75" x14ac:dyDescent="0.25">
      <c r="B635" s="19"/>
      <c r="C635" s="25" t="s">
        <v>385</v>
      </c>
      <c r="D635" s="10"/>
    </row>
    <row r="636" spans="2:4" s="1" customFormat="1" ht="7.5" customHeight="1" x14ac:dyDescent="0.25">
      <c r="B636" s="19"/>
      <c r="C636" s="21"/>
      <c r="D636" s="10"/>
    </row>
    <row r="637" spans="2:4" s="1" customFormat="1" x14ac:dyDescent="0.25">
      <c r="B637" s="22" t="s">
        <v>9</v>
      </c>
      <c r="C637" s="23" t="s">
        <v>10</v>
      </c>
      <c r="D637" s="23" t="s">
        <v>11</v>
      </c>
    </row>
    <row r="638" spans="2:4" s="1" customFormat="1" x14ac:dyDescent="0.25">
      <c r="B638" s="16"/>
      <c r="C638" s="2"/>
      <c r="D638" s="8"/>
    </row>
    <row r="639" spans="2:4" s="1" customFormat="1" x14ac:dyDescent="0.25">
      <c r="B639" s="16" t="s">
        <v>9</v>
      </c>
      <c r="C639" s="41" t="s">
        <v>386</v>
      </c>
      <c r="D639" s="8" t="s">
        <v>387</v>
      </c>
    </row>
    <row r="640" spans="2:4" s="1" customFormat="1" x14ac:dyDescent="0.25">
      <c r="B640" s="16" t="s">
        <v>10</v>
      </c>
      <c r="C640" s="2" t="s">
        <v>388</v>
      </c>
      <c r="D640" s="8" t="s">
        <v>29</v>
      </c>
    </row>
    <row r="641" spans="2:4" s="1" customFormat="1" x14ac:dyDescent="0.25">
      <c r="B641" s="16" t="s">
        <v>11</v>
      </c>
      <c r="C641" s="2" t="s">
        <v>389</v>
      </c>
      <c r="D641" s="8" t="s">
        <v>15</v>
      </c>
    </row>
    <row r="642" spans="2:4" s="1" customFormat="1" ht="45" x14ac:dyDescent="0.25">
      <c r="B642" s="16" t="s">
        <v>17</v>
      </c>
      <c r="C642" s="36" t="s">
        <v>391</v>
      </c>
      <c r="D642" s="8" t="s">
        <v>29</v>
      </c>
    </row>
    <row r="643" spans="2:4" s="1" customFormat="1" x14ac:dyDescent="0.25">
      <c r="B643" s="16" t="s">
        <v>15</v>
      </c>
      <c r="C643" s="2" t="s">
        <v>84</v>
      </c>
      <c r="D643" s="8" t="s">
        <v>10</v>
      </c>
    </row>
    <row r="644" spans="2:4" s="1" customFormat="1" ht="15.75" x14ac:dyDescent="0.25">
      <c r="B644" s="16"/>
      <c r="C644" s="27" t="s">
        <v>36</v>
      </c>
      <c r="D644" s="30">
        <f>SUM(D639+D640+D641+D642+D643)</f>
        <v>100</v>
      </c>
    </row>
    <row r="645" spans="2:4" s="1" customFormat="1" x14ac:dyDescent="0.25">
      <c r="B645" s="16"/>
      <c r="C645" s="2"/>
      <c r="D645" s="8"/>
    </row>
    <row r="646" spans="2:4" s="1" customFormat="1" x14ac:dyDescent="0.25">
      <c r="B646" s="16"/>
      <c r="C646" s="2"/>
      <c r="D646" s="8"/>
    </row>
    <row r="647" spans="2:4" s="1" customFormat="1" ht="15.75" x14ac:dyDescent="0.25">
      <c r="B647" s="16"/>
      <c r="C647" s="21" t="s">
        <v>392</v>
      </c>
      <c r="D647" s="8"/>
    </row>
    <row r="648" spans="2:4" s="1" customFormat="1" ht="15.75" x14ac:dyDescent="0.25">
      <c r="B648" s="16"/>
      <c r="C648" s="25" t="s">
        <v>393</v>
      </c>
      <c r="D648" s="8"/>
    </row>
    <row r="649" spans="2:4" s="1" customFormat="1" ht="6.75" customHeight="1" x14ac:dyDescent="0.25">
      <c r="B649" s="16"/>
      <c r="C649" s="2"/>
      <c r="D649" s="8"/>
    </row>
    <row r="650" spans="2:4" s="1" customFormat="1" x14ac:dyDescent="0.25">
      <c r="B650" s="22" t="s">
        <v>9</v>
      </c>
      <c r="C650" s="23" t="s">
        <v>10</v>
      </c>
      <c r="D650" s="23" t="s">
        <v>11</v>
      </c>
    </row>
    <row r="651" spans="2:4" s="1" customFormat="1" x14ac:dyDescent="0.25">
      <c r="B651" s="16"/>
      <c r="C651" s="2"/>
      <c r="D651" s="8"/>
    </row>
    <row r="652" spans="2:4" s="1" customFormat="1" x14ac:dyDescent="0.25">
      <c r="B652" s="16"/>
      <c r="C652" s="20" t="s">
        <v>394</v>
      </c>
      <c r="D652" s="8"/>
    </row>
    <row r="653" spans="2:4" s="1" customFormat="1" x14ac:dyDescent="0.25">
      <c r="B653" s="16" t="s">
        <v>9</v>
      </c>
      <c r="C653" s="2" t="s">
        <v>395</v>
      </c>
      <c r="D653" s="8" t="s">
        <v>134</v>
      </c>
    </row>
    <row r="654" spans="2:4" s="1" customFormat="1" x14ac:dyDescent="0.25">
      <c r="B654" s="16" t="s">
        <v>10</v>
      </c>
      <c r="C654" s="2" t="s">
        <v>396</v>
      </c>
      <c r="D654" s="8" t="s">
        <v>103</v>
      </c>
    </row>
    <row r="655" spans="2:4" s="1" customFormat="1" x14ac:dyDescent="0.25">
      <c r="B655" s="16" t="s">
        <v>11</v>
      </c>
      <c r="C655" s="2" t="s">
        <v>397</v>
      </c>
      <c r="D655" s="8" t="s">
        <v>13</v>
      </c>
    </row>
    <row r="656" spans="2:4" s="1" customFormat="1" ht="15.75" x14ac:dyDescent="0.25">
      <c r="B656" s="16"/>
      <c r="C656" s="27" t="s">
        <v>36</v>
      </c>
      <c r="D656" s="30">
        <f>SUM(D653+D654+D655)</f>
        <v>100</v>
      </c>
    </row>
    <row r="657" spans="2:4" s="1" customFormat="1" x14ac:dyDescent="0.25">
      <c r="B657" s="16"/>
      <c r="C657" s="2"/>
      <c r="D657" s="8"/>
    </row>
    <row r="658" spans="2:4" s="1" customFormat="1" x14ac:dyDescent="0.25">
      <c r="B658" s="16"/>
      <c r="C658" s="20" t="s">
        <v>398</v>
      </c>
      <c r="D658" s="8"/>
    </row>
    <row r="659" spans="2:4" s="1" customFormat="1" x14ac:dyDescent="0.25">
      <c r="B659" s="16" t="s">
        <v>9</v>
      </c>
      <c r="C659" s="2" t="s">
        <v>399</v>
      </c>
      <c r="D659" s="8" t="s">
        <v>344</v>
      </c>
    </row>
    <row r="660" spans="2:4" s="1" customFormat="1" x14ac:dyDescent="0.25">
      <c r="B660" s="16" t="s">
        <v>10</v>
      </c>
      <c r="C660" s="2" t="s">
        <v>400</v>
      </c>
      <c r="D660" s="8" t="s">
        <v>158</v>
      </c>
    </row>
    <row r="661" spans="2:4" s="1" customFormat="1" ht="15.75" x14ac:dyDescent="0.25">
      <c r="B661" s="16"/>
      <c r="C661" s="27" t="s">
        <v>36</v>
      </c>
      <c r="D661" s="30">
        <f>SUM(D659+D660)</f>
        <v>100</v>
      </c>
    </row>
    <row r="662" spans="2:4" s="1" customFormat="1" x14ac:dyDescent="0.25">
      <c r="B662" s="16"/>
      <c r="C662" s="2"/>
      <c r="D662" s="8"/>
    </row>
    <row r="663" spans="2:4" s="1" customFormat="1" x14ac:dyDescent="0.25">
      <c r="B663" s="16"/>
      <c r="C663" s="2"/>
      <c r="D663" s="8"/>
    </row>
    <row r="664" spans="2:4" s="1" customFormat="1" ht="15.75" x14ac:dyDescent="0.25">
      <c r="B664" s="16"/>
      <c r="C664" s="21" t="s">
        <v>401</v>
      </c>
      <c r="D664" s="8"/>
    </row>
    <row r="665" spans="2:4" s="1" customFormat="1" ht="15.75" x14ac:dyDescent="0.25">
      <c r="B665" s="16"/>
      <c r="C665" s="25" t="s">
        <v>402</v>
      </c>
      <c r="D665" s="8"/>
    </row>
    <row r="666" spans="2:4" s="1" customFormat="1" ht="7.5" customHeight="1" x14ac:dyDescent="0.25">
      <c r="B666" s="16"/>
      <c r="C666" s="2"/>
      <c r="D666" s="8"/>
    </row>
    <row r="667" spans="2:4" s="1" customFormat="1" x14ac:dyDescent="0.25">
      <c r="B667" s="22" t="s">
        <v>9</v>
      </c>
      <c r="C667" s="23" t="s">
        <v>10</v>
      </c>
      <c r="D667" s="23" t="s">
        <v>11</v>
      </c>
    </row>
    <row r="668" spans="2:4" s="1" customFormat="1" x14ac:dyDescent="0.25">
      <c r="B668" s="16"/>
      <c r="C668" s="2"/>
      <c r="D668" s="8"/>
    </row>
    <row r="669" spans="2:4" s="1" customFormat="1" x14ac:dyDescent="0.25">
      <c r="B669" s="16"/>
      <c r="C669" s="20" t="s">
        <v>403</v>
      </c>
      <c r="D669" s="8"/>
    </row>
    <row r="670" spans="2:4" s="1" customFormat="1" x14ac:dyDescent="0.25">
      <c r="B670" s="16" t="s">
        <v>9</v>
      </c>
      <c r="C670" s="2" t="s">
        <v>404</v>
      </c>
      <c r="D670" s="8" t="s">
        <v>405</v>
      </c>
    </row>
    <row r="671" spans="2:4" s="1" customFormat="1" ht="30" x14ac:dyDescent="0.25">
      <c r="B671" s="16" t="s">
        <v>10</v>
      </c>
      <c r="C671" s="2" t="s">
        <v>406</v>
      </c>
      <c r="D671" s="8" t="s">
        <v>31</v>
      </c>
    </row>
    <row r="672" spans="2:4" s="1" customFormat="1" ht="30" x14ac:dyDescent="0.25">
      <c r="B672" s="16" t="s">
        <v>11</v>
      </c>
      <c r="C672" s="2" t="s">
        <v>407</v>
      </c>
      <c r="D672" s="8" t="s">
        <v>113</v>
      </c>
    </row>
    <row r="673" spans="2:4" s="1" customFormat="1" x14ac:dyDescent="0.25">
      <c r="B673" s="16" t="s">
        <v>17</v>
      </c>
      <c r="C673" s="2" t="s">
        <v>22</v>
      </c>
      <c r="D673" s="8" t="s">
        <v>9</v>
      </c>
    </row>
    <row r="674" spans="2:4" s="1" customFormat="1" x14ac:dyDescent="0.25">
      <c r="B674" s="16" t="s">
        <v>15</v>
      </c>
      <c r="C674" s="2" t="s">
        <v>84</v>
      </c>
      <c r="D674" s="8" t="s">
        <v>9</v>
      </c>
    </row>
    <row r="675" spans="2:4" s="1" customFormat="1" ht="15.75" x14ac:dyDescent="0.25">
      <c r="B675" s="16"/>
      <c r="C675" s="27" t="s">
        <v>36</v>
      </c>
      <c r="D675" s="30">
        <f>SUM(D670+D671+D672+D673+D674)</f>
        <v>100</v>
      </c>
    </row>
    <row r="676" spans="2:4" s="1" customFormat="1" x14ac:dyDescent="0.25">
      <c r="B676" s="16"/>
      <c r="C676" s="2"/>
      <c r="D676" s="8"/>
    </row>
    <row r="677" spans="2:4" s="1" customFormat="1" x14ac:dyDescent="0.25">
      <c r="B677" s="16"/>
      <c r="C677" s="20" t="s">
        <v>408</v>
      </c>
      <c r="D677" s="8"/>
    </row>
    <row r="678" spans="2:4" s="1" customFormat="1" x14ac:dyDescent="0.25">
      <c r="B678" s="16" t="s">
        <v>9</v>
      </c>
      <c r="C678" s="2" t="s">
        <v>404</v>
      </c>
      <c r="D678" s="8" t="s">
        <v>31</v>
      </c>
    </row>
    <row r="679" spans="2:4" s="1" customFormat="1" x14ac:dyDescent="0.25">
      <c r="B679" s="16" t="s">
        <v>10</v>
      </c>
      <c r="C679" s="2" t="s">
        <v>409</v>
      </c>
      <c r="D679" s="8" t="s">
        <v>20</v>
      </c>
    </row>
    <row r="680" spans="2:4" s="1" customFormat="1" x14ac:dyDescent="0.25">
      <c r="B680" s="16" t="s">
        <v>11</v>
      </c>
      <c r="C680" s="2" t="s">
        <v>410</v>
      </c>
      <c r="D680" s="8" t="s">
        <v>411</v>
      </c>
    </row>
    <row r="681" spans="2:4" s="1" customFormat="1" x14ac:dyDescent="0.25">
      <c r="B681" s="16" t="s">
        <v>17</v>
      </c>
      <c r="C681" s="2" t="s">
        <v>412</v>
      </c>
      <c r="D681" s="8" t="s">
        <v>29</v>
      </c>
    </row>
    <row r="682" spans="2:4" s="1" customFormat="1" x14ac:dyDescent="0.25">
      <c r="B682" s="16" t="s">
        <v>15</v>
      </c>
      <c r="C682" s="2" t="s">
        <v>413</v>
      </c>
      <c r="D682" s="8" t="s">
        <v>10</v>
      </c>
    </row>
    <row r="683" spans="2:4" s="1" customFormat="1" x14ac:dyDescent="0.25">
      <c r="B683" s="16" t="s">
        <v>21</v>
      </c>
      <c r="C683" s="2" t="s">
        <v>84</v>
      </c>
      <c r="D683" s="8" t="s">
        <v>11</v>
      </c>
    </row>
    <row r="684" spans="2:4" s="1" customFormat="1" ht="15.75" x14ac:dyDescent="0.25">
      <c r="B684" s="16"/>
      <c r="C684" s="27" t="s">
        <v>36</v>
      </c>
      <c r="D684" s="30">
        <f>SUM(D678+D679+D680+D681+D682+D683)</f>
        <v>100</v>
      </c>
    </row>
    <row r="685" spans="2:4" s="1" customFormat="1" x14ac:dyDescent="0.25">
      <c r="B685" s="16"/>
      <c r="C685" s="2"/>
      <c r="D685" s="8"/>
    </row>
    <row r="686" spans="2:4" s="1" customFormat="1" x14ac:dyDescent="0.25">
      <c r="B686" s="16"/>
      <c r="C686" s="2"/>
      <c r="D686" s="8"/>
    </row>
    <row r="687" spans="2:4" s="1" customFormat="1" ht="15.75" x14ac:dyDescent="0.25">
      <c r="B687" s="19" t="s">
        <v>415</v>
      </c>
      <c r="C687" s="21" t="s">
        <v>414</v>
      </c>
      <c r="D687" s="10"/>
    </row>
    <row r="688" spans="2:4" s="1" customFormat="1" x14ac:dyDescent="0.25">
      <c r="B688" s="22" t="s">
        <v>9</v>
      </c>
      <c r="C688" s="23" t="s">
        <v>10</v>
      </c>
      <c r="D688" s="23" t="s">
        <v>11</v>
      </c>
    </row>
    <row r="689" spans="2:5" s="1" customFormat="1" x14ac:dyDescent="0.25">
      <c r="B689" s="16"/>
      <c r="C689" s="2"/>
      <c r="D689" s="8"/>
    </row>
    <row r="690" spans="2:5" s="1" customFormat="1" x14ac:dyDescent="0.25">
      <c r="B690" s="16"/>
      <c r="C690" s="20" t="s">
        <v>416</v>
      </c>
      <c r="D690" s="8"/>
    </row>
    <row r="691" spans="2:5" s="1" customFormat="1" x14ac:dyDescent="0.25">
      <c r="B691" s="16" t="s">
        <v>9</v>
      </c>
      <c r="C691" s="2" t="s">
        <v>417</v>
      </c>
      <c r="D691" s="8" t="s">
        <v>13</v>
      </c>
    </row>
    <row r="692" spans="2:5" s="1" customFormat="1" x14ac:dyDescent="0.25">
      <c r="B692" s="16" t="s">
        <v>10</v>
      </c>
      <c r="C692" s="2" t="s">
        <v>418</v>
      </c>
      <c r="D692" s="8" t="s">
        <v>29</v>
      </c>
    </row>
    <row r="693" spans="2:5" s="1" customFormat="1" x14ac:dyDescent="0.25">
      <c r="B693" s="16" t="s">
        <v>11</v>
      </c>
      <c r="C693" s="2" t="s">
        <v>410</v>
      </c>
      <c r="D693" s="8" t="s">
        <v>134</v>
      </c>
    </row>
    <row r="694" spans="2:5" s="1" customFormat="1" x14ac:dyDescent="0.25">
      <c r="B694" s="16" t="s">
        <v>17</v>
      </c>
      <c r="C694" s="2" t="s">
        <v>413</v>
      </c>
      <c r="D694" s="8" t="s">
        <v>10</v>
      </c>
    </row>
    <row r="695" spans="2:5" s="1" customFormat="1" x14ac:dyDescent="0.25">
      <c r="B695" s="16" t="s">
        <v>15</v>
      </c>
      <c r="C695" s="2" t="s">
        <v>84</v>
      </c>
      <c r="D695" s="8" t="s">
        <v>11</v>
      </c>
    </row>
    <row r="696" spans="2:5" s="1" customFormat="1" ht="15.75" x14ac:dyDescent="0.25">
      <c r="B696" s="16"/>
      <c r="C696" s="27" t="s">
        <v>36</v>
      </c>
      <c r="D696" s="30">
        <f>SUM(D691+D692+D693+D694+D695)</f>
        <v>100</v>
      </c>
      <c r="E696" s="42"/>
    </row>
    <row r="697" spans="2:5" s="1" customFormat="1" x14ac:dyDescent="0.25">
      <c r="B697" s="16"/>
      <c r="C697" s="2"/>
      <c r="D697" s="8"/>
    </row>
    <row r="698" spans="2:5" s="1" customFormat="1" x14ac:dyDescent="0.25">
      <c r="B698" s="16"/>
      <c r="C698" s="2"/>
      <c r="D698" s="8"/>
    </row>
    <row r="699" spans="2:5" s="1" customFormat="1" ht="15.75" x14ac:dyDescent="0.25">
      <c r="B699" s="16"/>
      <c r="C699" s="21" t="s">
        <v>419</v>
      </c>
      <c r="D699" s="8"/>
    </row>
    <row r="700" spans="2:5" s="1" customFormat="1" ht="31.5" x14ac:dyDescent="0.25">
      <c r="B700" s="16"/>
      <c r="C700" s="25" t="s">
        <v>420</v>
      </c>
      <c r="D700" s="8"/>
    </row>
    <row r="701" spans="2:5" s="1" customFormat="1" ht="7.5" customHeight="1" x14ac:dyDescent="0.25">
      <c r="B701" s="16"/>
      <c r="C701" s="2"/>
      <c r="D701" s="8"/>
    </row>
    <row r="702" spans="2:5" s="1" customFormat="1" x14ac:dyDescent="0.25">
      <c r="B702" s="22" t="s">
        <v>9</v>
      </c>
      <c r="C702" s="23" t="s">
        <v>10</v>
      </c>
      <c r="D702" s="23" t="s">
        <v>11</v>
      </c>
    </row>
    <row r="703" spans="2:5" s="1" customFormat="1" x14ac:dyDescent="0.25">
      <c r="B703" s="16"/>
      <c r="C703" s="2"/>
      <c r="D703" s="8"/>
    </row>
    <row r="704" spans="2:5" s="1" customFormat="1" x14ac:dyDescent="0.25">
      <c r="B704" s="16"/>
      <c r="C704" s="20" t="s">
        <v>421</v>
      </c>
      <c r="D704" s="8"/>
    </row>
    <row r="705" spans="2:4" s="1" customFormat="1" ht="30" x14ac:dyDescent="0.25">
      <c r="B705" s="16" t="s">
        <v>9</v>
      </c>
      <c r="C705" s="2" t="s">
        <v>422</v>
      </c>
      <c r="D705" s="8" t="s">
        <v>423</v>
      </c>
    </row>
    <row r="706" spans="2:4" s="1" customFormat="1" x14ac:dyDescent="0.25">
      <c r="B706" s="16" t="s">
        <v>10</v>
      </c>
      <c r="C706" s="2" t="s">
        <v>424</v>
      </c>
      <c r="D706" s="8" t="s">
        <v>34</v>
      </c>
    </row>
    <row r="707" spans="2:4" s="1" customFormat="1" x14ac:dyDescent="0.25">
      <c r="B707" s="16" t="s">
        <v>11</v>
      </c>
      <c r="C707" s="2" t="s">
        <v>425</v>
      </c>
      <c r="D707" s="8" t="s">
        <v>11</v>
      </c>
    </row>
    <row r="708" spans="2:4" s="1" customFormat="1" ht="15.75" x14ac:dyDescent="0.25">
      <c r="B708" s="16"/>
      <c r="C708" s="27" t="s">
        <v>36</v>
      </c>
      <c r="D708" s="30">
        <f>SUM(D703+D704+D705+D706+D707)</f>
        <v>100</v>
      </c>
    </row>
    <row r="709" spans="2:4" s="1" customFormat="1" x14ac:dyDescent="0.25">
      <c r="B709" s="16"/>
      <c r="C709" s="2"/>
      <c r="D709" s="8"/>
    </row>
    <row r="710" spans="2:4" s="1" customFormat="1" x14ac:dyDescent="0.25">
      <c r="B710" s="16"/>
      <c r="C710" s="2"/>
      <c r="D710" s="8"/>
    </row>
    <row r="711" spans="2:4" s="1" customFormat="1" ht="15.75" x14ac:dyDescent="0.25">
      <c r="B711" s="16"/>
      <c r="C711" s="21" t="s">
        <v>426</v>
      </c>
      <c r="D711" s="8"/>
    </row>
    <row r="712" spans="2:4" s="1" customFormat="1" ht="15.75" x14ac:dyDescent="0.25">
      <c r="B712" s="16"/>
      <c r="C712" s="25" t="s">
        <v>427</v>
      </c>
      <c r="D712" s="8"/>
    </row>
    <row r="713" spans="2:4" s="1" customFormat="1" ht="7.5" customHeight="1" x14ac:dyDescent="0.25">
      <c r="B713" s="16"/>
      <c r="C713" s="2"/>
      <c r="D713" s="8"/>
    </row>
    <row r="714" spans="2:4" s="1" customFormat="1" x14ac:dyDescent="0.25">
      <c r="B714" s="22" t="s">
        <v>9</v>
      </c>
      <c r="C714" s="23" t="s">
        <v>10</v>
      </c>
      <c r="D714" s="23" t="s">
        <v>11</v>
      </c>
    </row>
    <row r="715" spans="2:4" s="1" customFormat="1" x14ac:dyDescent="0.25">
      <c r="B715" s="16"/>
      <c r="C715" s="2"/>
      <c r="D715" s="8"/>
    </row>
    <row r="716" spans="2:4" s="1" customFormat="1" ht="45" x14ac:dyDescent="0.25">
      <c r="B716" s="16" t="s">
        <v>9</v>
      </c>
      <c r="C716" s="2" t="s">
        <v>428</v>
      </c>
      <c r="D716" s="8" t="s">
        <v>423</v>
      </c>
    </row>
    <row r="717" spans="2:4" s="1" customFormat="1" x14ac:dyDescent="0.25">
      <c r="B717" s="16" t="s">
        <v>10</v>
      </c>
      <c r="C717" s="2" t="s">
        <v>429</v>
      </c>
      <c r="D717" s="8" t="s">
        <v>29</v>
      </c>
    </row>
    <row r="718" spans="2:4" s="1" customFormat="1" x14ac:dyDescent="0.25">
      <c r="B718" s="16" t="s">
        <v>11</v>
      </c>
      <c r="C718" s="2" t="s">
        <v>425</v>
      </c>
      <c r="D718" s="8" t="s">
        <v>11</v>
      </c>
    </row>
    <row r="719" spans="2:4" s="1" customFormat="1" x14ac:dyDescent="0.25">
      <c r="B719" s="16" t="s">
        <v>17</v>
      </c>
      <c r="C719" s="2" t="s">
        <v>430</v>
      </c>
      <c r="D719" s="8" t="s">
        <v>10</v>
      </c>
    </row>
    <row r="720" spans="2:4" s="1" customFormat="1" ht="15.75" x14ac:dyDescent="0.25">
      <c r="B720" s="16"/>
      <c r="C720" s="27" t="s">
        <v>36</v>
      </c>
      <c r="D720" s="30">
        <f>SUM(D716+D717+D718+D719)</f>
        <v>100</v>
      </c>
    </row>
    <row r="721" spans="2:4" s="1" customFormat="1" x14ac:dyDescent="0.25">
      <c r="B721" s="16"/>
      <c r="C721" s="2"/>
      <c r="D721" s="8"/>
    </row>
    <row r="722" spans="2:4" s="1" customFormat="1" x14ac:dyDescent="0.25">
      <c r="B722" s="16"/>
      <c r="C722" s="2"/>
      <c r="D722" s="8"/>
    </row>
    <row r="723" spans="2:4" s="1" customFormat="1" ht="15.75" x14ac:dyDescent="0.25">
      <c r="B723" s="16"/>
      <c r="C723" s="21" t="s">
        <v>431</v>
      </c>
      <c r="D723" s="8"/>
    </row>
    <row r="724" spans="2:4" s="1" customFormat="1" ht="15.75" x14ac:dyDescent="0.25">
      <c r="B724" s="16"/>
      <c r="C724" s="25" t="s">
        <v>432</v>
      </c>
      <c r="D724" s="8"/>
    </row>
    <row r="725" spans="2:4" s="1" customFormat="1" ht="7.5" customHeight="1" x14ac:dyDescent="0.25">
      <c r="B725" s="16"/>
      <c r="C725" s="2"/>
      <c r="D725" s="8"/>
    </row>
    <row r="726" spans="2:4" s="1" customFormat="1" x14ac:dyDescent="0.25">
      <c r="B726" s="22" t="s">
        <v>9</v>
      </c>
      <c r="C726" s="23" t="s">
        <v>10</v>
      </c>
      <c r="D726" s="23" t="s">
        <v>11</v>
      </c>
    </row>
    <row r="727" spans="2:4" s="1" customFormat="1" x14ac:dyDescent="0.25">
      <c r="B727" s="16"/>
      <c r="C727" s="2"/>
      <c r="D727" s="8"/>
    </row>
    <row r="728" spans="2:4" s="1" customFormat="1" ht="29.25" x14ac:dyDescent="0.25">
      <c r="B728" s="16"/>
      <c r="C728" s="20" t="s">
        <v>433</v>
      </c>
      <c r="D728" s="8"/>
    </row>
    <row r="729" spans="2:4" s="1" customFormat="1" x14ac:dyDescent="0.25">
      <c r="B729" s="16" t="s">
        <v>9</v>
      </c>
      <c r="C729" s="2" t="s">
        <v>434</v>
      </c>
      <c r="D729" s="8" t="s">
        <v>72</v>
      </c>
    </row>
    <row r="730" spans="2:4" s="1" customFormat="1" x14ac:dyDescent="0.25">
      <c r="B730" s="16" t="s">
        <v>10</v>
      </c>
      <c r="C730" s="2" t="s">
        <v>263</v>
      </c>
      <c r="D730" s="8" t="s">
        <v>13</v>
      </c>
    </row>
    <row r="731" spans="2:4" s="1" customFormat="1" ht="45" x14ac:dyDescent="0.25">
      <c r="B731" s="16" t="s">
        <v>11</v>
      </c>
      <c r="C731" s="2" t="s">
        <v>435</v>
      </c>
      <c r="D731" s="8" t="s">
        <v>436</v>
      </c>
    </row>
    <row r="732" spans="2:4" s="1" customFormat="1" x14ac:dyDescent="0.25">
      <c r="B732" s="16" t="s">
        <v>17</v>
      </c>
      <c r="C732" s="2" t="s">
        <v>437</v>
      </c>
      <c r="D732" s="8" t="s">
        <v>15</v>
      </c>
    </row>
    <row r="733" spans="2:4" s="1" customFormat="1" x14ac:dyDescent="0.25">
      <c r="B733" s="16" t="s">
        <v>15</v>
      </c>
      <c r="C733" s="2" t="s">
        <v>438</v>
      </c>
      <c r="D733" s="8" t="s">
        <v>103</v>
      </c>
    </row>
    <row r="734" spans="2:4" s="1" customFormat="1" x14ac:dyDescent="0.25">
      <c r="B734" s="16" t="s">
        <v>21</v>
      </c>
      <c r="C734" s="2" t="s">
        <v>108</v>
      </c>
      <c r="D734" s="8" t="s">
        <v>17</v>
      </c>
    </row>
    <row r="735" spans="2:4" s="1" customFormat="1" ht="15.75" x14ac:dyDescent="0.25">
      <c r="B735" s="16"/>
      <c r="C735" s="27" t="s">
        <v>36</v>
      </c>
      <c r="D735" s="30">
        <f>SUM(D729+D730+D731+D732+D733+D734)</f>
        <v>100</v>
      </c>
    </row>
    <row r="736" spans="2:4" s="1" customFormat="1" x14ac:dyDescent="0.25">
      <c r="B736" s="16"/>
      <c r="C736" s="2"/>
      <c r="D736" s="8"/>
    </row>
    <row r="737" spans="2:4" s="1" customFormat="1" x14ac:dyDescent="0.25">
      <c r="B737" s="16"/>
      <c r="C737" s="2"/>
      <c r="D737" s="8"/>
    </row>
    <row r="738" spans="2:4" s="1" customFormat="1" ht="15.75" x14ac:dyDescent="0.25">
      <c r="B738" s="19" t="s">
        <v>440</v>
      </c>
      <c r="C738" s="21" t="s">
        <v>439</v>
      </c>
      <c r="D738" s="8"/>
    </row>
    <row r="739" spans="2:4" s="1" customFormat="1" x14ac:dyDescent="0.25">
      <c r="B739" s="22" t="s">
        <v>9</v>
      </c>
      <c r="C739" s="23" t="s">
        <v>10</v>
      </c>
      <c r="D739" s="23" t="s">
        <v>11</v>
      </c>
    </row>
    <row r="740" spans="2:4" s="1" customFormat="1" x14ac:dyDescent="0.25">
      <c r="B740" s="16"/>
      <c r="C740" s="2"/>
      <c r="D740" s="8"/>
    </row>
    <row r="741" spans="2:4" s="1" customFormat="1" x14ac:dyDescent="0.25">
      <c r="B741" s="16"/>
      <c r="C741" s="20" t="s">
        <v>441</v>
      </c>
      <c r="D741" s="8"/>
    </row>
    <row r="742" spans="2:4" s="1" customFormat="1" x14ac:dyDescent="0.25">
      <c r="B742" s="16" t="s">
        <v>9</v>
      </c>
      <c r="C742" s="2" t="s">
        <v>434</v>
      </c>
      <c r="D742" s="8" t="s">
        <v>72</v>
      </c>
    </row>
    <row r="743" spans="2:4" s="1" customFormat="1" x14ac:dyDescent="0.25">
      <c r="B743" s="16" t="s">
        <v>10</v>
      </c>
      <c r="C743" s="2" t="s">
        <v>263</v>
      </c>
      <c r="D743" s="8" t="s">
        <v>103</v>
      </c>
    </row>
    <row r="744" spans="2:4" s="1" customFormat="1" x14ac:dyDescent="0.25">
      <c r="B744" s="16" t="s">
        <v>11</v>
      </c>
      <c r="C744" s="2" t="s">
        <v>442</v>
      </c>
      <c r="D744" s="8" t="s">
        <v>13</v>
      </c>
    </row>
    <row r="745" spans="2:4" s="1" customFormat="1" x14ac:dyDescent="0.25">
      <c r="B745" s="16" t="s">
        <v>17</v>
      </c>
      <c r="C745" s="2" t="s">
        <v>213</v>
      </c>
      <c r="D745" s="8" t="s">
        <v>15</v>
      </c>
    </row>
    <row r="746" spans="2:4" s="1" customFormat="1" x14ac:dyDescent="0.25">
      <c r="B746" s="16" t="s">
        <v>15</v>
      </c>
      <c r="C746" s="2" t="s">
        <v>443</v>
      </c>
      <c r="D746" s="8" t="s">
        <v>15</v>
      </c>
    </row>
    <row r="747" spans="2:4" s="1" customFormat="1" ht="30" x14ac:dyDescent="0.25">
      <c r="B747" s="16" t="s">
        <v>21</v>
      </c>
      <c r="C747" s="2" t="s">
        <v>444</v>
      </c>
      <c r="D747" s="8" t="s">
        <v>31</v>
      </c>
    </row>
    <row r="748" spans="2:4" s="1" customFormat="1" x14ac:dyDescent="0.25">
      <c r="B748" s="16" t="s">
        <v>20</v>
      </c>
      <c r="C748" s="2" t="s">
        <v>438</v>
      </c>
      <c r="D748" s="8" t="s">
        <v>29</v>
      </c>
    </row>
    <row r="749" spans="2:4" s="1" customFormat="1" x14ac:dyDescent="0.25">
      <c r="B749" s="16" t="s">
        <v>24</v>
      </c>
      <c r="C749" s="2" t="s">
        <v>108</v>
      </c>
      <c r="D749" s="8" t="s">
        <v>17</v>
      </c>
    </row>
    <row r="750" spans="2:4" s="1" customFormat="1" ht="15.75" x14ac:dyDescent="0.25">
      <c r="B750" s="16"/>
      <c r="C750" s="27" t="s">
        <v>36</v>
      </c>
      <c r="D750" s="30">
        <f>SUM(D742+D743+D744+D745+D746+D747+D748+D749)</f>
        <v>100</v>
      </c>
    </row>
    <row r="751" spans="2:4" s="1" customFormat="1" x14ac:dyDescent="0.25">
      <c r="B751" s="16"/>
      <c r="C751" s="2"/>
      <c r="D751" s="8"/>
    </row>
    <row r="752" spans="2:4" s="1" customFormat="1" x14ac:dyDescent="0.25">
      <c r="B752" s="16"/>
      <c r="C752" s="2"/>
      <c r="D752" s="8"/>
    </row>
    <row r="753" spans="2:4" s="1" customFormat="1" ht="15.75" x14ac:dyDescent="0.25">
      <c r="B753" s="16"/>
      <c r="C753" s="21" t="s">
        <v>445</v>
      </c>
      <c r="D753" s="8"/>
    </row>
    <row r="754" spans="2:4" s="1" customFormat="1" ht="31.5" x14ac:dyDescent="0.25">
      <c r="B754" s="16"/>
      <c r="C754" s="25" t="s">
        <v>457</v>
      </c>
      <c r="D754" s="8"/>
    </row>
    <row r="755" spans="2:4" s="1" customFormat="1" ht="7.5" customHeight="1" x14ac:dyDescent="0.25">
      <c r="B755" s="16"/>
      <c r="C755" s="2"/>
      <c r="D755" s="8"/>
    </row>
    <row r="756" spans="2:4" s="1" customFormat="1" x14ac:dyDescent="0.25">
      <c r="B756" s="22" t="s">
        <v>9</v>
      </c>
      <c r="C756" s="23" t="s">
        <v>10</v>
      </c>
      <c r="D756" s="23" t="s">
        <v>11</v>
      </c>
    </row>
    <row r="757" spans="2:4" s="1" customFormat="1" x14ac:dyDescent="0.25">
      <c r="B757" s="16"/>
      <c r="C757" s="2"/>
      <c r="D757" s="8"/>
    </row>
    <row r="758" spans="2:4" s="1" customFormat="1" x14ac:dyDescent="0.25">
      <c r="B758" s="16"/>
      <c r="C758" s="20" t="s">
        <v>456</v>
      </c>
      <c r="D758" s="8"/>
    </row>
    <row r="759" spans="2:4" s="1" customFormat="1" x14ac:dyDescent="0.25">
      <c r="B759" s="16" t="s">
        <v>9</v>
      </c>
      <c r="C759" s="2" t="s">
        <v>446</v>
      </c>
      <c r="D759" s="8" t="s">
        <v>185</v>
      </c>
    </row>
    <row r="760" spans="2:4" s="1" customFormat="1" x14ac:dyDescent="0.25">
      <c r="B760" s="16" t="s">
        <v>10</v>
      </c>
      <c r="C760" s="2" t="s">
        <v>447</v>
      </c>
      <c r="D760" s="8" t="s">
        <v>344</v>
      </c>
    </row>
    <row r="761" spans="2:4" s="1" customFormat="1" x14ac:dyDescent="0.25">
      <c r="B761" s="16" t="s">
        <v>11</v>
      </c>
      <c r="C761" s="2" t="s">
        <v>261</v>
      </c>
      <c r="D761" s="8" t="s">
        <v>15</v>
      </c>
    </row>
    <row r="762" spans="2:4" s="1" customFormat="1" ht="15.75" x14ac:dyDescent="0.25">
      <c r="B762" s="16"/>
      <c r="C762" s="27" t="s">
        <v>36</v>
      </c>
      <c r="D762" s="30">
        <f>SUM(D759+D760+D761)</f>
        <v>100</v>
      </c>
    </row>
    <row r="763" spans="2:4" s="1" customFormat="1" x14ac:dyDescent="0.25">
      <c r="B763" s="16"/>
      <c r="C763" s="2"/>
      <c r="D763" s="8"/>
    </row>
    <row r="764" spans="2:4" s="1" customFormat="1" x14ac:dyDescent="0.25">
      <c r="B764" s="16"/>
      <c r="C764" s="20" t="s">
        <v>448</v>
      </c>
      <c r="D764" s="8"/>
    </row>
    <row r="765" spans="2:4" s="1" customFormat="1" x14ac:dyDescent="0.25">
      <c r="B765" s="16" t="s">
        <v>9</v>
      </c>
      <c r="C765" s="2" t="s">
        <v>434</v>
      </c>
      <c r="D765" s="8" t="s">
        <v>72</v>
      </c>
    </row>
    <row r="766" spans="2:4" s="1" customFormat="1" ht="30" x14ac:dyDescent="0.25">
      <c r="B766" s="16" t="s">
        <v>10</v>
      </c>
      <c r="C766" s="2" t="s">
        <v>449</v>
      </c>
      <c r="D766" s="8" t="s">
        <v>450</v>
      </c>
    </row>
    <row r="767" spans="2:4" s="1" customFormat="1" x14ac:dyDescent="0.25">
      <c r="B767" s="16" t="s">
        <v>11</v>
      </c>
      <c r="C767" s="2" t="s">
        <v>451</v>
      </c>
      <c r="D767" s="8" t="s">
        <v>11</v>
      </c>
    </row>
    <row r="768" spans="2:4" s="1" customFormat="1" x14ac:dyDescent="0.25">
      <c r="B768" s="16" t="s">
        <v>17</v>
      </c>
      <c r="C768" s="2" t="s">
        <v>452</v>
      </c>
      <c r="D768" s="8" t="s">
        <v>97</v>
      </c>
    </row>
    <row r="769" spans="2:4" s="1" customFormat="1" x14ac:dyDescent="0.25">
      <c r="B769" s="16" t="s">
        <v>15</v>
      </c>
      <c r="C769" s="2" t="s">
        <v>453</v>
      </c>
      <c r="D769" s="8" t="s">
        <v>103</v>
      </c>
    </row>
    <row r="770" spans="2:4" s="1" customFormat="1" x14ac:dyDescent="0.25">
      <c r="B770" s="16" t="s">
        <v>21</v>
      </c>
      <c r="C770" s="2" t="s">
        <v>108</v>
      </c>
      <c r="D770" s="8" t="s">
        <v>17</v>
      </c>
    </row>
    <row r="771" spans="2:4" s="1" customFormat="1" x14ac:dyDescent="0.25">
      <c r="B771" s="16" t="s">
        <v>20</v>
      </c>
      <c r="C771" s="2" t="s">
        <v>454</v>
      </c>
      <c r="D771" s="8" t="s">
        <v>10</v>
      </c>
    </row>
    <row r="772" spans="2:4" s="1" customFormat="1" ht="15.75" x14ac:dyDescent="0.25">
      <c r="B772" s="16"/>
      <c r="C772" s="27" t="s">
        <v>36</v>
      </c>
      <c r="D772" s="30">
        <f>SUM(D765+D766+D767+D768+D769+D770+D771)</f>
        <v>100</v>
      </c>
    </row>
    <row r="773" spans="2:4" s="1" customFormat="1" x14ac:dyDescent="0.25">
      <c r="B773" s="16"/>
      <c r="C773" s="2"/>
      <c r="D773" s="8"/>
    </row>
    <row r="774" spans="2:4" s="1" customFormat="1" x14ac:dyDescent="0.25">
      <c r="B774" s="16"/>
      <c r="C774" s="20" t="s">
        <v>455</v>
      </c>
      <c r="D774" s="8"/>
    </row>
    <row r="775" spans="2:4" s="1" customFormat="1" x14ac:dyDescent="0.25">
      <c r="B775" s="16" t="s">
        <v>9</v>
      </c>
      <c r="C775" s="2" t="s">
        <v>434</v>
      </c>
      <c r="D775" s="8" t="s">
        <v>458</v>
      </c>
    </row>
    <row r="776" spans="2:4" s="1" customFormat="1" ht="30" x14ac:dyDescent="0.25">
      <c r="B776" s="16" t="s">
        <v>10</v>
      </c>
      <c r="C776" s="2" t="s">
        <v>449</v>
      </c>
      <c r="D776" s="8" t="s">
        <v>13</v>
      </c>
    </row>
    <row r="777" spans="2:4" s="1" customFormat="1" x14ac:dyDescent="0.25">
      <c r="B777" s="16" t="s">
        <v>11</v>
      </c>
      <c r="C777" s="2" t="s">
        <v>451</v>
      </c>
      <c r="D777" s="8" t="s">
        <v>17</v>
      </c>
    </row>
    <row r="778" spans="2:4" s="1" customFormat="1" x14ac:dyDescent="0.25">
      <c r="B778" s="16" t="s">
        <v>17</v>
      </c>
      <c r="C778" s="2" t="s">
        <v>263</v>
      </c>
      <c r="D778" s="8" t="s">
        <v>29</v>
      </c>
    </row>
    <row r="779" spans="2:4" s="1" customFormat="1" x14ac:dyDescent="0.25">
      <c r="B779" s="16" t="s">
        <v>15</v>
      </c>
      <c r="C779" s="2" t="s">
        <v>452</v>
      </c>
      <c r="D779" s="8" t="s">
        <v>29</v>
      </c>
    </row>
    <row r="780" spans="2:4" s="1" customFormat="1" x14ac:dyDescent="0.25">
      <c r="B780" s="16" t="s">
        <v>21</v>
      </c>
      <c r="C780" s="2" t="s">
        <v>438</v>
      </c>
      <c r="D780" s="8" t="s">
        <v>103</v>
      </c>
    </row>
    <row r="781" spans="2:4" s="1" customFormat="1" x14ac:dyDescent="0.25">
      <c r="B781" s="16" t="s">
        <v>20</v>
      </c>
      <c r="C781" s="2" t="s">
        <v>108</v>
      </c>
      <c r="D781" s="8" t="s">
        <v>17</v>
      </c>
    </row>
    <row r="782" spans="2:4" s="1" customFormat="1" x14ac:dyDescent="0.25">
      <c r="B782" s="16" t="s">
        <v>24</v>
      </c>
      <c r="C782" s="2" t="s">
        <v>454</v>
      </c>
      <c r="D782" s="8" t="s">
        <v>10</v>
      </c>
    </row>
    <row r="783" spans="2:4" s="1" customFormat="1" ht="15.75" x14ac:dyDescent="0.25">
      <c r="B783" s="16"/>
      <c r="C783" s="27" t="s">
        <v>36</v>
      </c>
      <c r="D783" s="30">
        <f>SUM(D775+D776+D777+D778+D779+D780+D781+D782)</f>
        <v>100</v>
      </c>
    </row>
    <row r="784" spans="2:4" s="1" customFormat="1" x14ac:dyDescent="0.25">
      <c r="B784" s="16"/>
      <c r="C784" s="2"/>
      <c r="D784" s="8"/>
    </row>
    <row r="785" spans="2:4" s="1" customFormat="1" x14ac:dyDescent="0.25">
      <c r="B785" s="16"/>
      <c r="C785" s="20" t="s">
        <v>459</v>
      </c>
      <c r="D785" s="8"/>
    </row>
    <row r="786" spans="2:4" s="1" customFormat="1" x14ac:dyDescent="0.25">
      <c r="B786" s="16" t="s">
        <v>9</v>
      </c>
      <c r="C786" s="2" t="s">
        <v>460</v>
      </c>
      <c r="D786" s="8" t="s">
        <v>344</v>
      </c>
    </row>
    <row r="787" spans="2:4" s="1" customFormat="1" x14ac:dyDescent="0.25">
      <c r="B787" s="16" t="s">
        <v>10</v>
      </c>
      <c r="C787" s="2" t="s">
        <v>461</v>
      </c>
      <c r="D787" s="8" t="s">
        <v>103</v>
      </c>
    </row>
    <row r="788" spans="2:4" s="1" customFormat="1" ht="30" x14ac:dyDescent="0.25">
      <c r="B788" s="16" t="s">
        <v>11</v>
      </c>
      <c r="C788" s="2" t="s">
        <v>462</v>
      </c>
      <c r="D788" s="8" t="s">
        <v>13</v>
      </c>
    </row>
    <row r="789" spans="2:4" s="1" customFormat="1" ht="15.75" x14ac:dyDescent="0.25">
      <c r="B789" s="19" t="s">
        <v>463</v>
      </c>
      <c r="C789" s="21" t="s">
        <v>464</v>
      </c>
      <c r="D789" s="8"/>
    </row>
    <row r="790" spans="2:4" s="1" customFormat="1" x14ac:dyDescent="0.25">
      <c r="B790" s="22" t="s">
        <v>9</v>
      </c>
      <c r="C790" s="23" t="s">
        <v>10</v>
      </c>
      <c r="D790" s="23" t="s">
        <v>11</v>
      </c>
    </row>
    <row r="791" spans="2:4" s="1" customFormat="1" x14ac:dyDescent="0.25">
      <c r="B791" s="16"/>
      <c r="C791" s="2"/>
      <c r="D791" s="8"/>
    </row>
    <row r="792" spans="2:4" s="1" customFormat="1" x14ac:dyDescent="0.25">
      <c r="B792" s="16" t="s">
        <v>17</v>
      </c>
      <c r="C792" s="2" t="s">
        <v>465</v>
      </c>
      <c r="D792" s="8" t="s">
        <v>21</v>
      </c>
    </row>
    <row r="793" spans="2:4" s="1" customFormat="1" x14ac:dyDescent="0.25">
      <c r="B793" s="16" t="s">
        <v>15</v>
      </c>
      <c r="C793" s="2" t="s">
        <v>438</v>
      </c>
      <c r="D793" s="8" t="s">
        <v>103</v>
      </c>
    </row>
    <row r="794" spans="2:4" s="1" customFormat="1" x14ac:dyDescent="0.25">
      <c r="B794" s="16" t="s">
        <v>21</v>
      </c>
      <c r="C794" s="2" t="s">
        <v>261</v>
      </c>
      <c r="D794" s="8" t="s">
        <v>17</v>
      </c>
    </row>
    <row r="795" spans="2:4" s="1" customFormat="1" ht="15.75" x14ac:dyDescent="0.25">
      <c r="B795" s="16"/>
      <c r="C795" s="27" t="s">
        <v>36</v>
      </c>
      <c r="D795" s="30">
        <f>SUM(D786+D787+D788+D792+D793+D794)</f>
        <v>100</v>
      </c>
    </row>
    <row r="796" spans="2:4" s="1" customFormat="1" x14ac:dyDescent="0.25">
      <c r="B796" s="16"/>
      <c r="C796" s="2"/>
      <c r="D796" s="8"/>
    </row>
    <row r="797" spans="2:4" s="1" customFormat="1" x14ac:dyDescent="0.25">
      <c r="B797" s="16"/>
      <c r="C797" s="20" t="s">
        <v>466</v>
      </c>
      <c r="D797" s="8"/>
    </row>
    <row r="798" spans="2:4" s="1" customFormat="1" x14ac:dyDescent="0.25">
      <c r="B798" s="16" t="s">
        <v>9</v>
      </c>
      <c r="C798" s="2" t="s">
        <v>467</v>
      </c>
      <c r="D798" s="8" t="s">
        <v>13</v>
      </c>
    </row>
    <row r="799" spans="2:4" s="1" customFormat="1" x14ac:dyDescent="0.25">
      <c r="B799" s="16" t="s">
        <v>10</v>
      </c>
      <c r="C799" s="2" t="s">
        <v>468</v>
      </c>
      <c r="D799" s="8" t="s">
        <v>469</v>
      </c>
    </row>
    <row r="800" spans="2:4" s="1" customFormat="1" x14ac:dyDescent="0.25">
      <c r="B800" s="16" t="s">
        <v>11</v>
      </c>
      <c r="C800" s="2" t="s">
        <v>470</v>
      </c>
      <c r="D800" s="8" t="s">
        <v>15</v>
      </c>
    </row>
    <row r="801" spans="2:4" s="1" customFormat="1" x14ac:dyDescent="0.25">
      <c r="B801" s="16" t="s">
        <v>17</v>
      </c>
      <c r="C801" s="2" t="s">
        <v>471</v>
      </c>
      <c r="D801" s="8" t="s">
        <v>29</v>
      </c>
    </row>
    <row r="802" spans="2:4" s="1" customFormat="1" x14ac:dyDescent="0.25">
      <c r="B802" s="16" t="s">
        <v>15</v>
      </c>
      <c r="C802" s="2" t="s">
        <v>84</v>
      </c>
      <c r="D802" s="8" t="s">
        <v>11</v>
      </c>
    </row>
    <row r="803" spans="2:4" s="1" customFormat="1" ht="15.75" x14ac:dyDescent="0.25">
      <c r="B803" s="16"/>
      <c r="C803" s="27" t="s">
        <v>36</v>
      </c>
      <c r="D803" s="30">
        <f>SUM(D798+D799+D800+D801+D802)</f>
        <v>100</v>
      </c>
    </row>
    <row r="804" spans="2:4" s="1" customFormat="1" ht="11.25" customHeight="1" x14ac:dyDescent="0.25">
      <c r="B804" s="16"/>
      <c r="C804" s="2"/>
      <c r="D804" s="8"/>
    </row>
    <row r="805" spans="2:4" s="1" customFormat="1" x14ac:dyDescent="0.25">
      <c r="B805" s="16"/>
      <c r="C805" s="20" t="s">
        <v>472</v>
      </c>
      <c r="D805" s="8"/>
    </row>
    <row r="806" spans="2:4" s="1" customFormat="1" x14ac:dyDescent="0.25">
      <c r="B806" s="16" t="s">
        <v>9</v>
      </c>
      <c r="C806" s="2" t="s">
        <v>473</v>
      </c>
      <c r="D806" s="8" t="s">
        <v>15</v>
      </c>
    </row>
    <row r="807" spans="2:4" s="1" customFormat="1" ht="30" x14ac:dyDescent="0.25">
      <c r="B807" s="16" t="s">
        <v>10</v>
      </c>
      <c r="C807" s="2" t="s">
        <v>474</v>
      </c>
      <c r="D807" s="8" t="s">
        <v>475</v>
      </c>
    </row>
    <row r="808" spans="2:4" s="1" customFormat="1" ht="30" x14ac:dyDescent="0.25">
      <c r="B808" s="16" t="s">
        <v>11</v>
      </c>
      <c r="C808" s="2" t="s">
        <v>476</v>
      </c>
      <c r="D808" s="8" t="s">
        <v>13</v>
      </c>
    </row>
    <row r="809" spans="2:4" s="1" customFormat="1" x14ac:dyDescent="0.25">
      <c r="B809" s="16" t="s">
        <v>17</v>
      </c>
      <c r="C809" s="2" t="s">
        <v>438</v>
      </c>
      <c r="D809" s="8" t="s">
        <v>103</v>
      </c>
    </row>
    <row r="810" spans="2:4" s="1" customFormat="1" x14ac:dyDescent="0.25">
      <c r="B810" s="16" t="s">
        <v>15</v>
      </c>
      <c r="C810" s="2" t="s">
        <v>84</v>
      </c>
      <c r="D810" s="8" t="s">
        <v>11</v>
      </c>
    </row>
    <row r="811" spans="2:4" s="1" customFormat="1" ht="15.75" x14ac:dyDescent="0.25">
      <c r="B811" s="16"/>
      <c r="C811" s="27" t="s">
        <v>36</v>
      </c>
      <c r="D811" s="30">
        <f>SUM(D806+D807+D808+D809+D810)</f>
        <v>100</v>
      </c>
    </row>
    <row r="812" spans="2:4" s="1" customFormat="1" ht="11.25" customHeight="1" x14ac:dyDescent="0.25">
      <c r="B812" s="16"/>
      <c r="C812" s="2"/>
      <c r="D812" s="8"/>
    </row>
    <row r="813" spans="2:4" s="1" customFormat="1" x14ac:dyDescent="0.25">
      <c r="B813" s="16"/>
      <c r="C813" s="20" t="s">
        <v>477</v>
      </c>
      <c r="D813" s="8"/>
    </row>
    <row r="814" spans="2:4" s="1" customFormat="1" x14ac:dyDescent="0.25">
      <c r="B814" s="16" t="s">
        <v>9</v>
      </c>
      <c r="C814" s="2" t="s">
        <v>478</v>
      </c>
      <c r="D814" s="8" t="s">
        <v>29</v>
      </c>
    </row>
    <row r="815" spans="2:4" s="1" customFormat="1" x14ac:dyDescent="0.25">
      <c r="B815" s="16" t="s">
        <v>10</v>
      </c>
      <c r="C815" s="2" t="s">
        <v>479</v>
      </c>
      <c r="D815" s="8" t="s">
        <v>405</v>
      </c>
    </row>
    <row r="816" spans="2:4" s="1" customFormat="1" x14ac:dyDescent="0.25">
      <c r="B816" s="16" t="s">
        <v>11</v>
      </c>
      <c r="C816" s="2" t="s">
        <v>480</v>
      </c>
      <c r="D816" s="8" t="s">
        <v>103</v>
      </c>
    </row>
    <row r="817" spans="2:4" s="1" customFormat="1" x14ac:dyDescent="0.25">
      <c r="B817" s="16" t="s">
        <v>17</v>
      </c>
      <c r="C817" s="2" t="s">
        <v>84</v>
      </c>
      <c r="D817" s="8" t="s">
        <v>17</v>
      </c>
    </row>
    <row r="818" spans="2:4" s="1" customFormat="1" ht="15.75" x14ac:dyDescent="0.25">
      <c r="B818" s="16"/>
      <c r="C818" s="27" t="s">
        <v>36</v>
      </c>
      <c r="D818" s="30">
        <f>SUM(D813+D814+D815+D816+D817)</f>
        <v>100</v>
      </c>
    </row>
    <row r="819" spans="2:4" s="1" customFormat="1" ht="12.75" customHeight="1" x14ac:dyDescent="0.25">
      <c r="B819" s="16"/>
      <c r="C819" s="2"/>
      <c r="D819" s="8"/>
    </row>
    <row r="820" spans="2:4" s="1" customFormat="1" ht="12.75" customHeight="1" x14ac:dyDescent="0.25">
      <c r="B820" s="16"/>
      <c r="C820" s="2"/>
      <c r="D820" s="8"/>
    </row>
    <row r="821" spans="2:4" s="1" customFormat="1" ht="15.75" x14ac:dyDescent="0.25">
      <c r="B821" s="16"/>
      <c r="C821" s="21" t="s">
        <v>481</v>
      </c>
      <c r="D821" s="8"/>
    </row>
    <row r="822" spans="2:4" s="1" customFormat="1" ht="31.5" x14ac:dyDescent="0.25">
      <c r="B822" s="16"/>
      <c r="C822" s="25" t="s">
        <v>482</v>
      </c>
      <c r="D822" s="8"/>
    </row>
    <row r="823" spans="2:4" s="1" customFormat="1" ht="7.5" customHeight="1" x14ac:dyDescent="0.25">
      <c r="B823" s="16"/>
      <c r="C823" s="2"/>
      <c r="D823" s="8"/>
    </row>
    <row r="824" spans="2:4" s="1" customFormat="1" x14ac:dyDescent="0.25">
      <c r="B824" s="22" t="s">
        <v>9</v>
      </c>
      <c r="C824" s="23" t="s">
        <v>10</v>
      </c>
      <c r="D824" s="23" t="s">
        <v>11</v>
      </c>
    </row>
    <row r="825" spans="2:4" s="1" customFormat="1" ht="8.25" customHeight="1" x14ac:dyDescent="0.25">
      <c r="B825" s="16"/>
      <c r="C825" s="2"/>
      <c r="D825" s="8"/>
    </row>
    <row r="826" spans="2:4" s="1" customFormat="1" x14ac:dyDescent="0.25">
      <c r="B826" s="16" t="s">
        <v>9</v>
      </c>
      <c r="C826" s="2" t="s">
        <v>210</v>
      </c>
      <c r="D826" s="8" t="s">
        <v>11</v>
      </c>
    </row>
    <row r="827" spans="2:4" s="1" customFormat="1" x14ac:dyDescent="0.25">
      <c r="B827" s="16" t="s">
        <v>10</v>
      </c>
      <c r="C827" s="2" t="s">
        <v>483</v>
      </c>
      <c r="D827" s="8" t="s">
        <v>17</v>
      </c>
    </row>
    <row r="828" spans="2:4" s="1" customFormat="1" x14ac:dyDescent="0.25">
      <c r="B828" s="16" t="s">
        <v>11</v>
      </c>
      <c r="C828" s="2" t="s">
        <v>212</v>
      </c>
      <c r="D828" s="8" t="s">
        <v>21</v>
      </c>
    </row>
    <row r="829" spans="2:4" s="1" customFormat="1" x14ac:dyDescent="0.25">
      <c r="B829" s="16" t="s">
        <v>17</v>
      </c>
      <c r="C829" s="2" t="s">
        <v>484</v>
      </c>
      <c r="D829" s="8" t="s">
        <v>29</v>
      </c>
    </row>
    <row r="830" spans="2:4" s="1" customFormat="1" x14ac:dyDescent="0.25">
      <c r="B830" s="16" t="s">
        <v>15</v>
      </c>
      <c r="C830" s="2" t="s">
        <v>226</v>
      </c>
      <c r="D830" s="8" t="s">
        <v>20</v>
      </c>
    </row>
    <row r="831" spans="2:4" s="1" customFormat="1" x14ac:dyDescent="0.25">
      <c r="B831" s="16" t="s">
        <v>21</v>
      </c>
      <c r="C831" s="2" t="s">
        <v>485</v>
      </c>
      <c r="D831" s="8" t="s">
        <v>24</v>
      </c>
    </row>
    <row r="832" spans="2:4" s="1" customFormat="1" ht="30" x14ac:dyDescent="0.25">
      <c r="B832" s="16" t="s">
        <v>20</v>
      </c>
      <c r="C832" s="2" t="s">
        <v>486</v>
      </c>
      <c r="D832" s="8" t="s">
        <v>34</v>
      </c>
    </row>
    <row r="833" spans="2:4" s="1" customFormat="1" x14ac:dyDescent="0.25">
      <c r="B833" s="16" t="s">
        <v>24</v>
      </c>
      <c r="C833" s="2" t="s">
        <v>213</v>
      </c>
      <c r="D833" s="8" t="s">
        <v>21</v>
      </c>
    </row>
    <row r="834" spans="2:4" s="1" customFormat="1" x14ac:dyDescent="0.25">
      <c r="B834" s="16" t="s">
        <v>27</v>
      </c>
      <c r="C834" s="2" t="s">
        <v>487</v>
      </c>
      <c r="D834" s="8" t="s">
        <v>11</v>
      </c>
    </row>
    <row r="835" spans="2:4" s="1" customFormat="1" x14ac:dyDescent="0.25">
      <c r="B835" s="16" t="s">
        <v>29</v>
      </c>
      <c r="C835" s="2" t="s">
        <v>488</v>
      </c>
      <c r="D835" s="8" t="s">
        <v>11</v>
      </c>
    </row>
    <row r="836" spans="2:4" s="1" customFormat="1" x14ac:dyDescent="0.25">
      <c r="B836" s="16" t="s">
        <v>31</v>
      </c>
      <c r="C836" s="2" t="s">
        <v>438</v>
      </c>
      <c r="D836" s="8" t="s">
        <v>146</v>
      </c>
    </row>
    <row r="837" spans="2:4" s="1" customFormat="1" ht="30" x14ac:dyDescent="0.25">
      <c r="B837" s="16" t="s">
        <v>34</v>
      </c>
      <c r="C837" s="2" t="s">
        <v>489</v>
      </c>
      <c r="D837" s="8" t="s">
        <v>103</v>
      </c>
    </row>
    <row r="838" spans="2:4" s="1" customFormat="1" x14ac:dyDescent="0.25">
      <c r="B838" s="16" t="s">
        <v>97</v>
      </c>
      <c r="C838" s="2" t="s">
        <v>108</v>
      </c>
      <c r="D838" s="8" t="s">
        <v>17</v>
      </c>
    </row>
    <row r="839" spans="2:4" s="1" customFormat="1" x14ac:dyDescent="0.25">
      <c r="B839" s="16" t="s">
        <v>125</v>
      </c>
      <c r="C839" s="2" t="s">
        <v>454</v>
      </c>
      <c r="D839" s="8" t="s">
        <v>10</v>
      </c>
    </row>
    <row r="840" spans="2:4" s="1" customFormat="1" ht="15.75" x14ac:dyDescent="0.25">
      <c r="B840" s="16"/>
      <c r="C840" s="27" t="s">
        <v>36</v>
      </c>
      <c r="D840" s="30">
        <f>SUM(D826+D827+D828+D829+D830+D831+D832+D833+D834+D835+D836+D837+D838+D839)</f>
        <v>100</v>
      </c>
    </row>
    <row r="841" spans="2:4" s="1" customFormat="1" ht="15.75" x14ac:dyDescent="0.25">
      <c r="B841" s="19" t="s">
        <v>490</v>
      </c>
      <c r="C841" s="21" t="s">
        <v>491</v>
      </c>
      <c r="D841" s="8"/>
    </row>
    <row r="842" spans="2:4" s="1" customFormat="1" ht="31.5" x14ac:dyDescent="0.25">
      <c r="B842" s="16"/>
      <c r="C842" s="25" t="s">
        <v>492</v>
      </c>
      <c r="D842" s="8"/>
    </row>
    <row r="843" spans="2:4" s="1" customFormat="1" ht="6" customHeight="1" x14ac:dyDescent="0.25">
      <c r="B843" s="16"/>
      <c r="C843" s="2"/>
      <c r="D843" s="8"/>
    </row>
    <row r="844" spans="2:4" s="1" customFormat="1" x14ac:dyDescent="0.25">
      <c r="B844" s="22" t="s">
        <v>9</v>
      </c>
      <c r="C844" s="23" t="s">
        <v>10</v>
      </c>
      <c r="D844" s="23" t="s">
        <v>11</v>
      </c>
    </row>
    <row r="845" spans="2:4" s="1" customFormat="1" x14ac:dyDescent="0.25">
      <c r="B845" s="16"/>
      <c r="C845" s="2"/>
      <c r="D845" s="8"/>
    </row>
    <row r="846" spans="2:4" s="1" customFormat="1" ht="30" x14ac:dyDescent="0.25">
      <c r="B846" s="16" t="s">
        <v>9</v>
      </c>
      <c r="C846" s="2" t="s">
        <v>493</v>
      </c>
      <c r="D846" s="8" t="s">
        <v>411</v>
      </c>
    </row>
    <row r="847" spans="2:4" s="1" customFormat="1" x14ac:dyDescent="0.25">
      <c r="B847" s="16" t="s">
        <v>10</v>
      </c>
      <c r="C847" s="2" t="s">
        <v>494</v>
      </c>
      <c r="D847" s="8" t="s">
        <v>31</v>
      </c>
    </row>
    <row r="848" spans="2:4" s="1" customFormat="1" x14ac:dyDescent="0.25">
      <c r="B848" s="16" t="s">
        <v>11</v>
      </c>
      <c r="C848" s="2" t="s">
        <v>495</v>
      </c>
      <c r="D848" s="8" t="s">
        <v>29</v>
      </c>
    </row>
    <row r="849" spans="2:4" s="1" customFormat="1" x14ac:dyDescent="0.25">
      <c r="B849" s="16" t="s">
        <v>17</v>
      </c>
      <c r="C849" s="2" t="s">
        <v>496</v>
      </c>
      <c r="D849" s="8" t="s">
        <v>24</v>
      </c>
    </row>
    <row r="850" spans="2:4" s="1" customFormat="1" x14ac:dyDescent="0.25">
      <c r="B850" s="16" t="s">
        <v>15</v>
      </c>
      <c r="C850" s="2" t="s">
        <v>497</v>
      </c>
      <c r="D850" s="8" t="s">
        <v>10</v>
      </c>
    </row>
    <row r="851" spans="2:4" s="1" customFormat="1" x14ac:dyDescent="0.25">
      <c r="B851" s="16" t="s">
        <v>21</v>
      </c>
      <c r="C851" s="2" t="s">
        <v>84</v>
      </c>
      <c r="D851" s="8" t="s">
        <v>10</v>
      </c>
    </row>
    <row r="852" spans="2:4" s="1" customFormat="1" ht="15.75" x14ac:dyDescent="0.25">
      <c r="B852" s="16"/>
      <c r="C852" s="27" t="s">
        <v>36</v>
      </c>
      <c r="D852" s="30">
        <f>SUM(D846+D847+D848+D849+D850+D851)</f>
        <v>100</v>
      </c>
    </row>
    <row r="853" spans="2:4" s="1" customFormat="1" x14ac:dyDescent="0.25">
      <c r="B853" s="16"/>
      <c r="C853" s="2"/>
      <c r="D853" s="8"/>
    </row>
    <row r="854" spans="2:4" s="1" customFormat="1" x14ac:dyDescent="0.25">
      <c r="B854" s="16"/>
      <c r="C854" s="2"/>
      <c r="D854" s="8"/>
    </row>
    <row r="855" spans="2:4" s="1" customFormat="1" ht="15.75" x14ac:dyDescent="0.25">
      <c r="B855" s="16"/>
      <c r="C855" s="21" t="s">
        <v>498</v>
      </c>
      <c r="D855" s="8"/>
    </row>
    <row r="856" spans="2:4" s="1" customFormat="1" ht="15.75" x14ac:dyDescent="0.25">
      <c r="B856" s="16"/>
      <c r="C856" s="25" t="s">
        <v>499</v>
      </c>
      <c r="D856" s="8"/>
    </row>
    <row r="857" spans="2:4" s="1" customFormat="1" x14ac:dyDescent="0.25">
      <c r="B857" s="22" t="s">
        <v>9</v>
      </c>
      <c r="C857" s="23" t="s">
        <v>10</v>
      </c>
      <c r="D857" s="23" t="s">
        <v>11</v>
      </c>
    </row>
    <row r="858" spans="2:4" s="1" customFormat="1" x14ac:dyDescent="0.25">
      <c r="B858" s="16"/>
      <c r="C858" s="2"/>
      <c r="D858" s="8"/>
    </row>
    <row r="859" spans="2:4" s="1" customFormat="1" x14ac:dyDescent="0.25">
      <c r="B859" s="16" t="s">
        <v>9</v>
      </c>
      <c r="C859" s="2" t="s">
        <v>500</v>
      </c>
      <c r="D859" s="8" t="s">
        <v>469</v>
      </c>
    </row>
    <row r="860" spans="2:4" s="1" customFormat="1" x14ac:dyDescent="0.25">
      <c r="B860" s="16" t="s">
        <v>10</v>
      </c>
      <c r="C860" s="2" t="s">
        <v>501</v>
      </c>
      <c r="D860" s="8" t="s">
        <v>103</v>
      </c>
    </row>
    <row r="861" spans="2:4" s="1" customFormat="1" x14ac:dyDescent="0.25">
      <c r="B861" s="16" t="s">
        <v>11</v>
      </c>
      <c r="C861" s="2" t="s">
        <v>502</v>
      </c>
      <c r="D861" s="8" t="s">
        <v>29</v>
      </c>
    </row>
    <row r="862" spans="2:4" s="1" customFormat="1" x14ac:dyDescent="0.25">
      <c r="B862" s="16" t="s">
        <v>17</v>
      </c>
      <c r="C862" s="2" t="s">
        <v>503</v>
      </c>
      <c r="D862" s="8" t="s">
        <v>24</v>
      </c>
    </row>
    <row r="863" spans="2:4" s="1" customFormat="1" x14ac:dyDescent="0.25">
      <c r="B863" s="16" t="s">
        <v>15</v>
      </c>
      <c r="C863" s="2" t="s">
        <v>504</v>
      </c>
      <c r="D863" s="8" t="s">
        <v>10</v>
      </c>
    </row>
    <row r="864" spans="2:4" s="1" customFormat="1" x14ac:dyDescent="0.25">
      <c r="B864" s="16" t="s">
        <v>21</v>
      </c>
      <c r="C864" s="2" t="s">
        <v>84</v>
      </c>
      <c r="D864" s="8" t="s">
        <v>11</v>
      </c>
    </row>
    <row r="865" spans="2:4" s="1" customFormat="1" ht="15.75" x14ac:dyDescent="0.25">
      <c r="B865" s="16"/>
      <c r="C865" s="27" t="s">
        <v>36</v>
      </c>
      <c r="D865" s="30">
        <f>SUM(D859+D860+D861+D862+D863+D864)</f>
        <v>100</v>
      </c>
    </row>
    <row r="866" spans="2:4" s="1" customFormat="1" x14ac:dyDescent="0.25">
      <c r="B866" s="16"/>
      <c r="C866" s="2"/>
      <c r="D866" s="8"/>
    </row>
    <row r="867" spans="2:4" s="1" customFormat="1" ht="15.75" x14ac:dyDescent="0.25">
      <c r="B867" s="16"/>
      <c r="C867" s="21" t="s">
        <v>505</v>
      </c>
      <c r="D867" s="8"/>
    </row>
    <row r="868" spans="2:4" s="1" customFormat="1" ht="31.5" x14ac:dyDescent="0.25">
      <c r="B868" s="16"/>
      <c r="C868" s="25" t="s">
        <v>506</v>
      </c>
      <c r="D868" s="8"/>
    </row>
    <row r="869" spans="2:4" s="1" customFormat="1" x14ac:dyDescent="0.25">
      <c r="B869" s="22" t="s">
        <v>9</v>
      </c>
      <c r="C869" s="23" t="s">
        <v>10</v>
      </c>
      <c r="D869" s="23" t="s">
        <v>11</v>
      </c>
    </row>
    <row r="870" spans="2:4" s="1" customFormat="1" x14ac:dyDescent="0.25">
      <c r="B870" s="16"/>
      <c r="C870" s="2"/>
      <c r="D870" s="8"/>
    </row>
    <row r="871" spans="2:4" s="1" customFormat="1" x14ac:dyDescent="0.25">
      <c r="B871" s="16"/>
      <c r="C871" s="20" t="s">
        <v>507</v>
      </c>
      <c r="D871" s="8"/>
    </row>
    <row r="872" spans="2:4" s="1" customFormat="1" x14ac:dyDescent="0.25">
      <c r="B872" s="16" t="s">
        <v>9</v>
      </c>
      <c r="C872" s="2" t="s">
        <v>508</v>
      </c>
      <c r="D872" s="8" t="s">
        <v>509</v>
      </c>
    </row>
    <row r="873" spans="2:4" s="1" customFormat="1" x14ac:dyDescent="0.25">
      <c r="B873" s="16" t="s">
        <v>10</v>
      </c>
      <c r="C873" s="2" t="s">
        <v>510</v>
      </c>
      <c r="D873" s="8" t="s">
        <v>511</v>
      </c>
    </row>
    <row r="874" spans="2:4" s="1" customFormat="1" x14ac:dyDescent="0.25">
      <c r="B874" s="16" t="s">
        <v>11</v>
      </c>
      <c r="C874" s="2" t="s">
        <v>512</v>
      </c>
      <c r="D874" s="8" t="s">
        <v>10</v>
      </c>
    </row>
    <row r="875" spans="2:4" s="1" customFormat="1" ht="15.75" x14ac:dyDescent="0.25">
      <c r="B875" s="16"/>
      <c r="C875" s="27" t="s">
        <v>36</v>
      </c>
      <c r="D875" s="30">
        <f>SUM(D872+D873+D874)</f>
        <v>100</v>
      </c>
    </row>
    <row r="876" spans="2:4" s="1" customFormat="1" x14ac:dyDescent="0.25">
      <c r="B876" s="16"/>
      <c r="C876" s="2"/>
      <c r="D876" s="8"/>
    </row>
    <row r="877" spans="2:4" s="1" customFormat="1" x14ac:dyDescent="0.25">
      <c r="B877" s="16"/>
      <c r="C877" s="20" t="s">
        <v>513</v>
      </c>
      <c r="D877" s="8"/>
    </row>
    <row r="878" spans="2:4" s="1" customFormat="1" x14ac:dyDescent="0.25">
      <c r="B878" s="16" t="s">
        <v>9</v>
      </c>
      <c r="C878" s="2" t="s">
        <v>514</v>
      </c>
      <c r="D878" s="8" t="s">
        <v>74</v>
      </c>
    </row>
    <row r="879" spans="2:4" s="1" customFormat="1" x14ac:dyDescent="0.25">
      <c r="B879" s="16" t="s">
        <v>10</v>
      </c>
      <c r="C879" s="2" t="s">
        <v>515</v>
      </c>
      <c r="D879" s="8" t="s">
        <v>113</v>
      </c>
    </row>
    <row r="880" spans="2:4" s="1" customFormat="1" x14ac:dyDescent="0.25">
      <c r="B880" s="16" t="s">
        <v>11</v>
      </c>
      <c r="C880" s="2" t="s">
        <v>193</v>
      </c>
      <c r="D880" s="8" t="s">
        <v>15</v>
      </c>
    </row>
    <row r="881" spans="2:4" s="1" customFormat="1" x14ac:dyDescent="0.25">
      <c r="B881" s="16" t="s">
        <v>17</v>
      </c>
      <c r="C881" s="2" t="s">
        <v>516</v>
      </c>
      <c r="D881" s="8" t="s">
        <v>10</v>
      </c>
    </row>
    <row r="882" spans="2:4" s="1" customFormat="1" x14ac:dyDescent="0.25">
      <c r="B882" s="16" t="s">
        <v>15</v>
      </c>
      <c r="C882" s="2" t="s">
        <v>517</v>
      </c>
      <c r="D882" s="8" t="s">
        <v>17</v>
      </c>
    </row>
    <row r="883" spans="2:4" s="1" customFormat="1" x14ac:dyDescent="0.25">
      <c r="B883" s="16" t="s">
        <v>21</v>
      </c>
      <c r="C883" s="2" t="s">
        <v>512</v>
      </c>
      <c r="D883" s="8" t="s">
        <v>11</v>
      </c>
    </row>
    <row r="884" spans="2:4" s="1" customFormat="1" ht="15.75" x14ac:dyDescent="0.25">
      <c r="B884" s="16"/>
      <c r="C884" s="27" t="s">
        <v>36</v>
      </c>
      <c r="D884" s="30">
        <f>SUM(D878+D879+D880+D881+D881+D882+D883)</f>
        <v>102</v>
      </c>
    </row>
    <row r="885" spans="2:4" s="1" customFormat="1" x14ac:dyDescent="0.25">
      <c r="B885" s="16"/>
      <c r="C885" s="2"/>
      <c r="D885" s="8"/>
    </row>
    <row r="886" spans="2:4" s="1" customFormat="1" x14ac:dyDescent="0.25">
      <c r="B886" s="16"/>
      <c r="C886" s="2"/>
      <c r="D886" s="8"/>
    </row>
    <row r="887" spans="2:4" s="1" customFormat="1" x14ac:dyDescent="0.25">
      <c r="B887" s="16"/>
      <c r="C887" s="2"/>
      <c r="D887" s="8"/>
    </row>
    <row r="888" spans="2:4" s="1" customFormat="1" x14ac:dyDescent="0.25">
      <c r="B888" s="16"/>
      <c r="C888" s="2"/>
      <c r="D888" s="8"/>
    </row>
    <row r="889" spans="2:4" s="1" customFormat="1" x14ac:dyDescent="0.25">
      <c r="B889" s="16"/>
      <c r="C889" s="2"/>
      <c r="D889" s="8"/>
    </row>
    <row r="890" spans="2:4" s="1" customFormat="1" x14ac:dyDescent="0.25">
      <c r="B890" s="16"/>
      <c r="C890" s="2"/>
      <c r="D890" s="8"/>
    </row>
    <row r="891" spans="2:4" s="1" customFormat="1" x14ac:dyDescent="0.25">
      <c r="B891" s="16"/>
      <c r="C891" s="2"/>
      <c r="D891" s="8"/>
    </row>
    <row r="892" spans="2:4" s="1" customFormat="1" x14ac:dyDescent="0.25">
      <c r="B892" s="16"/>
      <c r="C892" s="2"/>
      <c r="D892" s="8"/>
    </row>
    <row r="893" spans="2:4" s="1" customFormat="1" x14ac:dyDescent="0.25">
      <c r="B893" s="16"/>
      <c r="C893" s="2"/>
      <c r="D893" s="8"/>
    </row>
    <row r="894" spans="2:4" s="1" customFormat="1" x14ac:dyDescent="0.25">
      <c r="B894" s="16"/>
      <c r="C894" s="2"/>
      <c r="D894" s="8"/>
    </row>
    <row r="895" spans="2:4" s="1" customFormat="1" x14ac:dyDescent="0.25">
      <c r="B895" s="16"/>
      <c r="C895" s="2"/>
      <c r="D895" s="8"/>
    </row>
    <row r="896" spans="2:4" s="1" customFormat="1" x14ac:dyDescent="0.25">
      <c r="B896" s="16"/>
      <c r="C896" s="2"/>
      <c r="D896" s="8"/>
    </row>
    <row r="897" spans="2:4" s="1" customFormat="1" x14ac:dyDescent="0.25">
      <c r="B897" s="16"/>
      <c r="C897" s="2"/>
      <c r="D897" s="8"/>
    </row>
    <row r="898" spans="2:4" s="1" customFormat="1" x14ac:dyDescent="0.25">
      <c r="B898" s="16"/>
      <c r="C898" s="2"/>
      <c r="D898" s="8"/>
    </row>
    <row r="899" spans="2:4" s="1" customFormat="1" x14ac:dyDescent="0.25">
      <c r="B899" s="16"/>
      <c r="C899" s="2"/>
      <c r="D899" s="8"/>
    </row>
    <row r="900" spans="2:4" s="1" customFormat="1" x14ac:dyDescent="0.25">
      <c r="B900" s="16"/>
      <c r="C900" s="2"/>
      <c r="D900" s="8"/>
    </row>
    <row r="901" spans="2:4" s="1" customFormat="1" x14ac:dyDescent="0.25">
      <c r="B901" s="16"/>
      <c r="C901" s="2"/>
      <c r="D901" s="8"/>
    </row>
    <row r="902" spans="2:4" s="1" customFormat="1" x14ac:dyDescent="0.25">
      <c r="B902" s="16"/>
      <c r="C902" s="2"/>
      <c r="D902" s="8"/>
    </row>
    <row r="903" spans="2:4" s="1" customFormat="1" x14ac:dyDescent="0.25">
      <c r="B903" s="16"/>
      <c r="C903" s="2"/>
      <c r="D903" s="8"/>
    </row>
    <row r="904" spans="2:4" s="1" customFormat="1" x14ac:dyDescent="0.25">
      <c r="B904" s="16"/>
      <c r="C904" s="2"/>
      <c r="D904" s="8"/>
    </row>
    <row r="905" spans="2:4" s="1" customFormat="1" x14ac:dyDescent="0.25">
      <c r="B905" s="16"/>
      <c r="C905" s="2"/>
      <c r="D905" s="8"/>
    </row>
    <row r="906" spans="2:4" s="1" customFormat="1" x14ac:dyDescent="0.25">
      <c r="B906" s="16"/>
      <c r="C906" s="2"/>
      <c r="D906" s="8"/>
    </row>
    <row r="907" spans="2:4" s="1" customFormat="1" x14ac:dyDescent="0.25">
      <c r="B907" s="16"/>
      <c r="C907" s="2"/>
      <c r="D907" s="8"/>
    </row>
    <row r="908" spans="2:4" s="1" customFormat="1" x14ac:dyDescent="0.25">
      <c r="B908" s="16"/>
      <c r="C908" s="2"/>
      <c r="D908" s="8"/>
    </row>
    <row r="909" spans="2:4" s="1" customFormat="1" x14ac:dyDescent="0.25">
      <c r="B909" s="16"/>
      <c r="C909" s="2"/>
      <c r="D909" s="8"/>
    </row>
    <row r="910" spans="2:4" s="1" customFormat="1" x14ac:dyDescent="0.25">
      <c r="B910" s="16"/>
      <c r="C910" s="2"/>
      <c r="D910" s="8"/>
    </row>
    <row r="911" spans="2:4" s="1" customFormat="1" x14ac:dyDescent="0.25">
      <c r="B911" s="16"/>
      <c r="C911" s="2"/>
      <c r="D911" s="8"/>
    </row>
    <row r="912" spans="2:4" s="1" customFormat="1" x14ac:dyDescent="0.25">
      <c r="B912" s="16"/>
      <c r="C912" s="2"/>
      <c r="D912" s="8"/>
    </row>
    <row r="913" spans="2:4" s="1" customFormat="1" x14ac:dyDescent="0.25">
      <c r="B913" s="16"/>
      <c r="C913" s="2"/>
      <c r="D913" s="8"/>
    </row>
    <row r="914" spans="2:4" s="1" customFormat="1" x14ac:dyDescent="0.25">
      <c r="B914" s="16"/>
      <c r="C914" s="2"/>
      <c r="D914" s="8"/>
    </row>
    <row r="915" spans="2:4" s="1" customFormat="1" x14ac:dyDescent="0.25">
      <c r="B915" s="16"/>
      <c r="C915" s="2"/>
      <c r="D915" s="8"/>
    </row>
    <row r="916" spans="2:4" s="1" customFormat="1" x14ac:dyDescent="0.25">
      <c r="B916" s="16"/>
      <c r="C916" s="2"/>
      <c r="D916" s="8"/>
    </row>
    <row r="917" spans="2:4" s="1" customFormat="1" x14ac:dyDescent="0.25">
      <c r="B917" s="16"/>
      <c r="C917" s="2"/>
      <c r="D917" s="8"/>
    </row>
    <row r="918" spans="2:4" s="1" customFormat="1" x14ac:dyDescent="0.25">
      <c r="B918" s="16"/>
      <c r="C918" s="2"/>
      <c r="D918" s="8"/>
    </row>
    <row r="919" spans="2:4" s="1" customFormat="1" x14ac:dyDescent="0.25">
      <c r="B919" s="16"/>
      <c r="C919" s="2"/>
      <c r="D919" s="8"/>
    </row>
    <row r="920" spans="2:4" s="1" customFormat="1" x14ac:dyDescent="0.25">
      <c r="B920" s="16"/>
      <c r="C920" s="2"/>
      <c r="D920" s="8"/>
    </row>
    <row r="921" spans="2:4" s="1" customFormat="1" x14ac:dyDescent="0.25">
      <c r="B921" s="16"/>
      <c r="C921" s="2"/>
      <c r="D921" s="8"/>
    </row>
    <row r="922" spans="2:4" s="1" customFormat="1" x14ac:dyDescent="0.25">
      <c r="B922" s="16"/>
      <c r="C922" s="2"/>
      <c r="D922" s="8"/>
    </row>
    <row r="923" spans="2:4" s="1" customFormat="1" x14ac:dyDescent="0.25">
      <c r="B923" s="16"/>
      <c r="C923" s="2"/>
      <c r="D923" s="8"/>
    </row>
    <row r="924" spans="2:4" s="1" customFormat="1" x14ac:dyDescent="0.25">
      <c r="B924" s="16"/>
      <c r="C924" s="2"/>
      <c r="D924" s="8"/>
    </row>
    <row r="925" spans="2:4" s="1" customFormat="1" x14ac:dyDescent="0.25">
      <c r="B925" s="16"/>
      <c r="C925" s="2"/>
      <c r="D925" s="8"/>
    </row>
    <row r="926" spans="2:4" s="1" customFormat="1" x14ac:dyDescent="0.25">
      <c r="B926" s="16"/>
      <c r="C926" s="2"/>
      <c r="D926" s="8"/>
    </row>
    <row r="927" spans="2:4" s="1" customFormat="1" x14ac:dyDescent="0.25">
      <c r="B927" s="16"/>
      <c r="C927" s="2"/>
      <c r="D927" s="8"/>
    </row>
    <row r="928" spans="2:4" s="1" customFormat="1" x14ac:dyDescent="0.25">
      <c r="B928" s="16"/>
      <c r="C928" s="2"/>
      <c r="D928" s="8"/>
    </row>
    <row r="929" spans="2:4" s="1" customFormat="1" x14ac:dyDescent="0.25">
      <c r="B929" s="16"/>
      <c r="C929" s="2"/>
      <c r="D929" s="8"/>
    </row>
    <row r="930" spans="2:4" s="1" customFormat="1" x14ac:dyDescent="0.25">
      <c r="B930" s="16"/>
      <c r="C930" s="2"/>
      <c r="D930" s="8"/>
    </row>
    <row r="931" spans="2:4" s="1" customFormat="1" x14ac:dyDescent="0.25">
      <c r="B931" s="16"/>
      <c r="C931" s="2"/>
      <c r="D931" s="8"/>
    </row>
    <row r="932" spans="2:4" s="1" customFormat="1" x14ac:dyDescent="0.25">
      <c r="B932" s="16"/>
      <c r="C932" s="2"/>
      <c r="D932" s="8"/>
    </row>
    <row r="933" spans="2:4" s="1" customFormat="1" x14ac:dyDescent="0.25">
      <c r="B933" s="16"/>
      <c r="C933" s="2"/>
      <c r="D933" s="8"/>
    </row>
    <row r="934" spans="2:4" s="1" customFormat="1" x14ac:dyDescent="0.25">
      <c r="B934" s="16"/>
      <c r="C934" s="2"/>
      <c r="D934" s="8"/>
    </row>
    <row r="935" spans="2:4" s="1" customFormat="1" x14ac:dyDescent="0.25">
      <c r="B935" s="16"/>
      <c r="C935" s="2"/>
      <c r="D935" s="8"/>
    </row>
    <row r="936" spans="2:4" s="1" customFormat="1" x14ac:dyDescent="0.25">
      <c r="B936" s="16"/>
      <c r="C936" s="2"/>
      <c r="D936" s="8"/>
    </row>
    <row r="937" spans="2:4" s="1" customFormat="1" x14ac:dyDescent="0.25">
      <c r="B937" s="16"/>
      <c r="C937" s="2"/>
      <c r="D937" s="8"/>
    </row>
    <row r="938" spans="2:4" s="1" customFormat="1" x14ac:dyDescent="0.25">
      <c r="B938" s="16"/>
      <c r="C938" s="2"/>
      <c r="D938" s="8"/>
    </row>
    <row r="939" spans="2:4" s="1" customFormat="1" x14ac:dyDescent="0.25">
      <c r="B939" s="16"/>
      <c r="C939" s="2"/>
      <c r="D939" s="8"/>
    </row>
    <row r="940" spans="2:4" s="1" customFormat="1" x14ac:dyDescent="0.25">
      <c r="B940" s="16"/>
      <c r="C940" s="2"/>
      <c r="D940" s="8"/>
    </row>
    <row r="941" spans="2:4" s="1" customFormat="1" x14ac:dyDescent="0.25">
      <c r="B941" s="16"/>
      <c r="C941" s="2"/>
      <c r="D941" s="8"/>
    </row>
    <row r="942" spans="2:4" s="1" customFormat="1" x14ac:dyDescent="0.25">
      <c r="B942" s="16"/>
      <c r="C942" s="2"/>
      <c r="D942" s="8"/>
    </row>
    <row r="943" spans="2:4" s="1" customFormat="1" x14ac:dyDescent="0.25">
      <c r="B943" s="16"/>
      <c r="C943" s="2"/>
      <c r="D943" s="8"/>
    </row>
    <row r="944" spans="2:4" s="1" customFormat="1" x14ac:dyDescent="0.25">
      <c r="B944" s="16"/>
      <c r="C944" s="2"/>
      <c r="D944" s="8"/>
    </row>
    <row r="945" spans="2:4" s="1" customFormat="1" x14ac:dyDescent="0.25">
      <c r="B945" s="16"/>
      <c r="C945" s="2"/>
      <c r="D945" s="8"/>
    </row>
    <row r="946" spans="2:4" s="1" customFormat="1" x14ac:dyDescent="0.25">
      <c r="B946" s="16"/>
      <c r="C946" s="2"/>
      <c r="D946" s="8"/>
    </row>
    <row r="947" spans="2:4" s="1" customFormat="1" x14ac:dyDescent="0.25">
      <c r="B947" s="16"/>
      <c r="C947" s="2"/>
      <c r="D947" s="8"/>
    </row>
    <row r="948" spans="2:4" s="1" customFormat="1" x14ac:dyDescent="0.25">
      <c r="B948" s="16"/>
      <c r="C948" s="2"/>
      <c r="D948" s="8"/>
    </row>
    <row r="949" spans="2:4" s="1" customFormat="1" x14ac:dyDescent="0.25">
      <c r="B949" s="16"/>
      <c r="C949" s="2"/>
      <c r="D949" s="8"/>
    </row>
    <row r="950" spans="2:4" s="1" customFormat="1" x14ac:dyDescent="0.25">
      <c r="B950" s="16"/>
      <c r="C950" s="2"/>
      <c r="D950" s="8"/>
    </row>
    <row r="951" spans="2:4" s="1" customFormat="1" x14ac:dyDescent="0.25">
      <c r="B951" s="16"/>
      <c r="C951" s="2"/>
      <c r="D951" s="8"/>
    </row>
    <row r="952" spans="2:4" s="1" customFormat="1" x14ac:dyDescent="0.25">
      <c r="B952" s="16"/>
      <c r="C952" s="2"/>
      <c r="D952" s="8"/>
    </row>
    <row r="953" spans="2:4" s="1" customFormat="1" x14ac:dyDescent="0.25">
      <c r="B953" s="16"/>
      <c r="C953" s="2"/>
      <c r="D953" s="8"/>
    </row>
    <row r="954" spans="2:4" s="1" customFormat="1" x14ac:dyDescent="0.25">
      <c r="B954" s="16"/>
      <c r="C954" s="2"/>
      <c r="D954" s="8"/>
    </row>
    <row r="955" spans="2:4" s="1" customFormat="1" x14ac:dyDescent="0.25">
      <c r="B955" s="16"/>
      <c r="C955" s="2"/>
      <c r="D955" s="8"/>
    </row>
    <row r="956" spans="2:4" s="1" customFormat="1" x14ac:dyDescent="0.25">
      <c r="B956" s="16"/>
      <c r="C956" s="2"/>
      <c r="D956" s="8"/>
    </row>
    <row r="957" spans="2:4" s="1" customFormat="1" x14ac:dyDescent="0.25">
      <c r="B957" s="16"/>
      <c r="C957" s="2"/>
      <c r="D957" s="8"/>
    </row>
    <row r="958" spans="2:4" s="1" customFormat="1" x14ac:dyDescent="0.25">
      <c r="B958" s="16"/>
      <c r="C958" s="2"/>
      <c r="D958" s="8"/>
    </row>
    <row r="959" spans="2:4" s="1" customFormat="1" x14ac:dyDescent="0.25">
      <c r="B959" s="16"/>
      <c r="C959" s="2"/>
      <c r="D959" s="8"/>
    </row>
    <row r="960" spans="2:4" s="1" customFormat="1" x14ac:dyDescent="0.25">
      <c r="B960" s="16"/>
      <c r="C960" s="2"/>
      <c r="D960" s="8"/>
    </row>
    <row r="961" spans="2:4" s="1" customFormat="1" x14ac:dyDescent="0.25">
      <c r="B961" s="16"/>
      <c r="C961" s="2"/>
      <c r="D961" s="8"/>
    </row>
    <row r="962" spans="2:4" s="1" customFormat="1" x14ac:dyDescent="0.25">
      <c r="B962" s="16"/>
      <c r="C962" s="2"/>
      <c r="D962" s="8"/>
    </row>
    <row r="963" spans="2:4" s="1" customFormat="1" x14ac:dyDescent="0.25">
      <c r="B963" s="16"/>
      <c r="C963" s="2"/>
      <c r="D963" s="8"/>
    </row>
    <row r="964" spans="2:4" s="1" customFormat="1" x14ac:dyDescent="0.25">
      <c r="B964" s="16"/>
      <c r="C964" s="2"/>
      <c r="D964" s="8"/>
    </row>
    <row r="965" spans="2:4" s="1" customFormat="1" x14ac:dyDescent="0.25">
      <c r="B965" s="16"/>
      <c r="C965" s="2"/>
      <c r="D965" s="8"/>
    </row>
    <row r="966" spans="2:4" s="1" customFormat="1" x14ac:dyDescent="0.25">
      <c r="B966" s="16"/>
      <c r="C966" s="2"/>
      <c r="D966" s="8"/>
    </row>
    <row r="967" spans="2:4" s="1" customFormat="1" x14ac:dyDescent="0.25">
      <c r="B967" s="16"/>
      <c r="C967" s="2"/>
      <c r="D967" s="8"/>
    </row>
    <row r="968" spans="2:4" s="1" customFormat="1" x14ac:dyDescent="0.25">
      <c r="B968" s="16"/>
      <c r="C968" s="2"/>
      <c r="D968" s="8"/>
    </row>
    <row r="969" spans="2:4" s="1" customFormat="1" x14ac:dyDescent="0.25">
      <c r="B969" s="16"/>
      <c r="C969" s="2"/>
      <c r="D969" s="8"/>
    </row>
    <row r="970" spans="2:4" s="1" customFormat="1" x14ac:dyDescent="0.25">
      <c r="B970" s="16"/>
      <c r="C970" s="2"/>
      <c r="D970" s="8"/>
    </row>
    <row r="971" spans="2:4" s="1" customFormat="1" x14ac:dyDescent="0.25">
      <c r="B971" s="16"/>
      <c r="C971" s="2"/>
      <c r="D971" s="8"/>
    </row>
    <row r="972" spans="2:4" s="1" customFormat="1" x14ac:dyDescent="0.25">
      <c r="B972" s="16"/>
      <c r="C972" s="2"/>
      <c r="D972" s="8"/>
    </row>
    <row r="973" spans="2:4" s="1" customFormat="1" x14ac:dyDescent="0.25">
      <c r="B973" s="16"/>
      <c r="C973" s="2"/>
      <c r="D973" s="8"/>
    </row>
    <row r="974" spans="2:4" s="1" customFormat="1" x14ac:dyDescent="0.25">
      <c r="B974" s="16"/>
      <c r="C974" s="2"/>
      <c r="D974" s="8"/>
    </row>
    <row r="975" spans="2:4" s="1" customFormat="1" x14ac:dyDescent="0.25">
      <c r="B975" s="16"/>
      <c r="C975" s="2"/>
      <c r="D975" s="8"/>
    </row>
    <row r="976" spans="2:4" s="1" customFormat="1" x14ac:dyDescent="0.25">
      <c r="B976" s="16"/>
      <c r="C976" s="2"/>
      <c r="D976" s="8"/>
    </row>
    <row r="977" spans="2:4" s="1" customFormat="1" x14ac:dyDescent="0.25">
      <c r="B977" s="16"/>
      <c r="C977" s="2"/>
      <c r="D977" s="8"/>
    </row>
    <row r="978" spans="2:4" s="1" customFormat="1" x14ac:dyDescent="0.25">
      <c r="B978" s="16"/>
      <c r="C978" s="2"/>
      <c r="D978" s="8"/>
    </row>
    <row r="979" spans="2:4" s="1" customFormat="1" x14ac:dyDescent="0.25">
      <c r="B979" s="16"/>
      <c r="C979" s="2"/>
      <c r="D979" s="8"/>
    </row>
    <row r="980" spans="2:4" s="1" customFormat="1" x14ac:dyDescent="0.25">
      <c r="B980" s="16"/>
      <c r="C980" s="2"/>
      <c r="D980" s="8"/>
    </row>
    <row r="981" spans="2:4" s="1" customFormat="1" x14ac:dyDescent="0.25">
      <c r="B981" s="16"/>
      <c r="C981" s="2"/>
      <c r="D981" s="8"/>
    </row>
    <row r="982" spans="2:4" s="1" customFormat="1" x14ac:dyDescent="0.25">
      <c r="B982" s="16"/>
      <c r="C982" s="2"/>
      <c r="D982" s="8"/>
    </row>
    <row r="983" spans="2:4" s="1" customFormat="1" x14ac:dyDescent="0.25">
      <c r="B983" s="16"/>
      <c r="C983" s="2"/>
      <c r="D983" s="8"/>
    </row>
    <row r="984" spans="2:4" s="1" customFormat="1" x14ac:dyDescent="0.25">
      <c r="B984" s="16"/>
      <c r="C984" s="2"/>
      <c r="D984" s="8"/>
    </row>
    <row r="985" spans="2:4" s="1" customFormat="1" x14ac:dyDescent="0.25">
      <c r="B985" s="16"/>
      <c r="C985" s="2"/>
      <c r="D985" s="8"/>
    </row>
    <row r="986" spans="2:4" s="1" customFormat="1" x14ac:dyDescent="0.25">
      <c r="B986" s="16"/>
      <c r="C986" s="2"/>
      <c r="D986" s="8"/>
    </row>
    <row r="987" spans="2:4" s="1" customFormat="1" x14ac:dyDescent="0.25">
      <c r="B987" s="16"/>
      <c r="C987" s="2"/>
      <c r="D987" s="8"/>
    </row>
    <row r="988" spans="2:4" s="1" customFormat="1" x14ac:dyDescent="0.25">
      <c r="B988" s="16"/>
      <c r="C988" s="2"/>
      <c r="D988" s="8"/>
    </row>
    <row r="989" spans="2:4" s="1" customFormat="1" x14ac:dyDescent="0.25">
      <c r="B989" s="16"/>
      <c r="C989" s="2"/>
      <c r="D989" s="8"/>
    </row>
    <row r="990" spans="2:4" s="1" customFormat="1" x14ac:dyDescent="0.25">
      <c r="B990" s="16"/>
      <c r="C990" s="2"/>
      <c r="D990" s="8"/>
    </row>
    <row r="991" spans="2:4" s="1" customFormat="1" x14ac:dyDescent="0.25">
      <c r="B991" s="16"/>
      <c r="C991" s="2"/>
      <c r="D991" s="8"/>
    </row>
    <row r="992" spans="2:4" s="1" customFormat="1" x14ac:dyDescent="0.25">
      <c r="B992" s="16"/>
      <c r="C992" s="2"/>
      <c r="D992" s="8"/>
    </row>
    <row r="993" spans="2:4" s="1" customFormat="1" x14ac:dyDescent="0.25">
      <c r="B993" s="16"/>
      <c r="C993" s="2"/>
      <c r="D993" s="8"/>
    </row>
    <row r="994" spans="2:4" s="1" customFormat="1" x14ac:dyDescent="0.25">
      <c r="B994" s="16"/>
      <c r="C994" s="2"/>
      <c r="D994" s="8"/>
    </row>
    <row r="995" spans="2:4" s="1" customFormat="1" x14ac:dyDescent="0.25">
      <c r="B995" s="16"/>
      <c r="C995" s="2"/>
      <c r="D995" s="8"/>
    </row>
    <row r="996" spans="2:4" s="1" customFormat="1" x14ac:dyDescent="0.25">
      <c r="B996" s="16"/>
      <c r="C996" s="2"/>
      <c r="D996" s="8"/>
    </row>
    <row r="997" spans="2:4" s="1" customFormat="1" x14ac:dyDescent="0.25">
      <c r="B997" s="16"/>
      <c r="C997" s="2"/>
      <c r="D997" s="8"/>
    </row>
    <row r="998" spans="2:4" s="1" customFormat="1" x14ac:dyDescent="0.25">
      <c r="B998" s="16"/>
      <c r="C998" s="2"/>
      <c r="D998" s="8"/>
    </row>
    <row r="999" spans="2:4" s="1" customFormat="1" x14ac:dyDescent="0.25">
      <c r="B999" s="16"/>
      <c r="C999" s="2"/>
      <c r="D999" s="8"/>
    </row>
    <row r="1000" spans="2:4" s="1" customFormat="1" x14ac:dyDescent="0.25">
      <c r="B1000" s="16"/>
      <c r="C1000" s="2"/>
      <c r="D1000" s="8"/>
    </row>
    <row r="1001" spans="2:4" s="1" customFormat="1" x14ac:dyDescent="0.25">
      <c r="B1001" s="16"/>
      <c r="C1001" s="2"/>
      <c r="D1001" s="8"/>
    </row>
    <row r="1002" spans="2:4" s="1" customFormat="1" x14ac:dyDescent="0.25">
      <c r="B1002" s="16"/>
      <c r="C1002" s="2"/>
      <c r="D1002" s="8"/>
    </row>
    <row r="1003" spans="2:4" s="1" customFormat="1" x14ac:dyDescent="0.25">
      <c r="B1003" s="16"/>
      <c r="C1003" s="2"/>
      <c r="D1003" s="8"/>
    </row>
    <row r="1004" spans="2:4" s="1" customFormat="1" x14ac:dyDescent="0.25">
      <c r="B1004" s="16"/>
      <c r="C1004" s="2"/>
      <c r="D1004" s="8"/>
    </row>
    <row r="1005" spans="2:4" s="1" customFormat="1" x14ac:dyDescent="0.25">
      <c r="B1005" s="16"/>
      <c r="C1005" s="2"/>
      <c r="D1005" s="8"/>
    </row>
    <row r="1006" spans="2:4" s="1" customFormat="1" x14ac:dyDescent="0.25">
      <c r="B1006" s="16"/>
      <c r="C1006" s="2"/>
      <c r="D1006" s="8"/>
    </row>
    <row r="1007" spans="2:4" s="1" customFormat="1" x14ac:dyDescent="0.25">
      <c r="B1007" s="16"/>
      <c r="C1007" s="2"/>
      <c r="D1007" s="8"/>
    </row>
    <row r="1008" spans="2:4" s="1" customFormat="1" x14ac:dyDescent="0.25">
      <c r="B1008" s="16"/>
      <c r="C1008" s="2"/>
      <c r="D1008" s="8"/>
    </row>
    <row r="1009" spans="2:4" s="1" customFormat="1" x14ac:dyDescent="0.25">
      <c r="B1009" s="16"/>
      <c r="C1009" s="2"/>
      <c r="D1009" s="8"/>
    </row>
    <row r="1010" spans="2:4" s="1" customFormat="1" x14ac:dyDescent="0.25">
      <c r="B1010" s="16"/>
      <c r="C1010" s="2"/>
      <c r="D1010" s="8"/>
    </row>
  </sheetData>
  <pageMargins left="0.70866141732283472" right="0" top="0.19685039370078741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MisevichMU</dc:creator>
  <cp:lastModifiedBy>MisevichMU</cp:lastModifiedBy>
  <cp:lastPrinted>2013-12-09T05:27:54Z</cp:lastPrinted>
  <dcterms:created xsi:type="dcterms:W3CDTF">2013-12-04T04:49:31Z</dcterms:created>
  <dcterms:modified xsi:type="dcterms:W3CDTF">2016-11-02T06:46:30Z</dcterms:modified>
</cp:coreProperties>
</file>