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TO\Desktop\"/>
    </mc:Choice>
  </mc:AlternateContent>
  <bookViews>
    <workbookView xWindow="32760" yWindow="105" windowWidth="19260" windowHeight="5925" tabRatio="771"/>
  </bookViews>
  <sheets>
    <sheet name="В 2-х уровнях цен" sheetId="15" r:id="rId1"/>
  </sheets>
  <definedNames>
    <definedName name="Print_Area" localSheetId="0">'В 2-х уровнях цен'!$A$1:$K$170</definedName>
    <definedName name="Print_Titles" localSheetId="0">'В 2-х уровнях цен'!$17:$18</definedName>
    <definedName name="_xlnm.Print_Titles" localSheetId="0">'В 2-х уровнях цен'!$17:$17</definedName>
  </definedNames>
  <calcPr calcId="152511"/>
</workbook>
</file>

<file path=xl/calcChain.xml><?xml version="1.0" encoding="utf-8"?>
<calcChain xmlns="http://schemas.openxmlformats.org/spreadsheetml/2006/main">
  <c r="I8" i="15" l="1"/>
  <c r="G8" i="15"/>
  <c r="I7" i="15"/>
  <c r="G7" i="15"/>
  <c r="I6" i="15"/>
  <c r="G6" i="15"/>
  <c r="I5" i="15"/>
  <c r="G5" i="15"/>
  <c r="I4" i="15"/>
  <c r="G4" i="15"/>
  <c r="I3" i="15"/>
  <c r="G3" i="15"/>
</calcChain>
</file>

<file path=xl/comments1.xml><?xml version="1.0" encoding="utf-8"?>
<comments xmlns="http://schemas.openxmlformats.org/spreadsheetml/2006/main">
  <authors>
    <author>Alex Sosedko</author>
    <author>Александр Енбаев</author>
    <author>Comp</author>
    <author>Alex</author>
    <author>Алексей Осипов</author>
  </authors>
  <commentList>
    <comment ref="G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G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ИтогоБазЦ::=&lt;Итого Строительные работы&gt;/1000</t>
        </r>
      </text>
    </comment>
    <comment ref="I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ИтогоБИМ::=&lt;Итого Строительные работы&gt;/1000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I5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ИтогоБИМ::=&lt;Итого Монтажные работы &gt;/1000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ИтогоБИМ::=&lt;Итого Оборудование&gt;/1000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ИтогоБазЦ::=&lt;Итого Прочие работы и затраты&gt;/1000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ИтогоБИМ::=&lt;Итого Прочие работы и затраты&gt;/1000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410 значение&gt;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420 значение&gt;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ЛокСмМТСН::&lt;Номер позиции по смете&gt;&lt;Статус ресурса&gt;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ЛокСмМТСН::&lt;Обоснование (код) позиции&gt;
&lt;Пункт ТЧ&gt;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ЛокСмМТСН::&lt;Наименование (текстовая часть) расценки&gt;                                         Ц=&lt;Формула базисной цены единицы ПЗ&gt;&lt;Формула базисной цены единицы МАТ&gt;&lt;Строка суммы норм НР и СП от ЗПМ по позиции в базисных ценах&gt;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ЛокСмМТСН::&lt;Ед. измерения по расценке&gt;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ЛокСмМТСН::&lt;Количество всего (физ. объем) по позиции&gt;
&lt;Формула расчета физ. объема&gt;&lt;Нормы НР по позиции для баз.цен&gt;&lt;Нормы СП по позиции для баз.цен&gt;&lt;Сумма норм НР и СП от ЗПМ по позиции в базисных ценах&gt;&lt;ТЗ по позиции на единицу без коэффициентов&gt;&lt;ТЗМ по позиции на единицу без коэффициентов&gt;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 &lt;Исходное значение ПЗ по позиции на единицу&gt;</t>
        </r>
      </text>
    </comment>
    <comment ref="G1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БИМ&gt;&lt;К-ты к СП по позиции для БИМ&gt;</t>
        </r>
      </text>
    </comment>
    <comment ref="H18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ЛокСмМТСН::&lt;ЗУ к ОЗП&gt;&lt;ЗУ к ЭМ&gt;&lt;ЗУ к ЗПМ&gt;&lt;ЗУ к МАТ&gt;&lt;ЗУ к ТЗ&gt;</t>
        </r>
      </text>
    </comment>
    <comment ref="I18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ценах&gt;&lt;Сумма НР и СП от ЗПМ по позиции в базисных ценах&gt;&lt;ТЗ по позиции всего&gt;</t>
        </r>
      </text>
    </comment>
    <comment ref="J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БИМ&gt;&lt;Сумма норм НР и СП от ЗПМ по позиции при БИМ и рес.методе&gt;</t>
        </r>
      </text>
    </comment>
    <comment ref="K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ЛокСмМТСН::&lt;Общая стоимость ПЗ по позиции для БИМ до начисления НР и СП&gt;&lt;Сумма НР по позиции для БИМ&gt;&lt;Сумма СП по позиции для БИМ&gt;&lt;Сумма НР и СП от ЗПМ по позиции при БИМ и рес.методе&gt;</t>
        </r>
      </text>
    </comment>
    <comment ref="C16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I161" authorId="4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K16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  <comment ref="C166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300 атрибут 970 значение&gt; &lt;подпись 300 значение&gt;</t>
        </r>
      </text>
    </comment>
    <comment ref="C16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Хвост::&lt;подпись 310 атрибут 970 значение&gt; &lt;подпись 310 значение&gt;</t>
        </r>
      </text>
    </comment>
  </commentList>
</comments>
</file>

<file path=xl/sharedStrings.xml><?xml version="1.0" encoding="utf-8"?>
<sst xmlns="http://schemas.openxmlformats.org/spreadsheetml/2006/main" count="389" uniqueCount="137">
  <si>
    <t xml:space="preserve">Сметная стоимость </t>
  </si>
  <si>
    <t>Средства на оплату труда</t>
  </si>
  <si>
    <t>№ п/п</t>
  </si>
  <si>
    <t>Наименование работ и затрат</t>
  </si>
  <si>
    <t>Кол-во единиц</t>
  </si>
  <si>
    <t>Цена на ед. изм., руб.</t>
  </si>
  <si>
    <t>Поправочные коэффициенты</t>
  </si>
  <si>
    <t>Составлен(а) по ТСН-2001 с учётом Дополнения №:</t>
  </si>
  <si>
    <t>№ и период сборника коэффициентов (индексов) пересчета:</t>
  </si>
  <si>
    <t>Форма 4</t>
  </si>
  <si>
    <t>В базисном уровне цен</t>
  </si>
  <si>
    <t xml:space="preserve">Шифр расценки и коды ресурсов  </t>
  </si>
  <si>
    <t>Ед. изм.</t>
  </si>
  <si>
    <t>Коэффициенты зимних удорожаний</t>
  </si>
  <si>
    <t>Всего затрат в базисном уровне цен, руб.</t>
  </si>
  <si>
    <t>Коэффициенты (индексы) пересчета, нормы
НР и СП</t>
  </si>
  <si>
    <t>ВСЕГО затрат в текущем уровне цен, руб.</t>
  </si>
  <si>
    <t>В текущем уровне цен</t>
  </si>
  <si>
    <t>тыс. руб.</t>
  </si>
  <si>
    <t>Строительные работы</t>
  </si>
  <si>
    <t>Работы по монтажу оборудования</t>
  </si>
  <si>
    <t>Оборудование</t>
  </si>
  <si>
    <t>Прочие работы и затраты</t>
  </si>
  <si>
    <t>Затраты труда</t>
  </si>
  <si>
    <t>чел.-ч.</t>
  </si>
  <si>
    <t>(должность, подпись, инициалы, фамилия)</t>
  </si>
  <si>
    <t>Составил:</t>
  </si>
  <si>
    <t>Проверил:</t>
  </si>
  <si>
    <t xml:space="preserve"> </t>
  </si>
  <si>
    <t xml:space="preserve">   Раздел 1. Монтажные работы</t>
  </si>
  <si>
    <t>4.10-80-9</t>
  </si>
  <si>
    <t>Аппараты приемные, приборы приемно-контрольные объектовые на 2 луча</t>
  </si>
  <si>
    <t>1 шт.</t>
  </si>
  <si>
    <t>ЗП</t>
  </si>
  <si>
    <t/>
  </si>
  <si>
    <t>1,15*1,15</t>
  </si>
  <si>
    <t>ЭМ</t>
  </si>
  <si>
    <t>1,25*1,15</t>
  </si>
  <si>
    <t>в т.ч. ЗПМ</t>
  </si>
  <si>
    <t xml:space="preserve"> '(0,01)</t>
  </si>
  <si>
    <t>(0,01)</t>
  </si>
  <si>
    <t>(0,31)</t>
  </si>
  <si>
    <t>МР</t>
  </si>
  <si>
    <t>НР от ОЗП</t>
  </si>
  <si>
    <t>%</t>
  </si>
  <si>
    <t>СП от ОЗП</t>
  </si>
  <si>
    <t>НР и СП от ЗПМ (98 и 77%)</t>
  </si>
  <si>
    <t>ЗТР</t>
  </si>
  <si>
    <t>чел.-ч</t>
  </si>
  <si>
    <t>Всего по позиции</t>
  </si>
  <si>
    <t>Том №1 стр 74 скрин 148</t>
  </si>
  <si>
    <t>Прибор управления речевыми оповещателями Соната-К-120М</t>
  </si>
  <si>
    <t>шт.</t>
  </si>
  <si>
    <t>1,03*1,0121,03*1,012</t>
  </si>
  <si>
    <t>4.8-70-5</t>
  </si>
  <si>
    <t>Аккумуляторы кислотные стационарные, аккумулятор С-6, СК-6, С-8, СК-8</t>
  </si>
  <si>
    <t>13.1-1-660</t>
  </si>
  <si>
    <t>Аккумулятор герметичный свинцово-кислотный 12 В, 12 А·ч. Габаритные размеры не более 151x98x101мм</t>
  </si>
  <si>
    <t>4.10-76-7</t>
  </si>
  <si>
    <t>Громкоговоритель или звуковая колонка в помещении</t>
  </si>
  <si>
    <t>Том №1 стр 76 скрин 151</t>
  </si>
  <si>
    <t>Громкоговоритель настенный Соната-Т 100-3/1 ВТ (+1 резерв)</t>
  </si>
  <si>
    <t>4.10-76-15</t>
  </si>
  <si>
    <t>Транспарант световой (табло)</t>
  </si>
  <si>
    <t>Том №1 стр 77 скрин 154</t>
  </si>
  <si>
    <t>Оповещатель охранно-пожарный световой (табло) Молния-12 "Выход"  (+1 резерв)</t>
  </si>
  <si>
    <t>1,021,02</t>
  </si>
  <si>
    <t>4.8-240-4</t>
  </si>
  <si>
    <t>Пульты и шкафы управления, шкаф (пульт) управления навесной, высота, ширина, глубина до 600х600х350 мм</t>
  </si>
  <si>
    <t xml:space="preserve"> '(9,9)</t>
  </si>
  <si>
    <t>(14,23)</t>
  </si>
  <si>
    <t>(308,68)</t>
  </si>
  <si>
    <t>Том № 1 стр 22, скрин 43</t>
  </si>
  <si>
    <t>Щиток модульный для автоматических выключателей, настенный, типоразмер: 1 ряд, 2 модуля, 140х53х83 мм, IP30, белый, Бокс КМПн 2/2 (MKP42-N-02-30-20)</t>
  </si>
  <si>
    <t>4.8-218-1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</si>
  <si>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t>
  </si>
  <si>
    <t xml:space="preserve"> '(0,33)</t>
  </si>
  <si>
    <t>(0,47)</t>
  </si>
  <si>
    <t>(10,29)</t>
  </si>
  <si>
    <t>13.1-1-626</t>
  </si>
  <si>
    <t>Выключатель автоматический типа iC60N 1П 6A C. Номинальный ток 6А, максимальное рабочее напряжение 440 В, габаритные размеры 18х94х78,5 мм</t>
  </si>
  <si>
    <t>4.8-281-2</t>
  </si>
  <si>
    <t>Трубы гофрированные поливинилхлоридные, прокладываемые в труднодоступных местах с усиленным креплением накладными скобами и установкой соединительных коробок, по железобетонным стенам и потолкам, диаметром до 27 мм</t>
  </si>
  <si>
    <t>100 м</t>
  </si>
  <si>
    <t xml:space="preserve"> '(1,74)</t>
  </si>
  <si>
    <t>(5)</t>
  </si>
  <si>
    <t>(108,5)</t>
  </si>
  <si>
    <t>1.12-5-372</t>
  </si>
  <si>
    <t>Трубы электротехнические гофрированные, поливинилхлоридные, негорючие, с зондом, наружный диаметр 20 мм</t>
  </si>
  <si>
    <t>м</t>
  </si>
  <si>
    <t>1.21-5-1105</t>
  </si>
  <si>
    <t>Коробки распаечные, серия "Tyco", открытой установки, из полистирола, степень защиты IP55, 7 вводов, размеры 70х70х40 мм, артикул 67030</t>
  </si>
  <si>
    <t>1.14-1-549</t>
  </si>
  <si>
    <t>Коробки соединительные, тип КС-4, для подключения четырех пар проводов</t>
  </si>
  <si>
    <t>1.21-5-1136</t>
  </si>
  <si>
    <t>Держатели пластиковые с защелкой для крепления труб, рукавов и гибких вводов диаметром 20 мм</t>
  </si>
  <si>
    <t>100 шт.</t>
  </si>
  <si>
    <t>4.8-175-1</t>
  </si>
  <si>
    <t>Затягивание проводов и кабелей в проложенные трубы и металлические рукава, провод первый одножильный или многожильный в общей оплетке, суммарное сечение до 2,5 мм2</t>
  </si>
  <si>
    <t xml:space="preserve"> '(0,2)</t>
  </si>
  <si>
    <t>(0,58)</t>
  </si>
  <si>
    <t>(12,47)</t>
  </si>
  <si>
    <t>Том № 1 стр 23, скрин 46</t>
  </si>
  <si>
    <t>Кабель для систем ОПС и СОУЭ огнестойкий, с низким дымо и газовыделением Лоутокс 20нг(А)-FRLSLTx 1х2х0,75</t>
  </si>
  <si>
    <t>4.8-280-2</t>
  </si>
  <si>
    <t>Прокладка пластикового кабель-канала по бетонному основанию</t>
  </si>
  <si>
    <t xml:space="preserve"> '(3,94)</t>
  </si>
  <si>
    <t>(0,57)</t>
  </si>
  <si>
    <t>(12,28)</t>
  </si>
  <si>
    <t>1.1-1-1962</t>
  </si>
  <si>
    <t>Короба электротехнические для прокладки проводов, размер 10х15 мм</t>
  </si>
  <si>
    <t>4.8-162-1</t>
  </si>
  <si>
    <t>Провода и кабели в коробах, провод, сечением до 6 мм2</t>
  </si>
  <si>
    <t>(0,06)</t>
  </si>
  <si>
    <t>(1,25)</t>
  </si>
  <si>
    <t>1.23-8-625</t>
  </si>
  <si>
    <t>Кабели силовые с медными жилами огнестойкие, с изоляцией и оболочкой из поливинилхлоридных композиций пониженной пожароопасности, с низким дымо- и газовыделением, напряжение 1000 В, марка ВВГнг-FRLS, число жил и сечение 3х1,5 мм2</t>
  </si>
  <si>
    <t>км</t>
  </si>
  <si>
    <t>Итого по разделу 1 Монтажные работы</t>
  </si>
  <si>
    <t xml:space="preserve">   Раздел 2. Пусконаладочные работы</t>
  </si>
  <si>
    <t>5.2-32-1</t>
  </si>
  <si>
    <t>Проверка всего технологического комплекса в режимах работы и контроля, сдача в эксплуатацию</t>
  </si>
  <si>
    <t>1 комплекс</t>
  </si>
  <si>
    <t>Итого по разделу 2 Пусконаладочные работы</t>
  </si>
  <si>
    <t>Итого прямые затраты по смете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</si>
  <si>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</si>
  <si>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</si>
  <si>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</si>
  <si>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</si>
  <si>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</si>
  <si>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</si>
  <si>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</si>
  <si>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Монтажные работы</t>
  </si>
  <si>
    <t xml:space="preserve">    Итого Прочие затраты</t>
  </si>
  <si>
    <t xml:space="preserve">    Итого</t>
  </si>
  <si>
    <t xml:space="preserve">    НДС 20%</t>
  </si>
  <si>
    <t xml:space="preserve">  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</si>
</sst>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5" fillId="0" borderId="0"/>
    <xf numFmtId="0" fontId="8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2" fontId="6" fillId="0" borderId="0">
      <alignment horizontal="right" vertical="top"/>
    </xf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5" fillId="0" borderId="0">
      <alignment vertical="top"/>
    </xf>
    <xf numFmtId="0" fontId="6" fillId="0" borderId="1">
      <alignment horizontal="center" vertical="top"/>
    </xf>
    <xf numFmtId="0" fontId="6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5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4" fillId="0" borderId="4" applyNumberFormat="0" applyFill="0" applyAlignment="0" applyProtection="0"/>
  </cellStyleXfs>
  <cellXfs count="8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1" xfId="17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12" applyFont="1" applyBorder="1" applyAlignment="1">
      <alignment horizontal="right" vertical="top"/>
    </xf>
    <xf numFmtId="0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righ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8" fillId="0" borderId="0" xfId="6" applyFont="1">
      <alignment horizontal="right" vertical="top" wrapText="1"/>
    </xf>
    <xf numFmtId="0" fontId="4" fillId="0" borderId="2" xfId="0" applyNumberFormat="1" applyFont="1" applyBorder="1" applyAlignment="1">
      <alignment horizontal="right" vertical="center" wrapText="1"/>
    </xf>
    <xf numFmtId="0" fontId="8" fillId="0" borderId="0" xfId="6" applyFont="1" applyAlignment="1">
      <alignment vertical="top" wrapText="1"/>
    </xf>
    <xf numFmtId="0" fontId="9" fillId="0" borderId="0" xfId="0" applyFont="1"/>
    <xf numFmtId="0" fontId="11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7" fillId="0" borderId="0" xfId="0" applyFont="1" applyBorder="1" applyAlignment="1">
      <alignment horizontal="center" vertical="center" wrapText="1"/>
    </xf>
    <xf numFmtId="0" fontId="7" fillId="0" borderId="0" xfId="27" applyFont="1" applyBorder="1" applyAlignment="1">
      <alignment horizontal="left" vertical="top"/>
    </xf>
    <xf numFmtId="0" fontId="8" fillId="0" borderId="0" xfId="26" applyFont="1" applyAlignment="1">
      <alignment horizontal="left"/>
    </xf>
    <xf numFmtId="0" fontId="4" fillId="0" borderId="0" xfId="12" applyFont="1" applyBorder="1" applyAlignment="1">
      <alignment vertical="top"/>
    </xf>
    <xf numFmtId="0" fontId="4" fillId="0" borderId="0" xfId="0" applyFont="1" applyBorder="1" applyAlignment="1"/>
    <xf numFmtId="2" fontId="4" fillId="0" borderId="0" xfId="11" applyNumberFormat="1" applyFont="1"/>
    <xf numFmtId="2" fontId="4" fillId="0" borderId="0" xfId="11" applyNumberFormat="1" applyFont="1" applyBorder="1" applyAlignment="1"/>
    <xf numFmtId="2" fontId="4" fillId="0" borderId="0" xfId="12" applyNumberFormat="1" applyFont="1"/>
    <xf numFmtId="2" fontId="7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/>
    <xf numFmtId="2" fontId="12" fillId="0" borderId="0" xfId="12" applyNumberFormat="1" applyFont="1"/>
    <xf numFmtId="2" fontId="12" fillId="0" borderId="0" xfId="11" applyNumberFormat="1" applyFont="1"/>
    <xf numFmtId="0" fontId="8" fillId="0" borderId="0" xfId="27" applyFont="1" applyBorder="1" applyAlignment="1">
      <alignment vertical="top"/>
    </xf>
    <xf numFmtId="0" fontId="8" fillId="0" borderId="0" xfId="0" applyFont="1" applyAlignment="1"/>
    <xf numFmtId="0" fontId="8" fillId="0" borderId="0" xfId="0" applyFont="1" applyBorder="1" applyAlignme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3" xfId="27" applyFont="1" applyBorder="1" applyAlignment="1">
      <alignment horizontal="left" vertical="top"/>
    </xf>
    <xf numFmtId="0" fontId="8" fillId="0" borderId="0" xfId="6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8" fillId="0" borderId="0" xfId="0" applyNumberFormat="1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right" vertical="center" wrapText="1"/>
    </xf>
    <xf numFmtId="0" fontId="8" fillId="0" borderId="0" xfId="0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horizontal="righ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1" fillId="0" borderId="5" xfId="17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right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right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right" vertical="top" wrapText="1"/>
    </xf>
    <xf numFmtId="0" fontId="8" fillId="0" borderId="6" xfId="0" applyNumberFormat="1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right" vertical="center" wrapText="1"/>
    </xf>
    <xf numFmtId="0" fontId="8" fillId="0" borderId="0" xfId="0" quotePrefix="1" applyNumberFormat="1" applyFont="1" applyBorder="1" applyAlignment="1">
      <alignment horizontal="center" vertical="center" wrapText="1"/>
    </xf>
    <xf numFmtId="0" fontId="8" fillId="0" borderId="0" xfId="0" quotePrefix="1" applyNumberFormat="1" applyFont="1" applyBorder="1" applyAlignment="1">
      <alignment horizontal="right" vertical="center" wrapText="1"/>
    </xf>
    <xf numFmtId="0" fontId="8" fillId="0" borderId="0" xfId="0" applyNumberFormat="1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30">
    <cellStyle name="Акт" xfId="1"/>
    <cellStyle name="АктМТСН" xfId="2"/>
    <cellStyle name="ВедРесурсов" xfId="3"/>
    <cellStyle name="ВедРесурсовАкт" xfId="4"/>
    <cellStyle name="Заголовок 2" xfId="29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БИМ 2" xfId="13"/>
    <cellStyle name="ИтогоРесМет" xfId="14"/>
    <cellStyle name="ИтогоТекЦ" xfId="15"/>
    <cellStyle name="ЛокСмета" xfId="16"/>
    <cellStyle name="ЛокСмМТСН" xfId="17"/>
    <cellStyle name="ЛокСмМТСН 2" xfId="18"/>
    <cellStyle name="М29" xfId="19"/>
    <cellStyle name="ОбСмета" xfId="20"/>
    <cellStyle name="Обычный" xfId="0" builtinId="0"/>
    <cellStyle name="Параметр" xfId="21"/>
    <cellStyle name="ПеременныеСметы" xfId="22"/>
    <cellStyle name="РесСмета" xfId="23"/>
    <cellStyle name="СводкаСтоимРаб" xfId="24"/>
    <cellStyle name="СводРасч" xfId="25"/>
    <cellStyle name="Титул" xfId="26"/>
    <cellStyle name="Хвост" xfId="27"/>
    <cellStyle name="Экспертиза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K174"/>
  <sheetViews>
    <sheetView showGridLines="0" tabSelected="1" zoomScaleNormal="100" zoomScaleSheetLayoutView="120" workbookViewId="0">
      <selection activeCell="R16" sqref="R16"/>
    </sheetView>
  </sheetViews>
  <sheetFormatPr defaultRowHeight="12.75" outlineLevelRow="1" x14ac:dyDescent="0.2"/>
  <cols>
    <col min="1" max="1" width="4.7109375" style="1" customWidth="1"/>
    <col min="2" max="2" width="11.85546875" style="1" customWidth="1"/>
    <col min="3" max="3" width="35.5703125" style="1" customWidth="1"/>
    <col min="4" max="4" width="6.85546875" style="1" customWidth="1"/>
    <col min="5" max="5" width="11.28515625" style="1" customWidth="1"/>
    <col min="6" max="6" width="10.140625" style="1" customWidth="1"/>
    <col min="7" max="7" width="11" style="1" customWidth="1"/>
    <col min="8" max="8" width="9" style="1" customWidth="1"/>
    <col min="9" max="9" width="12" style="1" customWidth="1"/>
    <col min="10" max="10" width="10" style="1" customWidth="1"/>
    <col min="11" max="11" width="12" style="1" customWidth="1"/>
    <col min="12" max="16384" width="9.140625" style="1"/>
  </cols>
  <sheetData>
    <row r="1" spans="1:11" s="22" customFormat="1" x14ac:dyDescent="0.2">
      <c r="K1" s="31" t="s">
        <v>9</v>
      </c>
    </row>
    <row r="2" spans="1:11" ht="38.25" x14ac:dyDescent="0.2">
      <c r="A2" s="25"/>
      <c r="B2" s="25"/>
      <c r="C2" s="25"/>
      <c r="D2" s="25"/>
      <c r="F2" s="25"/>
      <c r="G2" s="32" t="s">
        <v>10</v>
      </c>
      <c r="H2" s="25"/>
      <c r="I2" s="32" t="s">
        <v>17</v>
      </c>
      <c r="J2" s="25"/>
      <c r="K2" s="25"/>
    </row>
    <row r="3" spans="1:11" x14ac:dyDescent="0.2">
      <c r="A3" s="51" t="s">
        <v>0</v>
      </c>
      <c r="B3" s="51"/>
      <c r="C3" s="51"/>
      <c r="D3" s="24"/>
      <c r="E3" s="24"/>
      <c r="F3" s="24"/>
      <c r="G3" s="43">
        <f>29847.31/1000</f>
        <v>29.84731</v>
      </c>
      <c r="H3" s="38"/>
      <c r="I3" s="42">
        <f>283439.34/1000</f>
        <v>283.43934000000002</v>
      </c>
      <c r="J3" s="35"/>
      <c r="K3" s="27" t="s">
        <v>18</v>
      </c>
    </row>
    <row r="4" spans="1:11" x14ac:dyDescent="0.2">
      <c r="A4" s="28" t="s">
        <v>19</v>
      </c>
      <c r="B4" s="28"/>
      <c r="C4" s="28"/>
      <c r="D4" s="24"/>
      <c r="E4" s="24"/>
      <c r="F4" s="24"/>
      <c r="G4" s="37">
        <f>0/1000</f>
        <v>0</v>
      </c>
      <c r="H4" s="40"/>
      <c r="I4" s="39">
        <f>0/1000</f>
        <v>0</v>
      </c>
      <c r="J4" s="24"/>
      <c r="K4" s="26" t="s">
        <v>18</v>
      </c>
    </row>
    <row r="5" spans="1:11" x14ac:dyDescent="0.2">
      <c r="A5" s="28" t="s">
        <v>20</v>
      </c>
      <c r="B5" s="28"/>
      <c r="C5" s="28"/>
      <c r="D5" s="24"/>
      <c r="E5" s="24"/>
      <c r="F5" s="24"/>
      <c r="G5" s="37">
        <f>22742.97/1000</f>
        <v>22.74297</v>
      </c>
      <c r="H5" s="40"/>
      <c r="I5" s="39">
        <f>196792.44/1000</f>
        <v>196.79244</v>
      </c>
      <c r="J5" s="24"/>
      <c r="K5" s="26" t="s">
        <v>18</v>
      </c>
    </row>
    <row r="6" spans="1:11" x14ac:dyDescent="0.2">
      <c r="A6" s="28" t="s">
        <v>21</v>
      </c>
      <c r="B6" s="28"/>
      <c r="C6" s="28"/>
      <c r="D6" s="24"/>
      <c r="E6" s="24"/>
      <c r="F6" s="24"/>
      <c r="G6" s="37">
        <f>0/1000</f>
        <v>0</v>
      </c>
      <c r="H6" s="40"/>
      <c r="I6" s="39">
        <f>0/1000</f>
        <v>0</v>
      </c>
      <c r="J6" s="24"/>
      <c r="K6" s="26" t="s">
        <v>18</v>
      </c>
    </row>
    <row r="7" spans="1:11" x14ac:dyDescent="0.2">
      <c r="A7" s="28" t="s">
        <v>22</v>
      </c>
      <c r="B7" s="28"/>
      <c r="C7" s="28"/>
      <c r="D7" s="24"/>
      <c r="E7" s="24"/>
      <c r="F7" s="24"/>
      <c r="G7" s="37">
        <f>2129.79/1000</f>
        <v>2.1297899999999998</v>
      </c>
      <c r="H7" s="40"/>
      <c r="I7" s="39">
        <f>39407.01/1000</f>
        <v>39.40701</v>
      </c>
      <c r="J7" s="24"/>
      <c r="K7" s="26" t="s">
        <v>18</v>
      </c>
    </row>
    <row r="8" spans="1:11" x14ac:dyDescent="0.2">
      <c r="A8" s="29" t="s">
        <v>1</v>
      </c>
      <c r="B8" s="29"/>
      <c r="C8" s="29"/>
      <c r="G8" s="37">
        <f>3462.98/1000</f>
        <v>3.4629799999999999</v>
      </c>
      <c r="H8" s="38"/>
      <c r="I8" s="39">
        <f>75111.66/1000</f>
        <v>75.111660000000001</v>
      </c>
      <c r="J8" s="35"/>
      <c r="K8" s="26" t="s">
        <v>18</v>
      </c>
    </row>
    <row r="9" spans="1:11" s="3" customFormat="1" x14ac:dyDescent="0.2">
      <c r="A9" s="29" t="s">
        <v>23</v>
      </c>
      <c r="B9" s="29"/>
      <c r="C9" s="29"/>
      <c r="G9" s="37">
        <v>242.71</v>
      </c>
      <c r="H9" s="41"/>
      <c r="I9" s="39">
        <v>242.71</v>
      </c>
      <c r="J9" s="36"/>
      <c r="K9" s="30" t="s">
        <v>24</v>
      </c>
    </row>
    <row r="10" spans="1:11" x14ac:dyDescent="0.2">
      <c r="E10" s="47"/>
      <c r="F10" s="47"/>
      <c r="G10" s="47"/>
    </row>
    <row r="11" spans="1:11" ht="15" x14ac:dyDescent="0.2">
      <c r="A11" s="9"/>
      <c r="B11" s="9"/>
      <c r="C11" s="9"/>
      <c r="D11" s="9"/>
      <c r="E11" s="9"/>
      <c r="F11" s="9"/>
      <c r="G11" s="9"/>
      <c r="H11" s="12"/>
      <c r="I11" s="12"/>
      <c r="J11" s="12"/>
      <c r="K11" s="12"/>
    </row>
    <row r="12" spans="1:11" ht="15" x14ac:dyDescent="0.2">
      <c r="A12" s="34" t="s">
        <v>7</v>
      </c>
      <c r="B12" s="9"/>
      <c r="C12" s="9"/>
      <c r="D12" s="9"/>
      <c r="E12" s="9"/>
      <c r="F12" s="9"/>
      <c r="G12" s="9"/>
      <c r="H12" s="12"/>
      <c r="I12" s="12"/>
      <c r="J12" s="12"/>
      <c r="K12" s="12"/>
    </row>
    <row r="13" spans="1:11" ht="15" x14ac:dyDescent="0.2">
      <c r="A13" s="34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s="5" customFormat="1" ht="15.75" customHeight="1" x14ac:dyDescent="0.2">
      <c r="A15" s="48" t="s">
        <v>2</v>
      </c>
      <c r="B15" s="48" t="s">
        <v>11</v>
      </c>
      <c r="C15" s="48" t="s">
        <v>3</v>
      </c>
      <c r="D15" s="48" t="s">
        <v>12</v>
      </c>
      <c r="E15" s="48" t="s">
        <v>4</v>
      </c>
      <c r="F15" s="48" t="s">
        <v>5</v>
      </c>
      <c r="G15" s="48" t="s">
        <v>6</v>
      </c>
      <c r="H15" s="48" t="s">
        <v>13</v>
      </c>
      <c r="I15" s="48" t="s">
        <v>14</v>
      </c>
      <c r="J15" s="48" t="s">
        <v>15</v>
      </c>
      <c r="K15" s="48" t="s">
        <v>16</v>
      </c>
    </row>
    <row r="16" spans="1:11" s="5" customFormat="1" ht="60.7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11" s="4" customFormat="1" ht="15" customHeight="1" x14ac:dyDescent="0.2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  <c r="I17" s="7">
        <v>9</v>
      </c>
      <c r="J17" s="7">
        <v>10</v>
      </c>
      <c r="K17" s="7">
        <v>11</v>
      </c>
    </row>
    <row r="18" spans="1:11" s="23" customFormat="1" ht="15" hidden="1" customHeight="1" x14ac:dyDescent="0.2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s="8" customFormat="1" ht="22.15" customHeight="1" x14ac:dyDescent="0.2">
      <c r="A19" s="62" t="s">
        <v>29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s="8" customFormat="1" ht="45" x14ac:dyDescent="0.2">
      <c r="A20" s="52">
        <v>1</v>
      </c>
      <c r="B20" s="53" t="s">
        <v>30</v>
      </c>
      <c r="C20" s="53" t="s">
        <v>31</v>
      </c>
      <c r="D20" s="54" t="s">
        <v>32</v>
      </c>
      <c r="E20" s="55">
        <v>1</v>
      </c>
      <c r="F20" s="56">
        <v>82.23</v>
      </c>
      <c r="G20" s="57"/>
      <c r="H20" s="56"/>
      <c r="I20" s="58"/>
      <c r="J20" s="58"/>
      <c r="K20" s="56"/>
    </row>
    <row r="21" spans="1:11" s="8" customFormat="1" ht="15" outlineLevel="1" x14ac:dyDescent="0.2">
      <c r="A21" s="52"/>
      <c r="B21" s="53"/>
      <c r="C21" s="53" t="s">
        <v>33</v>
      </c>
      <c r="D21" s="54"/>
      <c r="E21" s="55" t="s">
        <v>34</v>
      </c>
      <c r="F21" s="56">
        <v>77.349999999999994</v>
      </c>
      <c r="G21" s="57" t="s">
        <v>35</v>
      </c>
      <c r="H21" s="56"/>
      <c r="I21" s="58">
        <v>102.3</v>
      </c>
      <c r="J21" s="58">
        <v>21.69</v>
      </c>
      <c r="K21" s="56">
        <v>2218.79</v>
      </c>
    </row>
    <row r="22" spans="1:11" s="8" customFormat="1" ht="15" outlineLevel="1" x14ac:dyDescent="0.2">
      <c r="A22" s="52"/>
      <c r="B22" s="53"/>
      <c r="C22" s="53" t="s">
        <v>36</v>
      </c>
      <c r="D22" s="54"/>
      <c r="E22" s="55" t="s">
        <v>34</v>
      </c>
      <c r="F22" s="56">
        <v>0.05</v>
      </c>
      <c r="G22" s="57" t="s">
        <v>37</v>
      </c>
      <c r="H22" s="56"/>
      <c r="I22" s="58">
        <v>7.0000000000000007E-2</v>
      </c>
      <c r="J22" s="58">
        <v>8.6</v>
      </c>
      <c r="K22" s="56">
        <v>0.62</v>
      </c>
    </row>
    <row r="23" spans="1:11" s="8" customFormat="1" ht="15" outlineLevel="1" x14ac:dyDescent="0.2">
      <c r="A23" s="52"/>
      <c r="B23" s="53"/>
      <c r="C23" s="53" t="s">
        <v>38</v>
      </c>
      <c r="D23" s="54"/>
      <c r="E23" s="55" t="s">
        <v>34</v>
      </c>
      <c r="F23" s="56" t="s">
        <v>39</v>
      </c>
      <c r="G23" s="57" t="s">
        <v>37</v>
      </c>
      <c r="H23" s="56"/>
      <c r="I23" s="81" t="s">
        <v>40</v>
      </c>
      <c r="J23" s="58">
        <v>21.69</v>
      </c>
      <c r="K23" s="82" t="s">
        <v>41</v>
      </c>
    </row>
    <row r="24" spans="1:11" s="8" customFormat="1" ht="15" outlineLevel="1" x14ac:dyDescent="0.2">
      <c r="A24" s="52"/>
      <c r="B24" s="53"/>
      <c r="C24" s="53" t="s">
        <v>42</v>
      </c>
      <c r="D24" s="54"/>
      <c r="E24" s="55" t="s">
        <v>34</v>
      </c>
      <c r="F24" s="56">
        <v>4.83</v>
      </c>
      <c r="G24" s="57"/>
      <c r="H24" s="56"/>
      <c r="I24" s="58">
        <v>4.83</v>
      </c>
      <c r="J24" s="58">
        <v>5.41</v>
      </c>
      <c r="K24" s="56">
        <v>26.13</v>
      </c>
    </row>
    <row r="25" spans="1:11" s="8" customFormat="1" ht="15" outlineLevel="1" x14ac:dyDescent="0.2">
      <c r="A25" s="52"/>
      <c r="B25" s="53"/>
      <c r="C25" s="53" t="s">
        <v>43</v>
      </c>
      <c r="D25" s="54" t="s">
        <v>44</v>
      </c>
      <c r="E25" s="55">
        <v>114</v>
      </c>
      <c r="F25" s="56"/>
      <c r="G25" s="57"/>
      <c r="H25" s="56"/>
      <c r="I25" s="58">
        <v>116.62</v>
      </c>
      <c r="J25" s="58">
        <v>77</v>
      </c>
      <c r="K25" s="56">
        <v>1708.47</v>
      </c>
    </row>
    <row r="26" spans="1:11" s="8" customFormat="1" ht="15" outlineLevel="1" x14ac:dyDescent="0.2">
      <c r="A26" s="52"/>
      <c r="B26" s="53"/>
      <c r="C26" s="53" t="s">
        <v>45</v>
      </c>
      <c r="D26" s="54" t="s">
        <v>44</v>
      </c>
      <c r="E26" s="55">
        <v>67</v>
      </c>
      <c r="F26" s="56"/>
      <c r="G26" s="57"/>
      <c r="H26" s="56"/>
      <c r="I26" s="58">
        <v>68.540000000000006</v>
      </c>
      <c r="J26" s="58">
        <v>41</v>
      </c>
      <c r="K26" s="56">
        <v>909.7</v>
      </c>
    </row>
    <row r="27" spans="1:11" s="8" customFormat="1" ht="15" outlineLevel="1" x14ac:dyDescent="0.2">
      <c r="A27" s="52"/>
      <c r="B27" s="53"/>
      <c r="C27" s="53" t="s">
        <v>46</v>
      </c>
      <c r="D27" s="54" t="s">
        <v>44</v>
      </c>
      <c r="E27" s="55">
        <v>175</v>
      </c>
      <c r="F27" s="56"/>
      <c r="G27" s="57"/>
      <c r="H27" s="56"/>
      <c r="I27" s="58">
        <v>0.02</v>
      </c>
      <c r="J27" s="58">
        <v>157</v>
      </c>
      <c r="K27" s="56">
        <v>0.49</v>
      </c>
    </row>
    <row r="28" spans="1:11" s="8" customFormat="1" ht="30" outlineLevel="1" x14ac:dyDescent="0.2">
      <c r="A28" s="52"/>
      <c r="B28" s="53"/>
      <c r="C28" s="53" t="s">
        <v>47</v>
      </c>
      <c r="D28" s="54" t="s">
        <v>48</v>
      </c>
      <c r="E28" s="55">
        <v>5.7</v>
      </c>
      <c r="F28" s="56"/>
      <c r="G28" s="57" t="s">
        <v>35</v>
      </c>
      <c r="H28" s="56"/>
      <c r="I28" s="58">
        <v>7.54</v>
      </c>
      <c r="J28" s="58"/>
      <c r="K28" s="56"/>
    </row>
    <row r="29" spans="1:11" s="8" customFormat="1" ht="15.75" x14ac:dyDescent="0.2">
      <c r="A29" s="66"/>
      <c r="B29" s="67"/>
      <c r="C29" s="67" t="s">
        <v>49</v>
      </c>
      <c r="D29" s="68"/>
      <c r="E29" s="69" t="s">
        <v>34</v>
      </c>
      <c r="F29" s="70"/>
      <c r="G29" s="71"/>
      <c r="H29" s="70"/>
      <c r="I29" s="72">
        <v>292.38</v>
      </c>
      <c r="J29" s="72"/>
      <c r="K29" s="70">
        <v>4864.2</v>
      </c>
    </row>
    <row r="30" spans="1:11" s="8" customFormat="1" ht="45" x14ac:dyDescent="0.2">
      <c r="A30" s="73">
        <v>1.1000000000000001</v>
      </c>
      <c r="B30" s="74" t="s">
        <v>50</v>
      </c>
      <c r="C30" s="74" t="s">
        <v>51</v>
      </c>
      <c r="D30" s="75" t="s">
        <v>52</v>
      </c>
      <c r="E30" s="76">
        <v>1</v>
      </c>
      <c r="F30" s="77">
        <v>4451.5</v>
      </c>
      <c r="G30" s="78" t="s">
        <v>53</v>
      </c>
      <c r="H30" s="77"/>
      <c r="I30" s="79">
        <v>4640.07</v>
      </c>
      <c r="J30" s="79">
        <v>4.33</v>
      </c>
      <c r="K30" s="80">
        <v>20091.48</v>
      </c>
    </row>
    <row r="31" spans="1:11" s="8" customFormat="1" ht="45" x14ac:dyDescent="0.2">
      <c r="A31" s="52">
        <v>2</v>
      </c>
      <c r="B31" s="53" t="s">
        <v>54</v>
      </c>
      <c r="C31" s="53" t="s">
        <v>55</v>
      </c>
      <c r="D31" s="54" t="s">
        <v>32</v>
      </c>
      <c r="E31" s="55">
        <v>2</v>
      </c>
      <c r="F31" s="56">
        <v>58.64</v>
      </c>
      <c r="G31" s="57"/>
      <c r="H31" s="56"/>
      <c r="I31" s="58"/>
      <c r="J31" s="58"/>
      <c r="K31" s="56"/>
    </row>
    <row r="32" spans="1:11" s="8" customFormat="1" ht="15" outlineLevel="1" x14ac:dyDescent="0.2">
      <c r="A32" s="52"/>
      <c r="B32" s="53"/>
      <c r="C32" s="53" t="s">
        <v>33</v>
      </c>
      <c r="D32" s="54"/>
      <c r="E32" s="55" t="s">
        <v>34</v>
      </c>
      <c r="F32" s="56">
        <v>51.99</v>
      </c>
      <c r="G32" s="57" t="s">
        <v>35</v>
      </c>
      <c r="H32" s="56"/>
      <c r="I32" s="58">
        <v>137.51</v>
      </c>
      <c r="J32" s="58">
        <v>21.69</v>
      </c>
      <c r="K32" s="56">
        <v>2982.67</v>
      </c>
    </row>
    <row r="33" spans="1:11" s="8" customFormat="1" ht="15" outlineLevel="1" x14ac:dyDescent="0.2">
      <c r="A33" s="52"/>
      <c r="B33" s="53"/>
      <c r="C33" s="53" t="s">
        <v>36</v>
      </c>
      <c r="D33" s="54"/>
      <c r="E33" s="55" t="s">
        <v>34</v>
      </c>
      <c r="F33" s="56"/>
      <c r="G33" s="57" t="s">
        <v>37</v>
      </c>
      <c r="H33" s="56"/>
      <c r="I33" s="58"/>
      <c r="J33" s="58"/>
      <c r="K33" s="56"/>
    </row>
    <row r="34" spans="1:11" s="8" customFormat="1" ht="15" outlineLevel="1" x14ac:dyDescent="0.2">
      <c r="A34" s="52"/>
      <c r="B34" s="53"/>
      <c r="C34" s="53" t="s">
        <v>38</v>
      </c>
      <c r="D34" s="54"/>
      <c r="E34" s="55" t="s">
        <v>34</v>
      </c>
      <c r="F34" s="56"/>
      <c r="G34" s="57" t="s">
        <v>37</v>
      </c>
      <c r="H34" s="56"/>
      <c r="I34" s="58"/>
      <c r="J34" s="58">
        <v>21.69</v>
      </c>
      <c r="K34" s="56"/>
    </row>
    <row r="35" spans="1:11" s="8" customFormat="1" ht="15" outlineLevel="1" x14ac:dyDescent="0.2">
      <c r="A35" s="52"/>
      <c r="B35" s="53"/>
      <c r="C35" s="53" t="s">
        <v>42</v>
      </c>
      <c r="D35" s="54"/>
      <c r="E35" s="55" t="s">
        <v>34</v>
      </c>
      <c r="F35" s="56">
        <v>6.65</v>
      </c>
      <c r="G35" s="57"/>
      <c r="H35" s="56"/>
      <c r="I35" s="58">
        <v>13.3</v>
      </c>
      <c r="J35" s="58">
        <v>5.41</v>
      </c>
      <c r="K35" s="56">
        <v>71.95</v>
      </c>
    </row>
    <row r="36" spans="1:11" s="8" customFormat="1" ht="15" outlineLevel="1" x14ac:dyDescent="0.2">
      <c r="A36" s="52"/>
      <c r="B36" s="53"/>
      <c r="C36" s="53" t="s">
        <v>43</v>
      </c>
      <c r="D36" s="54" t="s">
        <v>44</v>
      </c>
      <c r="E36" s="55">
        <v>114</v>
      </c>
      <c r="F36" s="56"/>
      <c r="G36" s="57"/>
      <c r="H36" s="56"/>
      <c r="I36" s="58">
        <v>156.76</v>
      </c>
      <c r="J36" s="58">
        <v>77</v>
      </c>
      <c r="K36" s="56">
        <v>2296.66</v>
      </c>
    </row>
    <row r="37" spans="1:11" s="8" customFormat="1" ht="15" outlineLevel="1" x14ac:dyDescent="0.2">
      <c r="A37" s="52"/>
      <c r="B37" s="53"/>
      <c r="C37" s="53" t="s">
        <v>45</v>
      </c>
      <c r="D37" s="54" t="s">
        <v>44</v>
      </c>
      <c r="E37" s="55">
        <v>67</v>
      </c>
      <c r="F37" s="56"/>
      <c r="G37" s="57"/>
      <c r="H37" s="56"/>
      <c r="I37" s="58">
        <v>92.13</v>
      </c>
      <c r="J37" s="58">
        <v>41</v>
      </c>
      <c r="K37" s="56">
        <v>1222.8900000000001</v>
      </c>
    </row>
    <row r="38" spans="1:11" s="8" customFormat="1" ht="15" outlineLevel="1" x14ac:dyDescent="0.2">
      <c r="A38" s="52"/>
      <c r="B38" s="53"/>
      <c r="C38" s="53" t="s">
        <v>46</v>
      </c>
      <c r="D38" s="54" t="s">
        <v>44</v>
      </c>
      <c r="E38" s="55">
        <v>175</v>
      </c>
      <c r="F38" s="56"/>
      <c r="G38" s="57"/>
      <c r="H38" s="56"/>
      <c r="I38" s="58">
        <v>0</v>
      </c>
      <c r="J38" s="58">
        <v>157</v>
      </c>
      <c r="K38" s="56">
        <v>0</v>
      </c>
    </row>
    <row r="39" spans="1:11" s="8" customFormat="1" ht="30" outlineLevel="1" x14ac:dyDescent="0.2">
      <c r="A39" s="52"/>
      <c r="B39" s="53"/>
      <c r="C39" s="53" t="s">
        <v>47</v>
      </c>
      <c r="D39" s="54" t="s">
        <v>48</v>
      </c>
      <c r="E39" s="55">
        <v>4.12</v>
      </c>
      <c r="F39" s="56"/>
      <c r="G39" s="57" t="s">
        <v>35</v>
      </c>
      <c r="H39" s="56"/>
      <c r="I39" s="58">
        <v>10.9</v>
      </c>
      <c r="J39" s="58"/>
      <c r="K39" s="56"/>
    </row>
    <row r="40" spans="1:11" s="8" customFormat="1" ht="15.75" x14ac:dyDescent="0.2">
      <c r="A40" s="66"/>
      <c r="B40" s="67"/>
      <c r="C40" s="67" t="s">
        <v>49</v>
      </c>
      <c r="D40" s="68"/>
      <c r="E40" s="69" t="s">
        <v>34</v>
      </c>
      <c r="F40" s="70"/>
      <c r="G40" s="71"/>
      <c r="H40" s="70"/>
      <c r="I40" s="72">
        <v>399.7</v>
      </c>
      <c r="J40" s="72"/>
      <c r="K40" s="70">
        <v>6574.17</v>
      </c>
    </row>
    <row r="41" spans="1:11" s="8" customFormat="1" ht="60" x14ac:dyDescent="0.2">
      <c r="A41" s="73">
        <v>2.1</v>
      </c>
      <c r="B41" s="74" t="s">
        <v>56</v>
      </c>
      <c r="C41" s="74" t="s">
        <v>57</v>
      </c>
      <c r="D41" s="75" t="s">
        <v>52</v>
      </c>
      <c r="E41" s="76">
        <v>2</v>
      </c>
      <c r="F41" s="77">
        <v>285.2</v>
      </c>
      <c r="G41" s="78"/>
      <c r="H41" s="77"/>
      <c r="I41" s="79">
        <v>570.4</v>
      </c>
      <c r="J41" s="79">
        <v>5.07</v>
      </c>
      <c r="K41" s="80">
        <v>2891.93</v>
      </c>
    </row>
    <row r="42" spans="1:11" s="8" customFormat="1" ht="30" x14ac:dyDescent="0.2">
      <c r="A42" s="52">
        <v>3</v>
      </c>
      <c r="B42" s="53" t="s">
        <v>58</v>
      </c>
      <c r="C42" s="53" t="s">
        <v>59</v>
      </c>
      <c r="D42" s="54" t="s">
        <v>32</v>
      </c>
      <c r="E42" s="55">
        <v>12</v>
      </c>
      <c r="F42" s="56">
        <v>24.71</v>
      </c>
      <c r="G42" s="57"/>
      <c r="H42" s="56"/>
      <c r="I42" s="58"/>
      <c r="J42" s="58"/>
      <c r="K42" s="56"/>
    </row>
    <row r="43" spans="1:11" s="8" customFormat="1" ht="15" outlineLevel="1" x14ac:dyDescent="0.2">
      <c r="A43" s="52"/>
      <c r="B43" s="53"/>
      <c r="C43" s="53" t="s">
        <v>33</v>
      </c>
      <c r="D43" s="54"/>
      <c r="E43" s="55" t="s">
        <v>34</v>
      </c>
      <c r="F43" s="56">
        <v>23.8</v>
      </c>
      <c r="G43" s="57" t="s">
        <v>35</v>
      </c>
      <c r="H43" s="56"/>
      <c r="I43" s="58">
        <v>377.71</v>
      </c>
      <c r="J43" s="58">
        <v>21.69</v>
      </c>
      <c r="K43" s="56">
        <v>8192.44</v>
      </c>
    </row>
    <row r="44" spans="1:11" s="8" customFormat="1" ht="15" outlineLevel="1" x14ac:dyDescent="0.2">
      <c r="A44" s="52"/>
      <c r="B44" s="53"/>
      <c r="C44" s="53" t="s">
        <v>36</v>
      </c>
      <c r="D44" s="54"/>
      <c r="E44" s="55" t="s">
        <v>34</v>
      </c>
      <c r="F44" s="56"/>
      <c r="G44" s="57" t="s">
        <v>37</v>
      </c>
      <c r="H44" s="56"/>
      <c r="I44" s="58"/>
      <c r="J44" s="58"/>
      <c r="K44" s="56"/>
    </row>
    <row r="45" spans="1:11" s="8" customFormat="1" ht="15" outlineLevel="1" x14ac:dyDescent="0.2">
      <c r="A45" s="52"/>
      <c r="B45" s="53"/>
      <c r="C45" s="53" t="s">
        <v>38</v>
      </c>
      <c r="D45" s="54"/>
      <c r="E45" s="55" t="s">
        <v>34</v>
      </c>
      <c r="F45" s="56"/>
      <c r="G45" s="57" t="s">
        <v>37</v>
      </c>
      <c r="H45" s="56"/>
      <c r="I45" s="58"/>
      <c r="J45" s="58">
        <v>21.69</v>
      </c>
      <c r="K45" s="56"/>
    </row>
    <row r="46" spans="1:11" s="8" customFormat="1" ht="15" outlineLevel="1" x14ac:dyDescent="0.2">
      <c r="A46" s="52"/>
      <c r="B46" s="53"/>
      <c r="C46" s="53" t="s">
        <v>42</v>
      </c>
      <c r="D46" s="54"/>
      <c r="E46" s="55" t="s">
        <v>34</v>
      </c>
      <c r="F46" s="56">
        <v>0.91</v>
      </c>
      <c r="G46" s="57"/>
      <c r="H46" s="56"/>
      <c r="I46" s="58">
        <v>10.92</v>
      </c>
      <c r="J46" s="58">
        <v>5.41</v>
      </c>
      <c r="K46" s="56">
        <v>59.08</v>
      </c>
    </row>
    <row r="47" spans="1:11" s="8" customFormat="1" ht="15" outlineLevel="1" x14ac:dyDescent="0.2">
      <c r="A47" s="52"/>
      <c r="B47" s="53"/>
      <c r="C47" s="53" t="s">
        <v>43</v>
      </c>
      <c r="D47" s="54" t="s">
        <v>44</v>
      </c>
      <c r="E47" s="55">
        <v>114</v>
      </c>
      <c r="F47" s="56"/>
      <c r="G47" s="57"/>
      <c r="H47" s="56"/>
      <c r="I47" s="58">
        <v>430.59</v>
      </c>
      <c r="J47" s="58">
        <v>77</v>
      </c>
      <c r="K47" s="56">
        <v>6308.18</v>
      </c>
    </row>
    <row r="48" spans="1:11" s="8" customFormat="1" ht="15" outlineLevel="1" x14ac:dyDescent="0.2">
      <c r="A48" s="52"/>
      <c r="B48" s="53"/>
      <c r="C48" s="53" t="s">
        <v>45</v>
      </c>
      <c r="D48" s="54" t="s">
        <v>44</v>
      </c>
      <c r="E48" s="55">
        <v>67</v>
      </c>
      <c r="F48" s="56"/>
      <c r="G48" s="57"/>
      <c r="H48" s="56"/>
      <c r="I48" s="58">
        <v>253.07</v>
      </c>
      <c r="J48" s="58">
        <v>41</v>
      </c>
      <c r="K48" s="56">
        <v>3358.9</v>
      </c>
    </row>
    <row r="49" spans="1:11" s="8" customFormat="1" ht="15" outlineLevel="1" x14ac:dyDescent="0.2">
      <c r="A49" s="52"/>
      <c r="B49" s="53"/>
      <c r="C49" s="53" t="s">
        <v>46</v>
      </c>
      <c r="D49" s="54" t="s">
        <v>44</v>
      </c>
      <c r="E49" s="55">
        <v>175</v>
      </c>
      <c r="F49" s="56"/>
      <c r="G49" s="57"/>
      <c r="H49" s="56"/>
      <c r="I49" s="58">
        <v>0</v>
      </c>
      <c r="J49" s="58">
        <v>157</v>
      </c>
      <c r="K49" s="56">
        <v>0</v>
      </c>
    </row>
    <row r="50" spans="1:11" s="8" customFormat="1" ht="30" outlineLevel="1" x14ac:dyDescent="0.2">
      <c r="A50" s="52"/>
      <c r="B50" s="53"/>
      <c r="C50" s="53" t="s">
        <v>47</v>
      </c>
      <c r="D50" s="54" t="s">
        <v>48</v>
      </c>
      <c r="E50" s="55">
        <v>2</v>
      </c>
      <c r="F50" s="56"/>
      <c r="G50" s="57" t="s">
        <v>35</v>
      </c>
      <c r="H50" s="56"/>
      <c r="I50" s="58">
        <v>31.74</v>
      </c>
      <c r="J50" s="58"/>
      <c r="K50" s="56"/>
    </row>
    <row r="51" spans="1:11" s="8" customFormat="1" ht="15.75" x14ac:dyDescent="0.2">
      <c r="A51" s="66"/>
      <c r="B51" s="67"/>
      <c r="C51" s="67" t="s">
        <v>49</v>
      </c>
      <c r="D51" s="68"/>
      <c r="E51" s="69" t="s">
        <v>34</v>
      </c>
      <c r="F51" s="70"/>
      <c r="G51" s="71"/>
      <c r="H51" s="70"/>
      <c r="I51" s="72">
        <v>1072.29</v>
      </c>
      <c r="J51" s="72"/>
      <c r="K51" s="70">
        <v>17918.599999999999</v>
      </c>
    </row>
    <row r="52" spans="1:11" s="8" customFormat="1" ht="45" x14ac:dyDescent="0.2">
      <c r="A52" s="73">
        <v>3.1</v>
      </c>
      <c r="B52" s="74" t="s">
        <v>60</v>
      </c>
      <c r="C52" s="74" t="s">
        <v>61</v>
      </c>
      <c r="D52" s="75" t="s">
        <v>52</v>
      </c>
      <c r="E52" s="76">
        <v>13</v>
      </c>
      <c r="F52" s="77">
        <v>178.02</v>
      </c>
      <c r="G52" s="78" t="s">
        <v>53</v>
      </c>
      <c r="H52" s="77"/>
      <c r="I52" s="79">
        <v>2412.29</v>
      </c>
      <c r="J52" s="79">
        <v>4.33</v>
      </c>
      <c r="K52" s="80">
        <v>10445.219999999999</v>
      </c>
    </row>
    <row r="53" spans="1:11" s="8" customFormat="1" ht="30" x14ac:dyDescent="0.2">
      <c r="A53" s="52">
        <v>4</v>
      </c>
      <c r="B53" s="53" t="s">
        <v>62</v>
      </c>
      <c r="C53" s="53" t="s">
        <v>63</v>
      </c>
      <c r="D53" s="54" t="s">
        <v>32</v>
      </c>
      <c r="E53" s="55">
        <v>8</v>
      </c>
      <c r="F53" s="56">
        <v>38.4</v>
      </c>
      <c r="G53" s="57"/>
      <c r="H53" s="56"/>
      <c r="I53" s="58"/>
      <c r="J53" s="58"/>
      <c r="K53" s="56"/>
    </row>
    <row r="54" spans="1:11" s="8" customFormat="1" ht="15" outlineLevel="1" x14ac:dyDescent="0.2">
      <c r="A54" s="52"/>
      <c r="B54" s="53"/>
      <c r="C54" s="53" t="s">
        <v>33</v>
      </c>
      <c r="D54" s="54"/>
      <c r="E54" s="55" t="s">
        <v>34</v>
      </c>
      <c r="F54" s="56">
        <v>25.24</v>
      </c>
      <c r="G54" s="57" t="s">
        <v>35</v>
      </c>
      <c r="H54" s="56"/>
      <c r="I54" s="58">
        <v>267.04000000000002</v>
      </c>
      <c r="J54" s="58">
        <v>21.69</v>
      </c>
      <c r="K54" s="56">
        <v>5792.08</v>
      </c>
    </row>
    <row r="55" spans="1:11" s="8" customFormat="1" ht="15" outlineLevel="1" x14ac:dyDescent="0.2">
      <c r="A55" s="52"/>
      <c r="B55" s="53"/>
      <c r="C55" s="53" t="s">
        <v>36</v>
      </c>
      <c r="D55" s="54"/>
      <c r="E55" s="55" t="s">
        <v>34</v>
      </c>
      <c r="F55" s="56"/>
      <c r="G55" s="57" t="s">
        <v>37</v>
      </c>
      <c r="H55" s="56"/>
      <c r="I55" s="58"/>
      <c r="J55" s="58"/>
      <c r="K55" s="56"/>
    </row>
    <row r="56" spans="1:11" s="8" customFormat="1" ht="15" outlineLevel="1" x14ac:dyDescent="0.2">
      <c r="A56" s="52"/>
      <c r="B56" s="53"/>
      <c r="C56" s="53" t="s">
        <v>38</v>
      </c>
      <c r="D56" s="54"/>
      <c r="E56" s="55" t="s">
        <v>34</v>
      </c>
      <c r="F56" s="56"/>
      <c r="G56" s="57" t="s">
        <v>37</v>
      </c>
      <c r="H56" s="56"/>
      <c r="I56" s="58"/>
      <c r="J56" s="58">
        <v>21.69</v>
      </c>
      <c r="K56" s="56"/>
    </row>
    <row r="57" spans="1:11" s="8" customFormat="1" ht="15" outlineLevel="1" x14ac:dyDescent="0.2">
      <c r="A57" s="52"/>
      <c r="B57" s="53"/>
      <c r="C57" s="53" t="s">
        <v>42</v>
      </c>
      <c r="D57" s="54"/>
      <c r="E57" s="55" t="s">
        <v>34</v>
      </c>
      <c r="F57" s="56">
        <v>13.16</v>
      </c>
      <c r="G57" s="57"/>
      <c r="H57" s="56"/>
      <c r="I57" s="58">
        <v>105.28</v>
      </c>
      <c r="J57" s="58">
        <v>5.41</v>
      </c>
      <c r="K57" s="56">
        <v>569.55999999999995</v>
      </c>
    </row>
    <row r="58" spans="1:11" s="8" customFormat="1" ht="15" outlineLevel="1" x14ac:dyDescent="0.2">
      <c r="A58" s="52"/>
      <c r="B58" s="53"/>
      <c r="C58" s="53" t="s">
        <v>43</v>
      </c>
      <c r="D58" s="54" t="s">
        <v>44</v>
      </c>
      <c r="E58" s="55">
        <v>114</v>
      </c>
      <c r="F58" s="56"/>
      <c r="G58" s="57"/>
      <c r="H58" s="56"/>
      <c r="I58" s="58">
        <v>304.43</v>
      </c>
      <c r="J58" s="58">
        <v>77</v>
      </c>
      <c r="K58" s="56">
        <v>4459.8999999999996</v>
      </c>
    </row>
    <row r="59" spans="1:11" s="8" customFormat="1" ht="15" outlineLevel="1" x14ac:dyDescent="0.2">
      <c r="A59" s="52"/>
      <c r="B59" s="53"/>
      <c r="C59" s="53" t="s">
        <v>45</v>
      </c>
      <c r="D59" s="54" t="s">
        <v>44</v>
      </c>
      <c r="E59" s="55">
        <v>67</v>
      </c>
      <c r="F59" s="56"/>
      <c r="G59" s="57"/>
      <c r="H59" s="56"/>
      <c r="I59" s="58">
        <v>178.92</v>
      </c>
      <c r="J59" s="58">
        <v>41</v>
      </c>
      <c r="K59" s="56">
        <v>2374.75</v>
      </c>
    </row>
    <row r="60" spans="1:11" s="8" customFormat="1" ht="15" outlineLevel="1" x14ac:dyDescent="0.2">
      <c r="A60" s="52"/>
      <c r="B60" s="53"/>
      <c r="C60" s="53" t="s">
        <v>46</v>
      </c>
      <c r="D60" s="54" t="s">
        <v>44</v>
      </c>
      <c r="E60" s="55">
        <v>175</v>
      </c>
      <c r="F60" s="56"/>
      <c r="G60" s="57"/>
      <c r="H60" s="56"/>
      <c r="I60" s="58">
        <v>0</v>
      </c>
      <c r="J60" s="58">
        <v>157</v>
      </c>
      <c r="K60" s="56">
        <v>0</v>
      </c>
    </row>
    <row r="61" spans="1:11" s="8" customFormat="1" ht="30" outlineLevel="1" x14ac:dyDescent="0.2">
      <c r="A61" s="52"/>
      <c r="B61" s="53"/>
      <c r="C61" s="53" t="s">
        <v>47</v>
      </c>
      <c r="D61" s="54" t="s">
        <v>48</v>
      </c>
      <c r="E61" s="55">
        <v>2</v>
      </c>
      <c r="F61" s="56"/>
      <c r="G61" s="57" t="s">
        <v>35</v>
      </c>
      <c r="H61" s="56"/>
      <c r="I61" s="58">
        <v>21.16</v>
      </c>
      <c r="J61" s="58"/>
      <c r="K61" s="56"/>
    </row>
    <row r="62" spans="1:11" s="8" customFormat="1" ht="15.75" x14ac:dyDescent="0.2">
      <c r="A62" s="66"/>
      <c r="B62" s="67"/>
      <c r="C62" s="67" t="s">
        <v>49</v>
      </c>
      <c r="D62" s="68"/>
      <c r="E62" s="69" t="s">
        <v>34</v>
      </c>
      <c r="F62" s="70"/>
      <c r="G62" s="71"/>
      <c r="H62" s="70"/>
      <c r="I62" s="72">
        <v>855.67</v>
      </c>
      <c r="J62" s="72"/>
      <c r="K62" s="70">
        <v>13196.29</v>
      </c>
    </row>
    <row r="63" spans="1:11" s="8" customFormat="1" ht="45" x14ac:dyDescent="0.2">
      <c r="A63" s="73">
        <v>4.0999999999999996</v>
      </c>
      <c r="B63" s="74" t="s">
        <v>64</v>
      </c>
      <c r="C63" s="74" t="s">
        <v>65</v>
      </c>
      <c r="D63" s="75" t="s">
        <v>52</v>
      </c>
      <c r="E63" s="76">
        <v>9</v>
      </c>
      <c r="F63" s="77">
        <v>24.88</v>
      </c>
      <c r="G63" s="78" t="s">
        <v>66</v>
      </c>
      <c r="H63" s="77"/>
      <c r="I63" s="79">
        <v>228.4</v>
      </c>
      <c r="J63" s="79">
        <v>5.36</v>
      </c>
      <c r="K63" s="80">
        <v>1224.22</v>
      </c>
    </row>
    <row r="64" spans="1:11" s="8" customFormat="1" ht="60" x14ac:dyDescent="0.2">
      <c r="A64" s="52">
        <v>5</v>
      </c>
      <c r="B64" s="53" t="s">
        <v>67</v>
      </c>
      <c r="C64" s="53" t="s">
        <v>68</v>
      </c>
      <c r="D64" s="54" t="s">
        <v>32</v>
      </c>
      <c r="E64" s="55">
        <v>1</v>
      </c>
      <c r="F64" s="56">
        <v>99.53</v>
      </c>
      <c r="G64" s="57"/>
      <c r="H64" s="56"/>
      <c r="I64" s="58"/>
      <c r="J64" s="58"/>
      <c r="K64" s="56"/>
    </row>
    <row r="65" spans="1:11" s="8" customFormat="1" ht="15" outlineLevel="1" x14ac:dyDescent="0.2">
      <c r="A65" s="52"/>
      <c r="B65" s="53"/>
      <c r="C65" s="53" t="s">
        <v>33</v>
      </c>
      <c r="D65" s="54"/>
      <c r="E65" s="55" t="s">
        <v>34</v>
      </c>
      <c r="F65" s="56">
        <v>26.78</v>
      </c>
      <c r="G65" s="57" t="s">
        <v>35</v>
      </c>
      <c r="H65" s="56"/>
      <c r="I65" s="58">
        <v>35.42</v>
      </c>
      <c r="J65" s="58">
        <v>21.69</v>
      </c>
      <c r="K65" s="56">
        <v>768.18</v>
      </c>
    </row>
    <row r="66" spans="1:11" s="8" customFormat="1" ht="15" outlineLevel="1" x14ac:dyDescent="0.2">
      <c r="A66" s="52"/>
      <c r="B66" s="53"/>
      <c r="C66" s="53" t="s">
        <v>36</v>
      </c>
      <c r="D66" s="54"/>
      <c r="E66" s="55" t="s">
        <v>34</v>
      </c>
      <c r="F66" s="56">
        <v>63.58</v>
      </c>
      <c r="G66" s="57" t="s">
        <v>37</v>
      </c>
      <c r="H66" s="56"/>
      <c r="I66" s="58">
        <v>91.4</v>
      </c>
      <c r="J66" s="58">
        <v>7.81</v>
      </c>
      <c r="K66" s="56">
        <v>713.8</v>
      </c>
    </row>
    <row r="67" spans="1:11" s="8" customFormat="1" ht="15" outlineLevel="1" x14ac:dyDescent="0.2">
      <c r="A67" s="52"/>
      <c r="B67" s="53"/>
      <c r="C67" s="53" t="s">
        <v>38</v>
      </c>
      <c r="D67" s="54"/>
      <c r="E67" s="55" t="s">
        <v>34</v>
      </c>
      <c r="F67" s="56" t="s">
        <v>69</v>
      </c>
      <c r="G67" s="57" t="s">
        <v>37</v>
      </c>
      <c r="H67" s="56"/>
      <c r="I67" s="81" t="s">
        <v>70</v>
      </c>
      <c r="J67" s="58">
        <v>21.69</v>
      </c>
      <c r="K67" s="82" t="s">
        <v>71</v>
      </c>
    </row>
    <row r="68" spans="1:11" s="8" customFormat="1" ht="15" outlineLevel="1" x14ac:dyDescent="0.2">
      <c r="A68" s="52"/>
      <c r="B68" s="53"/>
      <c r="C68" s="53" t="s">
        <v>42</v>
      </c>
      <c r="D68" s="54"/>
      <c r="E68" s="55" t="s">
        <v>34</v>
      </c>
      <c r="F68" s="56">
        <v>9.17</v>
      </c>
      <c r="G68" s="57"/>
      <c r="H68" s="56"/>
      <c r="I68" s="58">
        <v>9.17</v>
      </c>
      <c r="J68" s="58">
        <v>5.41</v>
      </c>
      <c r="K68" s="56">
        <v>49.61</v>
      </c>
    </row>
    <row r="69" spans="1:11" s="8" customFormat="1" ht="15" outlineLevel="1" x14ac:dyDescent="0.2">
      <c r="A69" s="52"/>
      <c r="B69" s="53"/>
      <c r="C69" s="53" t="s">
        <v>43</v>
      </c>
      <c r="D69" s="54" t="s">
        <v>44</v>
      </c>
      <c r="E69" s="55">
        <v>114</v>
      </c>
      <c r="F69" s="56"/>
      <c r="G69" s="57"/>
      <c r="H69" s="56"/>
      <c r="I69" s="58">
        <v>40.380000000000003</v>
      </c>
      <c r="J69" s="58">
        <v>77</v>
      </c>
      <c r="K69" s="56">
        <v>591.5</v>
      </c>
    </row>
    <row r="70" spans="1:11" s="8" customFormat="1" ht="15" outlineLevel="1" x14ac:dyDescent="0.2">
      <c r="A70" s="52"/>
      <c r="B70" s="53"/>
      <c r="C70" s="53" t="s">
        <v>45</v>
      </c>
      <c r="D70" s="54" t="s">
        <v>44</v>
      </c>
      <c r="E70" s="55">
        <v>67</v>
      </c>
      <c r="F70" s="56"/>
      <c r="G70" s="57"/>
      <c r="H70" s="56"/>
      <c r="I70" s="58">
        <v>23.73</v>
      </c>
      <c r="J70" s="58">
        <v>41</v>
      </c>
      <c r="K70" s="56">
        <v>314.95</v>
      </c>
    </row>
    <row r="71" spans="1:11" s="8" customFormat="1" ht="15" outlineLevel="1" x14ac:dyDescent="0.2">
      <c r="A71" s="52"/>
      <c r="B71" s="53"/>
      <c r="C71" s="53" t="s">
        <v>46</v>
      </c>
      <c r="D71" s="54" t="s">
        <v>44</v>
      </c>
      <c r="E71" s="55">
        <v>175</v>
      </c>
      <c r="F71" s="56"/>
      <c r="G71" s="57"/>
      <c r="H71" s="56"/>
      <c r="I71" s="58">
        <v>24.91</v>
      </c>
      <c r="J71" s="58">
        <v>157</v>
      </c>
      <c r="K71" s="56">
        <v>484.63</v>
      </c>
    </row>
    <row r="72" spans="1:11" s="8" customFormat="1" ht="30" outlineLevel="1" x14ac:dyDescent="0.2">
      <c r="A72" s="52"/>
      <c r="B72" s="53"/>
      <c r="C72" s="53" t="s">
        <v>47</v>
      </c>
      <c r="D72" s="54" t="s">
        <v>48</v>
      </c>
      <c r="E72" s="55">
        <v>2.06</v>
      </c>
      <c r="F72" s="56"/>
      <c r="G72" s="57" t="s">
        <v>35</v>
      </c>
      <c r="H72" s="56"/>
      <c r="I72" s="58">
        <v>2.72</v>
      </c>
      <c r="J72" s="58"/>
      <c r="K72" s="56"/>
    </row>
    <row r="73" spans="1:11" s="8" customFormat="1" ht="15.75" x14ac:dyDescent="0.2">
      <c r="A73" s="66"/>
      <c r="B73" s="67"/>
      <c r="C73" s="67" t="s">
        <v>49</v>
      </c>
      <c r="D73" s="68"/>
      <c r="E73" s="69" t="s">
        <v>34</v>
      </c>
      <c r="F73" s="70"/>
      <c r="G73" s="71"/>
      <c r="H73" s="70"/>
      <c r="I73" s="72">
        <v>225.01</v>
      </c>
      <c r="J73" s="72"/>
      <c r="K73" s="70">
        <v>2922.67</v>
      </c>
    </row>
    <row r="74" spans="1:11" s="8" customFormat="1" ht="90" x14ac:dyDescent="0.2">
      <c r="A74" s="73">
        <v>5.0999999999999996</v>
      </c>
      <c r="B74" s="74" t="s">
        <v>72</v>
      </c>
      <c r="C74" s="74" t="s">
        <v>73</v>
      </c>
      <c r="D74" s="75" t="s">
        <v>52</v>
      </c>
      <c r="E74" s="76">
        <v>1</v>
      </c>
      <c r="F74" s="77">
        <v>13.45</v>
      </c>
      <c r="G74" s="78" t="s">
        <v>66</v>
      </c>
      <c r="H74" s="77"/>
      <c r="I74" s="79">
        <v>13.72</v>
      </c>
      <c r="J74" s="79">
        <v>5.36</v>
      </c>
      <c r="K74" s="80">
        <v>73.53</v>
      </c>
    </row>
    <row r="75" spans="1:11" s="8" customFormat="1" ht="105" x14ac:dyDescent="0.2">
      <c r="A75" s="52">
        <v>6</v>
      </c>
      <c r="B75" s="53" t="s">
        <v>74</v>
      </c>
      <c r="C75" s="53" t="s">
        <v>75</v>
      </c>
      <c r="D75" s="54" t="s">
        <v>32</v>
      </c>
      <c r="E75" s="55">
        <v>1</v>
      </c>
      <c r="F75" s="56">
        <v>37.14</v>
      </c>
      <c r="G75" s="57"/>
      <c r="H75" s="56"/>
      <c r="I75" s="58"/>
      <c r="J75" s="58"/>
      <c r="K75" s="56"/>
    </row>
    <row r="76" spans="1:11" s="8" customFormat="1" ht="15" outlineLevel="1" x14ac:dyDescent="0.2">
      <c r="A76" s="52"/>
      <c r="B76" s="53"/>
      <c r="C76" s="53" t="s">
        <v>33</v>
      </c>
      <c r="D76" s="54"/>
      <c r="E76" s="55" t="s">
        <v>34</v>
      </c>
      <c r="F76" s="56">
        <v>16.739999999999998</v>
      </c>
      <c r="G76" s="57" t="s">
        <v>35</v>
      </c>
      <c r="H76" s="56"/>
      <c r="I76" s="58">
        <v>22.14</v>
      </c>
      <c r="J76" s="58">
        <v>21.69</v>
      </c>
      <c r="K76" s="56">
        <v>480.19</v>
      </c>
    </row>
    <row r="77" spans="1:11" s="8" customFormat="1" ht="15" outlineLevel="1" x14ac:dyDescent="0.2">
      <c r="A77" s="52"/>
      <c r="B77" s="53"/>
      <c r="C77" s="53" t="s">
        <v>36</v>
      </c>
      <c r="D77" s="54"/>
      <c r="E77" s="55" t="s">
        <v>34</v>
      </c>
      <c r="F77" s="56">
        <v>4.93</v>
      </c>
      <c r="G77" s="57" t="s">
        <v>37</v>
      </c>
      <c r="H77" s="56"/>
      <c r="I77" s="58">
        <v>7.09</v>
      </c>
      <c r="J77" s="58">
        <v>6.35</v>
      </c>
      <c r="K77" s="56">
        <v>45</v>
      </c>
    </row>
    <row r="78" spans="1:11" s="8" customFormat="1" ht="15" outlineLevel="1" x14ac:dyDescent="0.2">
      <c r="A78" s="52"/>
      <c r="B78" s="53"/>
      <c r="C78" s="53" t="s">
        <v>38</v>
      </c>
      <c r="D78" s="54"/>
      <c r="E78" s="55" t="s">
        <v>34</v>
      </c>
      <c r="F78" s="56" t="s">
        <v>76</v>
      </c>
      <c r="G78" s="57" t="s">
        <v>37</v>
      </c>
      <c r="H78" s="56"/>
      <c r="I78" s="81" t="s">
        <v>77</v>
      </c>
      <c r="J78" s="58">
        <v>21.69</v>
      </c>
      <c r="K78" s="82" t="s">
        <v>78</v>
      </c>
    </row>
    <row r="79" spans="1:11" s="8" customFormat="1" ht="15" outlineLevel="1" x14ac:dyDescent="0.2">
      <c r="A79" s="52"/>
      <c r="B79" s="53"/>
      <c r="C79" s="53" t="s">
        <v>42</v>
      </c>
      <c r="D79" s="54"/>
      <c r="E79" s="55" t="s">
        <v>34</v>
      </c>
      <c r="F79" s="56">
        <v>15.47</v>
      </c>
      <c r="G79" s="57"/>
      <c r="H79" s="56"/>
      <c r="I79" s="58">
        <v>15.47</v>
      </c>
      <c r="J79" s="58">
        <v>5.41</v>
      </c>
      <c r="K79" s="56">
        <v>83.69</v>
      </c>
    </row>
    <row r="80" spans="1:11" s="8" customFormat="1" ht="15" outlineLevel="1" x14ac:dyDescent="0.2">
      <c r="A80" s="52"/>
      <c r="B80" s="53"/>
      <c r="C80" s="53" t="s">
        <v>43</v>
      </c>
      <c r="D80" s="54" t="s">
        <v>44</v>
      </c>
      <c r="E80" s="55">
        <v>114</v>
      </c>
      <c r="F80" s="56"/>
      <c r="G80" s="57"/>
      <c r="H80" s="56"/>
      <c r="I80" s="58">
        <v>25.24</v>
      </c>
      <c r="J80" s="58">
        <v>77</v>
      </c>
      <c r="K80" s="56">
        <v>369.75</v>
      </c>
    </row>
    <row r="81" spans="1:11" s="8" customFormat="1" ht="15" outlineLevel="1" x14ac:dyDescent="0.2">
      <c r="A81" s="52"/>
      <c r="B81" s="53"/>
      <c r="C81" s="53" t="s">
        <v>45</v>
      </c>
      <c r="D81" s="54" t="s">
        <v>44</v>
      </c>
      <c r="E81" s="55">
        <v>67</v>
      </c>
      <c r="F81" s="56"/>
      <c r="G81" s="57"/>
      <c r="H81" s="56"/>
      <c r="I81" s="58">
        <v>14.83</v>
      </c>
      <c r="J81" s="58">
        <v>41</v>
      </c>
      <c r="K81" s="56">
        <v>196.88</v>
      </c>
    </row>
    <row r="82" spans="1:11" s="8" customFormat="1" ht="15" outlineLevel="1" x14ac:dyDescent="0.2">
      <c r="A82" s="52"/>
      <c r="B82" s="53"/>
      <c r="C82" s="53" t="s">
        <v>46</v>
      </c>
      <c r="D82" s="54" t="s">
        <v>44</v>
      </c>
      <c r="E82" s="55">
        <v>175</v>
      </c>
      <c r="F82" s="56"/>
      <c r="G82" s="57"/>
      <c r="H82" s="56"/>
      <c r="I82" s="58">
        <v>0.82</v>
      </c>
      <c r="J82" s="58">
        <v>157</v>
      </c>
      <c r="K82" s="56">
        <v>16.149999999999999</v>
      </c>
    </row>
    <row r="83" spans="1:11" s="8" customFormat="1" ht="30" outlineLevel="1" x14ac:dyDescent="0.2">
      <c r="A83" s="52"/>
      <c r="B83" s="53"/>
      <c r="C83" s="53" t="s">
        <v>47</v>
      </c>
      <c r="D83" s="54" t="s">
        <v>48</v>
      </c>
      <c r="E83" s="55">
        <v>1.34</v>
      </c>
      <c r="F83" s="56"/>
      <c r="G83" s="57" t="s">
        <v>35</v>
      </c>
      <c r="H83" s="56"/>
      <c r="I83" s="58">
        <v>1.77</v>
      </c>
      <c r="J83" s="58"/>
      <c r="K83" s="56"/>
    </row>
    <row r="84" spans="1:11" s="8" customFormat="1" ht="15.75" x14ac:dyDescent="0.2">
      <c r="A84" s="66"/>
      <c r="B84" s="67"/>
      <c r="C84" s="67" t="s">
        <v>49</v>
      </c>
      <c r="D84" s="68"/>
      <c r="E84" s="69" t="s">
        <v>34</v>
      </c>
      <c r="F84" s="70"/>
      <c r="G84" s="71"/>
      <c r="H84" s="70"/>
      <c r="I84" s="72">
        <v>85.59</v>
      </c>
      <c r="J84" s="72"/>
      <c r="K84" s="70">
        <v>1191.6600000000001</v>
      </c>
    </row>
    <row r="85" spans="1:11" s="8" customFormat="1" ht="90" x14ac:dyDescent="0.2">
      <c r="A85" s="73">
        <v>6.1</v>
      </c>
      <c r="B85" s="74" t="s">
        <v>79</v>
      </c>
      <c r="C85" s="74" t="s">
        <v>80</v>
      </c>
      <c r="D85" s="75" t="s">
        <v>52</v>
      </c>
      <c r="E85" s="76">
        <v>1</v>
      </c>
      <c r="F85" s="77">
        <v>36.020000000000003</v>
      </c>
      <c r="G85" s="78"/>
      <c r="H85" s="77"/>
      <c r="I85" s="79">
        <v>36.020000000000003</v>
      </c>
      <c r="J85" s="79">
        <v>10.62</v>
      </c>
      <c r="K85" s="80">
        <v>382.53</v>
      </c>
    </row>
    <row r="86" spans="1:11" s="8" customFormat="1" ht="150" x14ac:dyDescent="0.2">
      <c r="A86" s="52">
        <v>7</v>
      </c>
      <c r="B86" s="53" t="s">
        <v>81</v>
      </c>
      <c r="C86" s="53" t="s">
        <v>82</v>
      </c>
      <c r="D86" s="54" t="s">
        <v>83</v>
      </c>
      <c r="E86" s="55">
        <v>2</v>
      </c>
      <c r="F86" s="56">
        <v>1944.88</v>
      </c>
      <c r="G86" s="57"/>
      <c r="H86" s="56"/>
      <c r="I86" s="58"/>
      <c r="J86" s="58"/>
      <c r="K86" s="56"/>
    </row>
    <row r="87" spans="1:11" s="8" customFormat="1" ht="15" outlineLevel="1" x14ac:dyDescent="0.2">
      <c r="A87" s="52"/>
      <c r="B87" s="53"/>
      <c r="C87" s="53" t="s">
        <v>33</v>
      </c>
      <c r="D87" s="54"/>
      <c r="E87" s="55" t="s">
        <v>34</v>
      </c>
      <c r="F87" s="56">
        <v>524.62</v>
      </c>
      <c r="G87" s="57" t="s">
        <v>35</v>
      </c>
      <c r="H87" s="56"/>
      <c r="I87" s="58">
        <v>1387.62</v>
      </c>
      <c r="J87" s="58">
        <v>21.69</v>
      </c>
      <c r="K87" s="56">
        <v>30097.48</v>
      </c>
    </row>
    <row r="88" spans="1:11" s="8" customFormat="1" ht="15" outlineLevel="1" x14ac:dyDescent="0.2">
      <c r="A88" s="52"/>
      <c r="B88" s="53"/>
      <c r="C88" s="53" t="s">
        <v>36</v>
      </c>
      <c r="D88" s="54"/>
      <c r="E88" s="55" t="s">
        <v>34</v>
      </c>
      <c r="F88" s="56">
        <v>30.73</v>
      </c>
      <c r="G88" s="57" t="s">
        <v>37</v>
      </c>
      <c r="H88" s="56"/>
      <c r="I88" s="58">
        <v>88.35</v>
      </c>
      <c r="J88" s="58">
        <v>6.18</v>
      </c>
      <c r="K88" s="56">
        <v>546</v>
      </c>
    </row>
    <row r="89" spans="1:11" s="8" customFormat="1" ht="15" outlineLevel="1" x14ac:dyDescent="0.2">
      <c r="A89" s="52"/>
      <c r="B89" s="53"/>
      <c r="C89" s="53" t="s">
        <v>38</v>
      </c>
      <c r="D89" s="54"/>
      <c r="E89" s="55" t="s">
        <v>34</v>
      </c>
      <c r="F89" s="56" t="s">
        <v>84</v>
      </c>
      <c r="G89" s="57" t="s">
        <v>37</v>
      </c>
      <c r="H89" s="56"/>
      <c r="I89" s="81" t="s">
        <v>85</v>
      </c>
      <c r="J89" s="58">
        <v>21.69</v>
      </c>
      <c r="K89" s="82" t="s">
        <v>86</v>
      </c>
    </row>
    <row r="90" spans="1:11" s="8" customFormat="1" ht="15" outlineLevel="1" x14ac:dyDescent="0.2">
      <c r="A90" s="52"/>
      <c r="B90" s="53"/>
      <c r="C90" s="53" t="s">
        <v>42</v>
      </c>
      <c r="D90" s="54"/>
      <c r="E90" s="55" t="s">
        <v>34</v>
      </c>
      <c r="F90" s="56">
        <v>1389.53</v>
      </c>
      <c r="G90" s="57"/>
      <c r="H90" s="56"/>
      <c r="I90" s="58">
        <v>2779.06</v>
      </c>
      <c r="J90" s="58">
        <v>5.41</v>
      </c>
      <c r="K90" s="56">
        <v>15034.71</v>
      </c>
    </row>
    <row r="91" spans="1:11" s="8" customFormat="1" ht="15" outlineLevel="1" x14ac:dyDescent="0.2">
      <c r="A91" s="52"/>
      <c r="B91" s="53"/>
      <c r="C91" s="53" t="s">
        <v>43</v>
      </c>
      <c r="D91" s="54" t="s">
        <v>44</v>
      </c>
      <c r="E91" s="55">
        <v>114</v>
      </c>
      <c r="F91" s="56"/>
      <c r="G91" s="57"/>
      <c r="H91" s="56"/>
      <c r="I91" s="58">
        <v>1581.89</v>
      </c>
      <c r="J91" s="58">
        <v>77</v>
      </c>
      <c r="K91" s="56">
        <v>23175.06</v>
      </c>
    </row>
    <row r="92" spans="1:11" s="8" customFormat="1" ht="15" outlineLevel="1" x14ac:dyDescent="0.2">
      <c r="A92" s="52"/>
      <c r="B92" s="53"/>
      <c r="C92" s="53" t="s">
        <v>45</v>
      </c>
      <c r="D92" s="54" t="s">
        <v>44</v>
      </c>
      <c r="E92" s="55">
        <v>67</v>
      </c>
      <c r="F92" s="56"/>
      <c r="G92" s="57"/>
      <c r="H92" s="56"/>
      <c r="I92" s="58">
        <v>929.71</v>
      </c>
      <c r="J92" s="58">
        <v>41</v>
      </c>
      <c r="K92" s="56">
        <v>12339.97</v>
      </c>
    </row>
    <row r="93" spans="1:11" s="8" customFormat="1" ht="15" outlineLevel="1" x14ac:dyDescent="0.2">
      <c r="A93" s="52"/>
      <c r="B93" s="53"/>
      <c r="C93" s="53" t="s">
        <v>46</v>
      </c>
      <c r="D93" s="54" t="s">
        <v>44</v>
      </c>
      <c r="E93" s="55">
        <v>175</v>
      </c>
      <c r="F93" s="56"/>
      <c r="G93" s="57"/>
      <c r="H93" s="56"/>
      <c r="I93" s="58">
        <v>8.75</v>
      </c>
      <c r="J93" s="58">
        <v>157</v>
      </c>
      <c r="K93" s="56">
        <v>170.35</v>
      </c>
    </row>
    <row r="94" spans="1:11" s="8" customFormat="1" ht="30" outlineLevel="1" x14ac:dyDescent="0.2">
      <c r="A94" s="52"/>
      <c r="B94" s="53"/>
      <c r="C94" s="53" t="s">
        <v>47</v>
      </c>
      <c r="D94" s="54" t="s">
        <v>48</v>
      </c>
      <c r="E94" s="55">
        <v>38.659999999999997</v>
      </c>
      <c r="F94" s="56"/>
      <c r="G94" s="57" t="s">
        <v>35</v>
      </c>
      <c r="H94" s="56"/>
      <c r="I94" s="58">
        <v>102.26</v>
      </c>
      <c r="J94" s="58"/>
      <c r="K94" s="56"/>
    </row>
    <row r="95" spans="1:11" s="8" customFormat="1" ht="15.75" x14ac:dyDescent="0.2">
      <c r="A95" s="66"/>
      <c r="B95" s="67"/>
      <c r="C95" s="67" t="s">
        <v>49</v>
      </c>
      <c r="D95" s="68"/>
      <c r="E95" s="69" t="s">
        <v>34</v>
      </c>
      <c r="F95" s="70"/>
      <c r="G95" s="71"/>
      <c r="H95" s="70"/>
      <c r="I95" s="72">
        <v>6775.38</v>
      </c>
      <c r="J95" s="72"/>
      <c r="K95" s="70">
        <v>81363.570000000007</v>
      </c>
    </row>
    <row r="96" spans="1:11" s="8" customFormat="1" ht="75" x14ac:dyDescent="0.2">
      <c r="A96" s="15">
        <v>7.1</v>
      </c>
      <c r="B96" s="13" t="s">
        <v>87</v>
      </c>
      <c r="C96" s="13" t="s">
        <v>88</v>
      </c>
      <c r="D96" s="14" t="s">
        <v>89</v>
      </c>
      <c r="E96" s="18">
        <v>204</v>
      </c>
      <c r="F96" s="16">
        <v>3.45</v>
      </c>
      <c r="G96" s="20"/>
      <c r="H96" s="16"/>
      <c r="I96" s="17">
        <v>703.8</v>
      </c>
      <c r="J96" s="17">
        <v>6.27</v>
      </c>
      <c r="K96" s="70">
        <v>4412.83</v>
      </c>
    </row>
    <row r="97" spans="1:11" s="8" customFormat="1" ht="75" x14ac:dyDescent="0.2">
      <c r="A97" s="15">
        <v>7.2</v>
      </c>
      <c r="B97" s="13" t="s">
        <v>90</v>
      </c>
      <c r="C97" s="13" t="s">
        <v>91</v>
      </c>
      <c r="D97" s="14" t="s">
        <v>52</v>
      </c>
      <c r="E97" s="18">
        <v>1</v>
      </c>
      <c r="F97" s="16">
        <v>10.96</v>
      </c>
      <c r="G97" s="20"/>
      <c r="H97" s="16"/>
      <c r="I97" s="17">
        <v>10.96</v>
      </c>
      <c r="J97" s="17">
        <v>2.0299999999999998</v>
      </c>
      <c r="K97" s="70">
        <v>22.25</v>
      </c>
    </row>
    <row r="98" spans="1:11" s="8" customFormat="1" ht="45" x14ac:dyDescent="0.2">
      <c r="A98" s="15">
        <v>7.3</v>
      </c>
      <c r="B98" s="13" t="s">
        <v>92</v>
      </c>
      <c r="C98" s="13" t="s">
        <v>93</v>
      </c>
      <c r="D98" s="14" t="s">
        <v>52</v>
      </c>
      <c r="E98" s="18">
        <v>12</v>
      </c>
      <c r="F98" s="16">
        <v>3.83</v>
      </c>
      <c r="G98" s="20"/>
      <c r="H98" s="16"/>
      <c r="I98" s="17">
        <v>45.96</v>
      </c>
      <c r="J98" s="17">
        <v>4.2699999999999996</v>
      </c>
      <c r="K98" s="70">
        <v>196.25</v>
      </c>
    </row>
    <row r="99" spans="1:11" s="8" customFormat="1" ht="60" x14ac:dyDescent="0.2">
      <c r="A99" s="73">
        <v>7.4</v>
      </c>
      <c r="B99" s="74" t="s">
        <v>94</v>
      </c>
      <c r="C99" s="74" t="s">
        <v>95</v>
      </c>
      <c r="D99" s="75" t="s">
        <v>96</v>
      </c>
      <c r="E99" s="76">
        <v>2</v>
      </c>
      <c r="F99" s="77">
        <v>146.88999999999999</v>
      </c>
      <c r="G99" s="78"/>
      <c r="H99" s="77"/>
      <c r="I99" s="79">
        <v>293.77999999999997</v>
      </c>
      <c r="J99" s="79">
        <v>1.19</v>
      </c>
      <c r="K99" s="80">
        <v>349.6</v>
      </c>
    </row>
    <row r="100" spans="1:11" s="8" customFormat="1" ht="105" x14ac:dyDescent="0.2">
      <c r="A100" s="52">
        <v>9</v>
      </c>
      <c r="B100" s="53" t="s">
        <v>97</v>
      </c>
      <c r="C100" s="53" t="s">
        <v>98</v>
      </c>
      <c r="D100" s="54" t="s">
        <v>83</v>
      </c>
      <c r="E100" s="55">
        <v>2</v>
      </c>
      <c r="F100" s="56">
        <v>70.72</v>
      </c>
      <c r="G100" s="57"/>
      <c r="H100" s="56"/>
      <c r="I100" s="58"/>
      <c r="J100" s="58"/>
      <c r="K100" s="56"/>
    </row>
    <row r="101" spans="1:11" s="8" customFormat="1" ht="15" outlineLevel="1" x14ac:dyDescent="0.2">
      <c r="A101" s="52"/>
      <c r="B101" s="53"/>
      <c r="C101" s="53" t="s">
        <v>33</v>
      </c>
      <c r="D101" s="54"/>
      <c r="E101" s="55" t="s">
        <v>34</v>
      </c>
      <c r="F101" s="56">
        <v>63.5</v>
      </c>
      <c r="G101" s="57" t="s">
        <v>35</v>
      </c>
      <c r="H101" s="56"/>
      <c r="I101" s="58">
        <v>167.96</v>
      </c>
      <c r="J101" s="58">
        <v>21.69</v>
      </c>
      <c r="K101" s="56">
        <v>3643</v>
      </c>
    </row>
    <row r="102" spans="1:11" s="8" customFormat="1" ht="15" outlineLevel="1" x14ac:dyDescent="0.2">
      <c r="A102" s="52"/>
      <c r="B102" s="53"/>
      <c r="C102" s="53" t="s">
        <v>36</v>
      </c>
      <c r="D102" s="54"/>
      <c r="E102" s="55" t="s">
        <v>34</v>
      </c>
      <c r="F102" s="56">
        <v>0.85</v>
      </c>
      <c r="G102" s="57" t="s">
        <v>37</v>
      </c>
      <c r="H102" s="56"/>
      <c r="I102" s="58">
        <v>2.44</v>
      </c>
      <c r="J102" s="58">
        <v>9.1199999999999992</v>
      </c>
      <c r="K102" s="56">
        <v>22.29</v>
      </c>
    </row>
    <row r="103" spans="1:11" s="8" customFormat="1" ht="15" outlineLevel="1" x14ac:dyDescent="0.2">
      <c r="A103" s="52"/>
      <c r="B103" s="53"/>
      <c r="C103" s="53" t="s">
        <v>38</v>
      </c>
      <c r="D103" s="54"/>
      <c r="E103" s="55" t="s">
        <v>34</v>
      </c>
      <c r="F103" s="56" t="s">
        <v>99</v>
      </c>
      <c r="G103" s="57" t="s">
        <v>37</v>
      </c>
      <c r="H103" s="56"/>
      <c r="I103" s="81" t="s">
        <v>100</v>
      </c>
      <c r="J103" s="58">
        <v>21.69</v>
      </c>
      <c r="K103" s="82" t="s">
        <v>101</v>
      </c>
    </row>
    <row r="104" spans="1:11" s="8" customFormat="1" ht="15" outlineLevel="1" x14ac:dyDescent="0.2">
      <c r="A104" s="52"/>
      <c r="B104" s="53"/>
      <c r="C104" s="53" t="s">
        <v>42</v>
      </c>
      <c r="D104" s="54"/>
      <c r="E104" s="55" t="s">
        <v>34</v>
      </c>
      <c r="F104" s="56">
        <v>6.37</v>
      </c>
      <c r="G104" s="57"/>
      <c r="H104" s="56"/>
      <c r="I104" s="58">
        <v>12.74</v>
      </c>
      <c r="J104" s="58">
        <v>5.41</v>
      </c>
      <c r="K104" s="56">
        <v>68.92</v>
      </c>
    </row>
    <row r="105" spans="1:11" s="8" customFormat="1" ht="15" outlineLevel="1" x14ac:dyDescent="0.2">
      <c r="A105" s="52"/>
      <c r="B105" s="53"/>
      <c r="C105" s="53" t="s">
        <v>43</v>
      </c>
      <c r="D105" s="54" t="s">
        <v>44</v>
      </c>
      <c r="E105" s="55">
        <v>114</v>
      </c>
      <c r="F105" s="56"/>
      <c r="G105" s="57"/>
      <c r="H105" s="56"/>
      <c r="I105" s="58">
        <v>191.47</v>
      </c>
      <c r="J105" s="58">
        <v>77</v>
      </c>
      <c r="K105" s="56">
        <v>2805.11</v>
      </c>
    </row>
    <row r="106" spans="1:11" s="8" customFormat="1" ht="15" outlineLevel="1" x14ac:dyDescent="0.2">
      <c r="A106" s="52"/>
      <c r="B106" s="53"/>
      <c r="C106" s="53" t="s">
        <v>45</v>
      </c>
      <c r="D106" s="54" t="s">
        <v>44</v>
      </c>
      <c r="E106" s="55">
        <v>67</v>
      </c>
      <c r="F106" s="56"/>
      <c r="G106" s="57"/>
      <c r="H106" s="56"/>
      <c r="I106" s="58">
        <v>112.53</v>
      </c>
      <c r="J106" s="58">
        <v>41</v>
      </c>
      <c r="K106" s="56">
        <v>1493.63</v>
      </c>
    </row>
    <row r="107" spans="1:11" s="8" customFormat="1" ht="15" outlineLevel="1" x14ac:dyDescent="0.2">
      <c r="A107" s="52"/>
      <c r="B107" s="53"/>
      <c r="C107" s="53" t="s">
        <v>46</v>
      </c>
      <c r="D107" s="54" t="s">
        <v>44</v>
      </c>
      <c r="E107" s="55">
        <v>175</v>
      </c>
      <c r="F107" s="56"/>
      <c r="G107" s="57"/>
      <c r="H107" s="56"/>
      <c r="I107" s="58">
        <v>1.02</v>
      </c>
      <c r="J107" s="58">
        <v>157</v>
      </c>
      <c r="K107" s="56">
        <v>19.57</v>
      </c>
    </row>
    <row r="108" spans="1:11" s="8" customFormat="1" ht="30" outlineLevel="1" x14ac:dyDescent="0.2">
      <c r="A108" s="52"/>
      <c r="B108" s="53"/>
      <c r="C108" s="53" t="s">
        <v>47</v>
      </c>
      <c r="D108" s="54" t="s">
        <v>48</v>
      </c>
      <c r="E108" s="55">
        <v>5.15</v>
      </c>
      <c r="F108" s="56"/>
      <c r="G108" s="57" t="s">
        <v>35</v>
      </c>
      <c r="H108" s="56"/>
      <c r="I108" s="58">
        <v>13.62</v>
      </c>
      <c r="J108" s="58"/>
      <c r="K108" s="56"/>
    </row>
    <row r="109" spans="1:11" s="8" customFormat="1" ht="15.75" x14ac:dyDescent="0.2">
      <c r="A109" s="66"/>
      <c r="B109" s="67"/>
      <c r="C109" s="67" t="s">
        <v>49</v>
      </c>
      <c r="D109" s="68"/>
      <c r="E109" s="69" t="s">
        <v>34</v>
      </c>
      <c r="F109" s="70"/>
      <c r="G109" s="71"/>
      <c r="H109" s="70"/>
      <c r="I109" s="72">
        <v>488.16</v>
      </c>
      <c r="J109" s="72"/>
      <c r="K109" s="70">
        <v>8052.52</v>
      </c>
    </row>
    <row r="110" spans="1:11" s="8" customFormat="1" ht="75" x14ac:dyDescent="0.2">
      <c r="A110" s="73">
        <v>9.1999999999999993</v>
      </c>
      <c r="B110" s="74" t="s">
        <v>102</v>
      </c>
      <c r="C110" s="74" t="s">
        <v>103</v>
      </c>
      <c r="D110" s="75" t="s">
        <v>89</v>
      </c>
      <c r="E110" s="76">
        <v>204</v>
      </c>
      <c r="F110" s="77">
        <v>13.54</v>
      </c>
      <c r="G110" s="78" t="s">
        <v>66</v>
      </c>
      <c r="H110" s="77"/>
      <c r="I110" s="79">
        <v>2817.4</v>
      </c>
      <c r="J110" s="79">
        <v>5.36</v>
      </c>
      <c r="K110" s="80">
        <v>15101.28</v>
      </c>
    </row>
    <row r="111" spans="1:11" s="8" customFormat="1" ht="45" x14ac:dyDescent="0.2">
      <c r="A111" s="52">
        <v>10</v>
      </c>
      <c r="B111" s="53" t="s">
        <v>104</v>
      </c>
      <c r="C111" s="53" t="s">
        <v>105</v>
      </c>
      <c r="D111" s="54" t="s">
        <v>83</v>
      </c>
      <c r="E111" s="55">
        <v>0.1</v>
      </c>
      <c r="F111" s="56">
        <v>2365.41</v>
      </c>
      <c r="G111" s="57"/>
      <c r="H111" s="56"/>
      <c r="I111" s="58"/>
      <c r="J111" s="58"/>
      <c r="K111" s="56"/>
    </row>
    <row r="112" spans="1:11" s="8" customFormat="1" ht="15" outlineLevel="1" x14ac:dyDescent="0.2">
      <c r="A112" s="52"/>
      <c r="B112" s="53"/>
      <c r="C112" s="53" t="s">
        <v>33</v>
      </c>
      <c r="D112" s="54"/>
      <c r="E112" s="55" t="s">
        <v>34</v>
      </c>
      <c r="F112" s="56">
        <v>491.35</v>
      </c>
      <c r="G112" s="57" t="s">
        <v>35</v>
      </c>
      <c r="H112" s="56"/>
      <c r="I112" s="58">
        <v>64.98</v>
      </c>
      <c r="J112" s="58">
        <v>21.69</v>
      </c>
      <c r="K112" s="56">
        <v>1409.44</v>
      </c>
    </row>
    <row r="113" spans="1:11" s="8" customFormat="1" ht="15" outlineLevel="1" x14ac:dyDescent="0.2">
      <c r="A113" s="52"/>
      <c r="B113" s="53"/>
      <c r="C113" s="53" t="s">
        <v>36</v>
      </c>
      <c r="D113" s="54"/>
      <c r="E113" s="55" t="s">
        <v>34</v>
      </c>
      <c r="F113" s="56">
        <v>29.47</v>
      </c>
      <c r="G113" s="57" t="s">
        <v>37</v>
      </c>
      <c r="H113" s="56"/>
      <c r="I113" s="58">
        <v>4.24</v>
      </c>
      <c r="J113" s="58">
        <v>7.45</v>
      </c>
      <c r="K113" s="56">
        <v>31.56</v>
      </c>
    </row>
    <row r="114" spans="1:11" s="8" customFormat="1" ht="15" outlineLevel="1" x14ac:dyDescent="0.2">
      <c r="A114" s="52"/>
      <c r="B114" s="53"/>
      <c r="C114" s="53" t="s">
        <v>38</v>
      </c>
      <c r="D114" s="54"/>
      <c r="E114" s="55" t="s">
        <v>34</v>
      </c>
      <c r="F114" s="56" t="s">
        <v>106</v>
      </c>
      <c r="G114" s="57" t="s">
        <v>37</v>
      </c>
      <c r="H114" s="56"/>
      <c r="I114" s="81" t="s">
        <v>107</v>
      </c>
      <c r="J114" s="58">
        <v>21.69</v>
      </c>
      <c r="K114" s="82" t="s">
        <v>108</v>
      </c>
    </row>
    <row r="115" spans="1:11" s="8" customFormat="1" ht="15" outlineLevel="1" x14ac:dyDescent="0.2">
      <c r="A115" s="52"/>
      <c r="B115" s="53"/>
      <c r="C115" s="53" t="s">
        <v>42</v>
      </c>
      <c r="D115" s="54"/>
      <c r="E115" s="55" t="s">
        <v>34</v>
      </c>
      <c r="F115" s="56">
        <v>1844.59</v>
      </c>
      <c r="G115" s="57"/>
      <c r="H115" s="56"/>
      <c r="I115" s="58">
        <v>184.46</v>
      </c>
      <c r="J115" s="58">
        <v>5.41</v>
      </c>
      <c r="K115" s="56">
        <v>997.92</v>
      </c>
    </row>
    <row r="116" spans="1:11" s="8" customFormat="1" ht="15" outlineLevel="1" x14ac:dyDescent="0.2">
      <c r="A116" s="52"/>
      <c r="B116" s="53"/>
      <c r="C116" s="53" t="s">
        <v>43</v>
      </c>
      <c r="D116" s="54" t="s">
        <v>44</v>
      </c>
      <c r="E116" s="55">
        <v>114</v>
      </c>
      <c r="F116" s="56"/>
      <c r="G116" s="57"/>
      <c r="H116" s="56"/>
      <c r="I116" s="58">
        <v>74.08</v>
      </c>
      <c r="J116" s="58">
        <v>77</v>
      </c>
      <c r="K116" s="56">
        <v>1085.27</v>
      </c>
    </row>
    <row r="117" spans="1:11" s="8" customFormat="1" ht="15" outlineLevel="1" x14ac:dyDescent="0.2">
      <c r="A117" s="52"/>
      <c r="B117" s="53"/>
      <c r="C117" s="53" t="s">
        <v>45</v>
      </c>
      <c r="D117" s="54" t="s">
        <v>44</v>
      </c>
      <c r="E117" s="55">
        <v>67</v>
      </c>
      <c r="F117" s="56"/>
      <c r="G117" s="57"/>
      <c r="H117" s="56"/>
      <c r="I117" s="58">
        <v>43.54</v>
      </c>
      <c r="J117" s="58">
        <v>41</v>
      </c>
      <c r="K117" s="56">
        <v>577.87</v>
      </c>
    </row>
    <row r="118" spans="1:11" s="8" customFormat="1" ht="15" outlineLevel="1" x14ac:dyDescent="0.2">
      <c r="A118" s="52"/>
      <c r="B118" s="53"/>
      <c r="C118" s="53" t="s">
        <v>46</v>
      </c>
      <c r="D118" s="54" t="s">
        <v>44</v>
      </c>
      <c r="E118" s="55">
        <v>175</v>
      </c>
      <c r="F118" s="56"/>
      <c r="G118" s="57"/>
      <c r="H118" s="56"/>
      <c r="I118" s="58">
        <v>1</v>
      </c>
      <c r="J118" s="58">
        <v>157</v>
      </c>
      <c r="K118" s="56">
        <v>19.28</v>
      </c>
    </row>
    <row r="119" spans="1:11" s="8" customFormat="1" ht="30" outlineLevel="1" x14ac:dyDescent="0.2">
      <c r="A119" s="52"/>
      <c r="B119" s="53"/>
      <c r="C119" s="53" t="s">
        <v>47</v>
      </c>
      <c r="D119" s="54" t="s">
        <v>48</v>
      </c>
      <c r="E119" s="55">
        <v>40.67</v>
      </c>
      <c r="F119" s="56"/>
      <c r="G119" s="57" t="s">
        <v>35</v>
      </c>
      <c r="H119" s="56"/>
      <c r="I119" s="58">
        <v>5.38</v>
      </c>
      <c r="J119" s="58"/>
      <c r="K119" s="56"/>
    </row>
    <row r="120" spans="1:11" s="8" customFormat="1" ht="15.75" x14ac:dyDescent="0.2">
      <c r="A120" s="66"/>
      <c r="B120" s="67"/>
      <c r="C120" s="67" t="s">
        <v>49</v>
      </c>
      <c r="D120" s="68"/>
      <c r="E120" s="69" t="s">
        <v>34</v>
      </c>
      <c r="F120" s="70"/>
      <c r="G120" s="71"/>
      <c r="H120" s="70"/>
      <c r="I120" s="72">
        <v>372.3</v>
      </c>
      <c r="J120" s="72"/>
      <c r="K120" s="70">
        <v>4121.34</v>
      </c>
    </row>
    <row r="121" spans="1:11" s="8" customFormat="1" ht="45" x14ac:dyDescent="0.2">
      <c r="A121" s="73">
        <v>10.1</v>
      </c>
      <c r="B121" s="74" t="s">
        <v>109</v>
      </c>
      <c r="C121" s="74" t="s">
        <v>110</v>
      </c>
      <c r="D121" s="75" t="s">
        <v>89</v>
      </c>
      <c r="E121" s="76">
        <v>10.199999999999999</v>
      </c>
      <c r="F121" s="77">
        <v>3.8</v>
      </c>
      <c r="G121" s="78"/>
      <c r="H121" s="77"/>
      <c r="I121" s="79">
        <v>38.76</v>
      </c>
      <c r="J121" s="79">
        <v>2.83</v>
      </c>
      <c r="K121" s="80">
        <v>109.69</v>
      </c>
    </row>
    <row r="122" spans="1:11" s="8" customFormat="1" ht="30" x14ac:dyDescent="0.2">
      <c r="A122" s="52">
        <v>11</v>
      </c>
      <c r="B122" s="53" t="s">
        <v>111</v>
      </c>
      <c r="C122" s="53" t="s">
        <v>112</v>
      </c>
      <c r="D122" s="54" t="s">
        <v>83</v>
      </c>
      <c r="E122" s="55">
        <v>0.2</v>
      </c>
      <c r="F122" s="56">
        <v>42.66</v>
      </c>
      <c r="G122" s="57"/>
      <c r="H122" s="56"/>
      <c r="I122" s="58"/>
      <c r="J122" s="58"/>
      <c r="K122" s="56"/>
    </row>
    <row r="123" spans="1:11" s="8" customFormat="1" ht="15" outlineLevel="1" x14ac:dyDescent="0.2">
      <c r="A123" s="52"/>
      <c r="B123" s="53"/>
      <c r="C123" s="53" t="s">
        <v>33</v>
      </c>
      <c r="D123" s="54"/>
      <c r="E123" s="55" t="s">
        <v>34</v>
      </c>
      <c r="F123" s="56">
        <v>38.1</v>
      </c>
      <c r="G123" s="57" t="s">
        <v>35</v>
      </c>
      <c r="H123" s="56"/>
      <c r="I123" s="58">
        <v>10.08</v>
      </c>
      <c r="J123" s="58">
        <v>21.69</v>
      </c>
      <c r="K123" s="56">
        <v>218.58</v>
      </c>
    </row>
    <row r="124" spans="1:11" s="8" customFormat="1" ht="15" outlineLevel="1" x14ac:dyDescent="0.2">
      <c r="A124" s="52"/>
      <c r="B124" s="53"/>
      <c r="C124" s="53" t="s">
        <v>36</v>
      </c>
      <c r="D124" s="54"/>
      <c r="E124" s="55" t="s">
        <v>34</v>
      </c>
      <c r="F124" s="56">
        <v>0.85</v>
      </c>
      <c r="G124" s="57" t="s">
        <v>37</v>
      </c>
      <c r="H124" s="56"/>
      <c r="I124" s="58">
        <v>0.24</v>
      </c>
      <c r="J124" s="58">
        <v>9.1199999999999992</v>
      </c>
      <c r="K124" s="56">
        <v>2.23</v>
      </c>
    </row>
    <row r="125" spans="1:11" s="8" customFormat="1" ht="15" outlineLevel="1" x14ac:dyDescent="0.2">
      <c r="A125" s="52"/>
      <c r="B125" s="53"/>
      <c r="C125" s="53" t="s">
        <v>38</v>
      </c>
      <c r="D125" s="54"/>
      <c r="E125" s="55" t="s">
        <v>34</v>
      </c>
      <c r="F125" s="56" t="s">
        <v>99</v>
      </c>
      <c r="G125" s="57" t="s">
        <v>37</v>
      </c>
      <c r="H125" s="56"/>
      <c r="I125" s="81" t="s">
        <v>113</v>
      </c>
      <c r="J125" s="58">
        <v>21.69</v>
      </c>
      <c r="K125" s="82" t="s">
        <v>114</v>
      </c>
    </row>
    <row r="126" spans="1:11" s="8" customFormat="1" ht="15" outlineLevel="1" x14ac:dyDescent="0.2">
      <c r="A126" s="52"/>
      <c r="B126" s="53"/>
      <c r="C126" s="53" t="s">
        <v>42</v>
      </c>
      <c r="D126" s="54"/>
      <c r="E126" s="55" t="s">
        <v>34</v>
      </c>
      <c r="F126" s="56">
        <v>3.71</v>
      </c>
      <c r="G126" s="57"/>
      <c r="H126" s="56"/>
      <c r="I126" s="58">
        <v>0.74</v>
      </c>
      <c r="J126" s="58">
        <v>5.41</v>
      </c>
      <c r="K126" s="56">
        <v>4.01</v>
      </c>
    </row>
    <row r="127" spans="1:11" s="8" customFormat="1" ht="15" outlineLevel="1" x14ac:dyDescent="0.2">
      <c r="A127" s="52"/>
      <c r="B127" s="53"/>
      <c r="C127" s="53" t="s">
        <v>43</v>
      </c>
      <c r="D127" s="54" t="s">
        <v>44</v>
      </c>
      <c r="E127" s="55">
        <v>114</v>
      </c>
      <c r="F127" s="56"/>
      <c r="G127" s="57"/>
      <c r="H127" s="56"/>
      <c r="I127" s="58">
        <v>11.49</v>
      </c>
      <c r="J127" s="58">
        <v>77</v>
      </c>
      <c r="K127" s="56">
        <v>168.31</v>
      </c>
    </row>
    <row r="128" spans="1:11" s="8" customFormat="1" ht="15" outlineLevel="1" x14ac:dyDescent="0.2">
      <c r="A128" s="52"/>
      <c r="B128" s="53"/>
      <c r="C128" s="53" t="s">
        <v>45</v>
      </c>
      <c r="D128" s="54" t="s">
        <v>44</v>
      </c>
      <c r="E128" s="55">
        <v>67</v>
      </c>
      <c r="F128" s="56"/>
      <c r="G128" s="57"/>
      <c r="H128" s="56"/>
      <c r="I128" s="58">
        <v>6.75</v>
      </c>
      <c r="J128" s="58">
        <v>41</v>
      </c>
      <c r="K128" s="56">
        <v>89.62</v>
      </c>
    </row>
    <row r="129" spans="1:11" s="8" customFormat="1" ht="15" outlineLevel="1" x14ac:dyDescent="0.2">
      <c r="A129" s="52"/>
      <c r="B129" s="53"/>
      <c r="C129" s="53" t="s">
        <v>46</v>
      </c>
      <c r="D129" s="54" t="s">
        <v>44</v>
      </c>
      <c r="E129" s="55">
        <v>175</v>
      </c>
      <c r="F129" s="56"/>
      <c r="G129" s="57"/>
      <c r="H129" s="56"/>
      <c r="I129" s="58">
        <v>0.11</v>
      </c>
      <c r="J129" s="58">
        <v>157</v>
      </c>
      <c r="K129" s="56">
        <v>1.97</v>
      </c>
    </row>
    <row r="130" spans="1:11" s="8" customFormat="1" ht="30" outlineLevel="1" x14ac:dyDescent="0.2">
      <c r="A130" s="52"/>
      <c r="B130" s="53"/>
      <c r="C130" s="53" t="s">
        <v>47</v>
      </c>
      <c r="D130" s="54" t="s">
        <v>48</v>
      </c>
      <c r="E130" s="55">
        <v>3.09</v>
      </c>
      <c r="F130" s="56"/>
      <c r="G130" s="57" t="s">
        <v>35</v>
      </c>
      <c r="H130" s="56"/>
      <c r="I130" s="58">
        <v>0.82</v>
      </c>
      <c r="J130" s="58"/>
      <c r="K130" s="56"/>
    </row>
    <row r="131" spans="1:11" s="8" customFormat="1" ht="15.75" x14ac:dyDescent="0.2">
      <c r="A131" s="66"/>
      <c r="B131" s="67"/>
      <c r="C131" s="67" t="s">
        <v>49</v>
      </c>
      <c r="D131" s="68"/>
      <c r="E131" s="69" t="s">
        <v>34</v>
      </c>
      <c r="F131" s="70"/>
      <c r="G131" s="71"/>
      <c r="H131" s="70"/>
      <c r="I131" s="72">
        <v>29.41</v>
      </c>
      <c r="J131" s="72"/>
      <c r="K131" s="70">
        <v>484.72</v>
      </c>
    </row>
    <row r="132" spans="1:11" s="8" customFormat="1" ht="150" x14ac:dyDescent="0.2">
      <c r="A132" s="73">
        <v>11.1</v>
      </c>
      <c r="B132" s="74" t="s">
        <v>115</v>
      </c>
      <c r="C132" s="74" t="s">
        <v>116</v>
      </c>
      <c r="D132" s="75" t="s">
        <v>117</v>
      </c>
      <c r="E132" s="76">
        <v>2.0400000000000001E-2</v>
      </c>
      <c r="F132" s="77">
        <v>16446.900000000001</v>
      </c>
      <c r="G132" s="78"/>
      <c r="H132" s="77"/>
      <c r="I132" s="79">
        <v>335.52</v>
      </c>
      <c r="J132" s="79">
        <v>2.39</v>
      </c>
      <c r="K132" s="80">
        <v>801.89</v>
      </c>
    </row>
    <row r="133" spans="1:11" s="8" customFormat="1" ht="15.75" x14ac:dyDescent="0.2">
      <c r="A133" s="52"/>
      <c r="B133" s="53"/>
      <c r="C133" s="59" t="s">
        <v>118</v>
      </c>
      <c r="D133" s="60"/>
      <c r="E133" s="60"/>
      <c r="F133" s="60"/>
      <c r="G133" s="60"/>
      <c r="H133" s="60"/>
      <c r="I133" s="65">
        <v>22742.97</v>
      </c>
      <c r="J133" s="65"/>
      <c r="K133" s="64">
        <v>196792.44</v>
      </c>
    </row>
    <row r="134" spans="1:11" s="8" customFormat="1" ht="22.15" customHeight="1" x14ac:dyDescent="0.2">
      <c r="A134" s="62" t="s">
        <v>119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</row>
    <row r="135" spans="1:11" s="8" customFormat="1" ht="60" x14ac:dyDescent="0.2">
      <c r="A135" s="52">
        <v>1</v>
      </c>
      <c r="B135" s="53" t="s">
        <v>120</v>
      </c>
      <c r="C135" s="53" t="s">
        <v>121</v>
      </c>
      <c r="D135" s="54" t="s">
        <v>122</v>
      </c>
      <c r="E135" s="55">
        <v>1</v>
      </c>
      <c r="F135" s="56">
        <v>1086.6199999999999</v>
      </c>
      <c r="G135" s="57"/>
      <c r="H135" s="56"/>
      <c r="I135" s="58"/>
      <c r="J135" s="58"/>
      <c r="K135" s="56"/>
    </row>
    <row r="136" spans="1:11" s="8" customFormat="1" ht="15" outlineLevel="1" x14ac:dyDescent="0.2">
      <c r="A136" s="52"/>
      <c r="B136" s="53"/>
      <c r="C136" s="53" t="s">
        <v>33</v>
      </c>
      <c r="D136" s="54"/>
      <c r="E136" s="55" t="s">
        <v>34</v>
      </c>
      <c r="F136" s="56">
        <v>1086.6199999999999</v>
      </c>
      <c r="G136" s="57">
        <v>0.8</v>
      </c>
      <c r="H136" s="56"/>
      <c r="I136" s="58">
        <v>869.3</v>
      </c>
      <c r="J136" s="58">
        <v>21.69</v>
      </c>
      <c r="K136" s="56">
        <v>18855.03</v>
      </c>
    </row>
    <row r="137" spans="1:11" s="8" customFormat="1" ht="15" outlineLevel="1" x14ac:dyDescent="0.2">
      <c r="A137" s="52"/>
      <c r="B137" s="53"/>
      <c r="C137" s="53" t="s">
        <v>36</v>
      </c>
      <c r="D137" s="54"/>
      <c r="E137" s="55" t="s">
        <v>34</v>
      </c>
      <c r="F137" s="56"/>
      <c r="G137" s="57"/>
      <c r="H137" s="56"/>
      <c r="I137" s="58"/>
      <c r="J137" s="58"/>
      <c r="K137" s="56"/>
    </row>
    <row r="138" spans="1:11" s="8" customFormat="1" ht="15" outlineLevel="1" x14ac:dyDescent="0.2">
      <c r="A138" s="52"/>
      <c r="B138" s="53"/>
      <c r="C138" s="53" t="s">
        <v>38</v>
      </c>
      <c r="D138" s="54"/>
      <c r="E138" s="55" t="s">
        <v>34</v>
      </c>
      <c r="F138" s="56"/>
      <c r="G138" s="57"/>
      <c r="H138" s="56"/>
      <c r="I138" s="58"/>
      <c r="J138" s="58"/>
      <c r="K138" s="56"/>
    </row>
    <row r="139" spans="1:11" s="8" customFormat="1" ht="15" outlineLevel="1" x14ac:dyDescent="0.2">
      <c r="A139" s="52"/>
      <c r="B139" s="53"/>
      <c r="C139" s="53" t="s">
        <v>42</v>
      </c>
      <c r="D139" s="54"/>
      <c r="E139" s="55" t="s">
        <v>34</v>
      </c>
      <c r="F139" s="56"/>
      <c r="G139" s="57"/>
      <c r="H139" s="56"/>
      <c r="I139" s="58"/>
      <c r="J139" s="58"/>
      <c r="K139" s="56"/>
    </row>
    <row r="140" spans="1:11" s="8" customFormat="1" ht="15" outlineLevel="1" x14ac:dyDescent="0.2">
      <c r="A140" s="52"/>
      <c r="B140" s="53"/>
      <c r="C140" s="53" t="s">
        <v>43</v>
      </c>
      <c r="D140" s="54" t="s">
        <v>44</v>
      </c>
      <c r="E140" s="55">
        <v>75</v>
      </c>
      <c r="F140" s="56"/>
      <c r="G140" s="57"/>
      <c r="H140" s="56"/>
      <c r="I140" s="58">
        <v>651.98</v>
      </c>
      <c r="J140" s="58">
        <v>68</v>
      </c>
      <c r="K140" s="56">
        <v>12821.42</v>
      </c>
    </row>
    <row r="141" spans="1:11" s="8" customFormat="1" ht="15" outlineLevel="1" x14ac:dyDescent="0.2">
      <c r="A141" s="52"/>
      <c r="B141" s="53"/>
      <c r="C141" s="53" t="s">
        <v>45</v>
      </c>
      <c r="D141" s="54" t="s">
        <v>44</v>
      </c>
      <c r="E141" s="55">
        <v>70</v>
      </c>
      <c r="F141" s="56"/>
      <c r="G141" s="57"/>
      <c r="H141" s="56"/>
      <c r="I141" s="58">
        <v>608.51</v>
      </c>
      <c r="J141" s="58">
        <v>41</v>
      </c>
      <c r="K141" s="56">
        <v>7730.56</v>
      </c>
    </row>
    <row r="142" spans="1:11" s="8" customFormat="1" ht="15" outlineLevel="1" x14ac:dyDescent="0.2">
      <c r="A142" s="52"/>
      <c r="B142" s="53"/>
      <c r="C142" s="53" t="s">
        <v>46</v>
      </c>
      <c r="D142" s="54" t="s">
        <v>44</v>
      </c>
      <c r="E142" s="55">
        <v>175</v>
      </c>
      <c r="F142" s="56"/>
      <c r="G142" s="57"/>
      <c r="H142" s="56"/>
      <c r="I142" s="58">
        <v>0</v>
      </c>
      <c r="J142" s="58">
        <v>157</v>
      </c>
      <c r="K142" s="56">
        <v>0</v>
      </c>
    </row>
    <row r="143" spans="1:11" s="8" customFormat="1" ht="30" outlineLevel="1" x14ac:dyDescent="0.2">
      <c r="A143" s="52"/>
      <c r="B143" s="53"/>
      <c r="C143" s="53" t="s">
        <v>47</v>
      </c>
      <c r="D143" s="54" t="s">
        <v>48</v>
      </c>
      <c r="E143" s="55">
        <v>56</v>
      </c>
      <c r="F143" s="56"/>
      <c r="G143" s="57">
        <v>0.8</v>
      </c>
      <c r="H143" s="56"/>
      <c r="I143" s="58">
        <v>44.8</v>
      </c>
      <c r="J143" s="58"/>
      <c r="K143" s="56"/>
    </row>
    <row r="144" spans="1:11" s="8" customFormat="1" ht="15.75" x14ac:dyDescent="0.2">
      <c r="A144" s="66"/>
      <c r="B144" s="67"/>
      <c r="C144" s="67" t="s">
        <v>49</v>
      </c>
      <c r="D144" s="68"/>
      <c r="E144" s="69" t="s">
        <v>34</v>
      </c>
      <c r="F144" s="70"/>
      <c r="G144" s="71"/>
      <c r="H144" s="70"/>
      <c r="I144" s="72">
        <v>2129.79</v>
      </c>
      <c r="J144" s="72"/>
      <c r="K144" s="70">
        <v>39407.01</v>
      </c>
    </row>
    <row r="145" spans="1:11" s="8" customFormat="1" ht="15.75" x14ac:dyDescent="0.2">
      <c r="A145" s="52"/>
      <c r="B145" s="53"/>
      <c r="C145" s="84" t="s">
        <v>123</v>
      </c>
      <c r="D145" s="85"/>
      <c r="E145" s="85"/>
      <c r="F145" s="85"/>
      <c r="G145" s="85"/>
      <c r="H145" s="85"/>
      <c r="I145" s="65">
        <v>2129.79</v>
      </c>
      <c r="J145" s="65"/>
      <c r="K145" s="64">
        <v>39407.01</v>
      </c>
    </row>
    <row r="146" spans="1:11" s="8" customFormat="1" ht="15" x14ac:dyDescent="0.2">
      <c r="A146" s="52"/>
      <c r="B146" s="53"/>
      <c r="C146" s="83" t="s">
        <v>124</v>
      </c>
      <c r="D146" s="86"/>
      <c r="E146" s="86"/>
      <c r="F146" s="86"/>
      <c r="G146" s="86"/>
      <c r="H146" s="86"/>
      <c r="I146" s="58">
        <v>18918.939999999999</v>
      </c>
      <c r="J146" s="58"/>
      <c r="K146" s="56">
        <v>149087.66</v>
      </c>
    </row>
    <row r="147" spans="1:11" s="8" customFormat="1" ht="15" x14ac:dyDescent="0.2">
      <c r="A147" s="52"/>
      <c r="B147" s="53"/>
      <c r="C147" s="83" t="s">
        <v>125</v>
      </c>
      <c r="D147" s="86"/>
      <c r="E147" s="86"/>
      <c r="F147" s="86"/>
      <c r="G147" s="86"/>
      <c r="H147" s="86"/>
      <c r="I147" s="58"/>
      <c r="J147" s="58"/>
      <c r="K147" s="56"/>
    </row>
    <row r="148" spans="1:11" s="8" customFormat="1" ht="15" x14ac:dyDescent="0.2">
      <c r="A148" s="52"/>
      <c r="B148" s="53"/>
      <c r="C148" s="83" t="s">
        <v>126</v>
      </c>
      <c r="D148" s="86"/>
      <c r="E148" s="86"/>
      <c r="F148" s="86"/>
      <c r="G148" s="86"/>
      <c r="H148" s="86"/>
      <c r="I148" s="58">
        <v>3462.98</v>
      </c>
      <c r="J148" s="58"/>
      <c r="K148" s="56">
        <v>75111.66</v>
      </c>
    </row>
    <row r="149" spans="1:11" s="8" customFormat="1" ht="15" x14ac:dyDescent="0.2">
      <c r="A149" s="52"/>
      <c r="B149" s="53"/>
      <c r="C149" s="83" t="s">
        <v>127</v>
      </c>
      <c r="D149" s="86"/>
      <c r="E149" s="86"/>
      <c r="F149" s="86"/>
      <c r="G149" s="86"/>
      <c r="H149" s="86"/>
      <c r="I149" s="58">
        <v>15283.05</v>
      </c>
      <c r="J149" s="58"/>
      <c r="K149" s="56">
        <v>73068.28</v>
      </c>
    </row>
    <row r="150" spans="1:11" s="8" customFormat="1" ht="15" x14ac:dyDescent="0.2">
      <c r="A150" s="52"/>
      <c r="B150" s="53"/>
      <c r="C150" s="83" t="s">
        <v>128</v>
      </c>
      <c r="D150" s="86"/>
      <c r="E150" s="86"/>
      <c r="F150" s="86"/>
      <c r="G150" s="86"/>
      <c r="H150" s="86"/>
      <c r="I150" s="58">
        <v>193.83</v>
      </c>
      <c r="J150" s="58"/>
      <c r="K150" s="56">
        <v>1361.5</v>
      </c>
    </row>
    <row r="151" spans="1:11" s="8" customFormat="1" ht="15.75" x14ac:dyDescent="0.2">
      <c r="A151" s="52"/>
      <c r="B151" s="53"/>
      <c r="C151" s="84" t="s">
        <v>129</v>
      </c>
      <c r="D151" s="85"/>
      <c r="E151" s="85"/>
      <c r="F151" s="85"/>
      <c r="G151" s="85"/>
      <c r="H151" s="85"/>
      <c r="I151" s="65">
        <v>3605.44</v>
      </c>
      <c r="J151" s="65"/>
      <c r="K151" s="64">
        <v>56198.03</v>
      </c>
    </row>
    <row r="152" spans="1:11" s="8" customFormat="1" ht="15.75" x14ac:dyDescent="0.2">
      <c r="A152" s="52"/>
      <c r="B152" s="53"/>
      <c r="C152" s="84" t="s">
        <v>130</v>
      </c>
      <c r="D152" s="85"/>
      <c r="E152" s="85"/>
      <c r="F152" s="85"/>
      <c r="G152" s="85"/>
      <c r="H152" s="85"/>
      <c r="I152" s="65">
        <v>2348.38</v>
      </c>
      <c r="J152" s="65"/>
      <c r="K152" s="64">
        <v>30913.759999999998</v>
      </c>
    </row>
    <row r="153" spans="1:11" s="8" customFormat="1" ht="15.75" x14ac:dyDescent="0.2">
      <c r="A153" s="52"/>
      <c r="B153" s="53"/>
      <c r="C153" s="84" t="s">
        <v>131</v>
      </c>
      <c r="D153" s="85"/>
      <c r="E153" s="85"/>
      <c r="F153" s="85"/>
      <c r="G153" s="85"/>
      <c r="H153" s="85"/>
      <c r="I153" s="65"/>
      <c r="J153" s="65"/>
      <c r="K153" s="64"/>
    </row>
    <row r="154" spans="1:11" s="8" customFormat="1" ht="15" x14ac:dyDescent="0.2">
      <c r="A154" s="52"/>
      <c r="B154" s="53"/>
      <c r="C154" s="83" t="s">
        <v>132</v>
      </c>
      <c r="D154" s="86"/>
      <c r="E154" s="86"/>
      <c r="F154" s="86"/>
      <c r="G154" s="86"/>
      <c r="H154" s="86"/>
      <c r="I154" s="58">
        <v>22742.97</v>
      </c>
      <c r="J154" s="58"/>
      <c r="K154" s="56">
        <v>196792.44</v>
      </c>
    </row>
    <row r="155" spans="1:11" s="8" customFormat="1" ht="15" x14ac:dyDescent="0.2">
      <c r="A155" s="52"/>
      <c r="B155" s="53"/>
      <c r="C155" s="83" t="s">
        <v>133</v>
      </c>
      <c r="D155" s="86"/>
      <c r="E155" s="86"/>
      <c r="F155" s="86"/>
      <c r="G155" s="86"/>
      <c r="H155" s="86"/>
      <c r="I155" s="58">
        <v>2129.79</v>
      </c>
      <c r="J155" s="58"/>
      <c r="K155" s="56">
        <v>39407.01</v>
      </c>
    </row>
    <row r="156" spans="1:11" s="8" customFormat="1" ht="15" x14ac:dyDescent="0.2">
      <c r="A156" s="52"/>
      <c r="B156" s="53"/>
      <c r="C156" s="83" t="s">
        <v>134</v>
      </c>
      <c r="D156" s="86"/>
      <c r="E156" s="86"/>
      <c r="F156" s="86"/>
      <c r="G156" s="86"/>
      <c r="H156" s="86"/>
      <c r="I156" s="58">
        <v>24872.76</v>
      </c>
      <c r="J156" s="58"/>
      <c r="K156" s="56">
        <v>236199.45</v>
      </c>
    </row>
    <row r="157" spans="1:11" s="8" customFormat="1" ht="15" x14ac:dyDescent="0.2">
      <c r="A157" s="52"/>
      <c r="B157" s="53"/>
      <c r="C157" s="83" t="s">
        <v>135</v>
      </c>
      <c r="D157" s="86"/>
      <c r="E157" s="86"/>
      <c r="F157" s="86"/>
      <c r="G157" s="86"/>
      <c r="H157" s="86"/>
      <c r="I157" s="58">
        <v>4974.55</v>
      </c>
      <c r="J157" s="58"/>
      <c r="K157" s="56">
        <v>47239.89</v>
      </c>
    </row>
    <row r="158" spans="1:11" s="8" customFormat="1" ht="15.75" x14ac:dyDescent="0.2">
      <c r="A158" s="52"/>
      <c r="B158" s="53"/>
      <c r="C158" s="84" t="s">
        <v>136</v>
      </c>
      <c r="D158" s="85"/>
      <c r="E158" s="85"/>
      <c r="F158" s="85"/>
      <c r="G158" s="85"/>
      <c r="H158" s="85"/>
      <c r="I158" s="65">
        <v>29847.31</v>
      </c>
      <c r="J158" s="65"/>
      <c r="K158" s="64">
        <v>283439.34000000003</v>
      </c>
    </row>
    <row r="159" spans="1:11" s="8" customFormat="1" ht="15" customHeight="1" x14ac:dyDescent="0.2">
      <c r="A159" s="52"/>
      <c r="B159" s="53"/>
      <c r="C159" s="53"/>
      <c r="D159" s="54"/>
      <c r="E159" s="55"/>
      <c r="F159" s="56"/>
      <c r="G159" s="57"/>
      <c r="H159" s="56"/>
      <c r="I159" s="58"/>
      <c r="J159" s="58"/>
      <c r="K159" s="56"/>
    </row>
    <row r="160" spans="1:11" s="8" customFormat="1" ht="15" customHeight="1" x14ac:dyDescent="0.2">
      <c r="A160" s="52"/>
      <c r="B160" s="53"/>
      <c r="C160" s="53"/>
      <c r="D160" s="54"/>
      <c r="E160" s="55"/>
      <c r="F160" s="56"/>
      <c r="G160" s="57"/>
      <c r="H160" s="56"/>
      <c r="I160" s="58"/>
      <c r="J160" s="58"/>
      <c r="K160" s="56"/>
    </row>
    <row r="161" spans="1:11" s="8" customFormat="1" ht="15" customHeight="1" x14ac:dyDescent="0.2">
      <c r="A161" s="6"/>
      <c r="B161" s="21"/>
      <c r="C161" s="50"/>
      <c r="D161" s="50"/>
      <c r="E161" s="50"/>
      <c r="F161" s="50"/>
      <c r="G161" s="50"/>
      <c r="H161" s="50"/>
      <c r="I161" s="21"/>
      <c r="J161" s="21"/>
      <c r="K161" s="19"/>
    </row>
    <row r="162" spans="1:11" s="6" customFormat="1" ht="15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ht="15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ht="15" x14ac:dyDescent="0.2">
      <c r="A164" s="45"/>
      <c r="B164" s="45"/>
      <c r="C164" s="45"/>
      <c r="D164" s="45"/>
      <c r="E164" s="45"/>
      <c r="F164" s="45"/>
      <c r="G164" s="45"/>
      <c r="H164" s="9"/>
      <c r="I164" s="9"/>
      <c r="J164" s="9"/>
      <c r="K164" s="9"/>
    </row>
    <row r="165" spans="1:11" ht="15" x14ac:dyDescent="0.2">
      <c r="A165" s="45"/>
      <c r="B165" s="45"/>
      <c r="C165" s="45"/>
      <c r="D165" s="45"/>
      <c r="E165" s="45"/>
      <c r="F165" s="45"/>
      <c r="G165" s="45"/>
      <c r="H165" s="9"/>
      <c r="I165" s="9"/>
      <c r="J165" s="9"/>
      <c r="K165" s="9"/>
    </row>
    <row r="166" spans="1:11" ht="15" x14ac:dyDescent="0.2">
      <c r="A166" s="46"/>
      <c r="B166" s="44" t="s">
        <v>26</v>
      </c>
      <c r="C166" s="49" t="s">
        <v>28</v>
      </c>
      <c r="D166" s="49"/>
      <c r="E166" s="49"/>
      <c r="F166" s="49"/>
      <c r="G166" s="49"/>
      <c r="H166" s="49"/>
      <c r="I166" s="10"/>
      <c r="J166" s="10"/>
      <c r="K166" s="10"/>
    </row>
    <row r="167" spans="1:11" s="2" customFormat="1" ht="15" x14ac:dyDescent="0.2">
      <c r="A167" s="46"/>
      <c r="B167" s="33" t="s">
        <v>25</v>
      </c>
      <c r="C167" s="46"/>
      <c r="D167" s="46"/>
      <c r="E167" s="46"/>
      <c r="F167" s="46"/>
      <c r="G167" s="46"/>
      <c r="H167" s="10"/>
      <c r="I167" s="10"/>
      <c r="J167" s="10"/>
      <c r="K167" s="10"/>
    </row>
    <row r="168" spans="1:11" s="2" customFormat="1" ht="15" x14ac:dyDescent="0.2">
      <c r="A168" s="46"/>
      <c r="B168" s="11"/>
      <c r="C168" s="46"/>
      <c r="D168" s="46"/>
      <c r="E168" s="46"/>
      <c r="F168" s="46"/>
      <c r="G168" s="46"/>
      <c r="H168" s="10"/>
      <c r="I168" s="10"/>
      <c r="J168" s="10"/>
      <c r="K168" s="10"/>
    </row>
    <row r="169" spans="1:11" s="2" customFormat="1" ht="15" x14ac:dyDescent="0.2">
      <c r="A169" s="46"/>
      <c r="B169" s="44" t="s">
        <v>27</v>
      </c>
      <c r="C169" s="49" t="s">
        <v>28</v>
      </c>
      <c r="D169" s="49"/>
      <c r="E169" s="49"/>
      <c r="F169" s="49"/>
      <c r="G169" s="49"/>
      <c r="H169" s="49"/>
      <c r="I169" s="10"/>
      <c r="J169" s="10"/>
      <c r="K169" s="10"/>
    </row>
    <row r="170" spans="1:11" s="2" customFormat="1" ht="15" x14ac:dyDescent="0.2">
      <c r="A170" s="46"/>
      <c r="B170" s="33" t="s">
        <v>25</v>
      </c>
      <c r="C170" s="46"/>
      <c r="D170" s="46"/>
      <c r="E170" s="46"/>
      <c r="F170" s="46"/>
      <c r="G170" s="46"/>
      <c r="H170" s="10"/>
      <c r="I170" s="10"/>
      <c r="J170" s="10"/>
      <c r="K170" s="10"/>
    </row>
    <row r="171" spans="1:11" s="2" customFormat="1" ht="15" x14ac:dyDescent="0.2">
      <c r="A171" s="45"/>
      <c r="B171" s="45"/>
      <c r="C171" s="45"/>
      <c r="D171" s="45"/>
      <c r="E171" s="45"/>
      <c r="F171" s="45"/>
      <c r="G171" s="45"/>
      <c r="H171" s="9"/>
      <c r="I171" s="9"/>
      <c r="J171" s="10"/>
      <c r="K171" s="10"/>
    </row>
    <row r="172" spans="1:11" x14ac:dyDescent="0.2">
      <c r="A172" s="3"/>
      <c r="B172" s="3"/>
      <c r="C172" s="3"/>
      <c r="D172" s="3"/>
      <c r="E172" s="3"/>
      <c r="F172" s="3"/>
      <c r="G172" s="3"/>
    </row>
    <row r="173" spans="1:11" x14ac:dyDescent="0.2">
      <c r="A173" s="3"/>
      <c r="B173" s="3"/>
      <c r="C173" s="3"/>
      <c r="D173" s="3"/>
      <c r="E173" s="3"/>
      <c r="F173" s="3"/>
      <c r="G173" s="3"/>
    </row>
    <row r="174" spans="1:11" x14ac:dyDescent="0.2">
      <c r="A174" s="3"/>
      <c r="B174" s="3"/>
      <c r="C174" s="3"/>
      <c r="D174" s="3"/>
      <c r="E174" s="3"/>
      <c r="F174" s="3"/>
      <c r="G174" s="3"/>
    </row>
  </sheetData>
  <mergeCells count="33">
    <mergeCell ref="C156:H156"/>
    <mergeCell ref="C157:H157"/>
    <mergeCell ref="C158:H158"/>
    <mergeCell ref="C151:H151"/>
    <mergeCell ref="C152:H152"/>
    <mergeCell ref="C153:H153"/>
    <mergeCell ref="C154:H154"/>
    <mergeCell ref="C155:H155"/>
    <mergeCell ref="C146:H146"/>
    <mergeCell ref="C147:H147"/>
    <mergeCell ref="C148:H148"/>
    <mergeCell ref="C149:H149"/>
    <mergeCell ref="C150:H150"/>
    <mergeCell ref="A15:A16"/>
    <mergeCell ref="A19:K19"/>
    <mergeCell ref="C133:H133"/>
    <mergeCell ref="A134:K134"/>
    <mergeCell ref="C145:H145"/>
    <mergeCell ref="B15:B16"/>
    <mergeCell ref="C169:H169"/>
    <mergeCell ref="C166:H166"/>
    <mergeCell ref="C161:H161"/>
    <mergeCell ref="K15:K16"/>
    <mergeCell ref="A3:C3"/>
    <mergeCell ref="F15:F16"/>
    <mergeCell ref="G15:G16"/>
    <mergeCell ref="H15:H16"/>
    <mergeCell ref="E10:G10"/>
    <mergeCell ref="J15:J16"/>
    <mergeCell ref="I15:I16"/>
    <mergeCell ref="C15:C16"/>
    <mergeCell ref="D15:D16"/>
    <mergeCell ref="E15:E16"/>
  </mergeCells>
  <pageMargins left="0.78740157480314965" right="0.39370078740157483" top="0.39370078740157483" bottom="0.39370078740157483" header="0.23622047244094491" footer="0.23622047244094491"/>
  <pageSetup paperSize="9" scale="68" fitToHeight="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В 2-х уровнях цен</vt:lpstr>
      <vt:lpstr>'В 2-х уровнях цен'!Print_Area</vt:lpstr>
      <vt:lpstr>'В 2-х уровнях цен'!Print_Titles</vt:lpstr>
      <vt:lpstr>'В 2-х уровнях цен'!Заголовки_для_печати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keywords>12.03.2008</cp:keywords>
  <cp:lastModifiedBy>Microsoft Office</cp:lastModifiedBy>
  <cp:lastPrinted>2018-11-22T13:03:29Z</cp:lastPrinted>
  <dcterms:created xsi:type="dcterms:W3CDTF">2003-01-28T12:33:10Z</dcterms:created>
  <dcterms:modified xsi:type="dcterms:W3CDTF">2019-06-03T13:30:16Z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