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услан\Desktop\свеза\"/>
    </mc:Choice>
  </mc:AlternateContent>
  <bookViews>
    <workbookView xWindow="240" yWindow="30" windowWidth="19440" windowHeight="10035"/>
  </bookViews>
  <sheets>
    <sheet name="ЛСР 13 граф" sheetId="7" r:id="rId1"/>
  </sheets>
  <definedNames>
    <definedName name="Constr" localSheetId="0">'ЛСР 13 граф'!$A$1</definedName>
    <definedName name="FOT" localSheetId="0">'ЛСР 13 граф'!$C$19</definedName>
    <definedName name="Ind" localSheetId="0">'ЛСР 13 граф'!$D$9</definedName>
    <definedName name="Obj" localSheetId="0">'ЛСР 13 граф'!#REF!</definedName>
    <definedName name="Obosn" localSheetId="0">'ЛСР 13 граф'!$C$15</definedName>
    <definedName name="SmPr" localSheetId="0">'ЛСР 13 граф'!$C$16</definedName>
    <definedName name="_xlnm.Print_Titles" localSheetId="0">'ЛСР 13 граф'!$28:$28</definedName>
  </definedNames>
  <calcPr calcId="152511"/>
</workbook>
</file>

<file path=xl/calcChain.xml><?xml version="1.0" encoding="utf-8"?>
<calcChain xmlns="http://schemas.openxmlformats.org/spreadsheetml/2006/main">
  <c r="J33" i="7" l="1"/>
  <c r="M67" i="7"/>
  <c r="L67" i="7"/>
  <c r="K67" i="7"/>
  <c r="J67" i="7" l="1"/>
  <c r="J66" i="7"/>
  <c r="J30" i="7"/>
  <c r="K30" i="7"/>
  <c r="L30" i="7"/>
  <c r="M30" i="7"/>
  <c r="J81" i="7"/>
  <c r="J82" i="7" s="1"/>
  <c r="J83" i="7" s="1"/>
</calcChain>
</file>

<file path=xl/sharedStrings.xml><?xml version="1.0" encoding="utf-8"?>
<sst xmlns="http://schemas.openxmlformats.org/spreadsheetml/2006/main" count="223" uniqueCount="173">
  <si>
    <t>СОГЛАСОВАНО:</t>
  </si>
  <si>
    <t>УТВЕРЖДАЮ:</t>
  </si>
  <si>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</si>
  <si>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</si>
  <si>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</si>
  <si>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</si>
  <si>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</si>
  <si>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</si>
  <si>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</si>
  <si>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</si>
  <si>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</si>
  <si>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</si>
  <si>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</si>
  <si>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Всего</t>
  </si>
  <si>
    <t>В том числе</t>
  </si>
  <si>
    <t>Осн.З/п</t>
  </si>
  <si>
    <t>З/пМех</t>
  </si>
  <si>
    <t>Обоснование</t>
  </si>
  <si>
    <t>________________</t>
  </si>
  <si>
    <t>Эк.Маш.</t>
  </si>
  <si>
    <t>" _____ " ________________ 2016 г.</t>
  </si>
  <si>
    <t>"______ " _______________2016 г.</t>
  </si>
  <si>
    <t xml:space="preserve">Раздел 1. </t>
  </si>
  <si>
    <t>Н, З</t>
  </si>
  <si>
    <t>1. 509-9900</t>
  </si>
  <si>
    <t>Строительный мусор</t>
  </si>
  <si>
    <t>т</t>
  </si>
  <si>
    <t>Н, Уд</t>
  </si>
  <si>
    <t>2. 509-9900</t>
  </si>
  <si>
    <t>2</t>
  </si>
  <si>
    <t>ТЕР46-04-001-04</t>
  </si>
  <si>
    <t>Разборка: кирпичных стен</t>
  </si>
  <si>
    <t>1 м3</t>
  </si>
  <si>
    <t>5</t>
  </si>
  <si>
    <t>ТЕРр66-17-1</t>
  </si>
  <si>
    <t>Демонтаж трубопроводов в проходных каналах через окна-шурфы с повышенной влажностью диаметром труб: до 50 мм</t>
  </si>
  <si>
    <t>100 м трубопровода</t>
  </si>
  <si>
    <t>100 шт.</t>
  </si>
  <si>
    <t>8</t>
  </si>
  <si>
    <t>ТЕРр65-19-3</t>
  </si>
  <si>
    <t>Демонтаж: радиаторов весом до 240 кг</t>
  </si>
  <si>
    <t>10</t>
  </si>
  <si>
    <t>Прайс</t>
  </si>
  <si>
    <t>Радиатор биметаллический STI Bimetal 500/80 12 секций</t>
  </si>
  <si>
    <t>шт</t>
  </si>
  <si>
    <t>11</t>
  </si>
  <si>
    <t>ТЕР13-06-004-01</t>
  </si>
  <si>
    <t xml:space="preserve">Обеспыливание поверхности     </t>
  </si>
  <si>
    <t>1 м2 обеспыливаемой поверхности</t>
  </si>
  <si>
    <t>100 м2 покрытия</t>
  </si>
  <si>
    <t>20</t>
  </si>
  <si>
    <t>ТЕР12-01-010-01</t>
  </si>
  <si>
    <t>Устройство мелких покрытий (брандмауэры, парапеты, свесы и т.п.) из листовой оцинкованной стали</t>
  </si>
  <si>
    <t>шт.</t>
  </si>
  <si>
    <t>м2</t>
  </si>
  <si>
    <t>100 м</t>
  </si>
  <si>
    <t>м</t>
  </si>
  <si>
    <t>1 т конструкций</t>
  </si>
  <si>
    <t>28</t>
  </si>
  <si>
    <t>ТЕРм38-01-003-04</t>
  </si>
  <si>
    <t>Решетчатые конструкции (стойки, опоры, фермы и пр.), сборка с помощью: лебедок ручных (с установкой и снятием их в процессе работы) или вручную (мелких деталей)</t>
  </si>
  <si>
    <t>29</t>
  </si>
  <si>
    <t>101-1026</t>
  </si>
  <si>
    <t>Швеллеры № 40 из стали марки Ст3сп</t>
  </si>
  <si>
    <t>30</t>
  </si>
  <si>
    <t>ТССЦ-103-1485</t>
  </si>
  <si>
    <t>Трубы стальные квадратные (ГОСТ 8639-82) размером 40х40 мм, толщина стенки 3 мм</t>
  </si>
  <si>
    <t>32</t>
  </si>
  <si>
    <t>ТЕР46-04-013-01</t>
  </si>
  <si>
    <t>Разборка лестничных маршей: на одном косоуре</t>
  </si>
  <si>
    <t>100 м2 горизонтальной проекции</t>
  </si>
  <si>
    <t>33</t>
  </si>
  <si>
    <t>ТЕРм38-01-004-08</t>
  </si>
  <si>
    <t>Сборка с помощью лебедок ручных (с установкой и снятием их в процессе работы) или вручную (мелких деталей): лестницы прямолинейные и криволинейные с ограждением</t>
  </si>
  <si>
    <t>37</t>
  </si>
  <si>
    <t>прайс</t>
  </si>
  <si>
    <t>Светильник потолочный ABERLICHT HB — 150/90 LUX NW</t>
  </si>
  <si>
    <t>100 коробок</t>
  </si>
  <si>
    <t>40</t>
  </si>
  <si>
    <t>ТЕРр69-9-1</t>
  </si>
  <si>
    <t>Очистка помещений от строительного мусора</t>
  </si>
  <si>
    <t>100 т мусора</t>
  </si>
  <si>
    <t>100
102</t>
  </si>
  <si>
    <t>41</t>
  </si>
  <si>
    <t>ТЕРр56-9-2</t>
  </si>
  <si>
    <t>Демонтаж дверных коробок: в каменных стенах с выломкой четвертей в кладке</t>
  </si>
  <si>
    <t>1
0,01</t>
  </si>
  <si>
    <t>10,6
0,106</t>
  </si>
  <si>
    <t>42</t>
  </si>
  <si>
    <t>ТЕРр69-12-1</t>
  </si>
  <si>
    <t>Приготовление растворов вручную: цементных</t>
  </si>
  <si>
    <t>1 м3 раствора</t>
  </si>
  <si>
    <t>44</t>
  </si>
  <si>
    <t>ТЕРр57-1-4</t>
  </si>
  <si>
    <t>Разборка оснований покрытия полов: дощатых оснований щитового паркета</t>
  </si>
  <si>
    <t>100 м2 основания</t>
  </si>
  <si>
    <t>1,92
0,6912</t>
  </si>
  <si>
    <t>50</t>
  </si>
  <si>
    <t>ТЕР11-01-053-04</t>
  </si>
  <si>
    <t>Устройство оснований полов из фанеры в два слоя площадью: свыше 20 м2</t>
  </si>
  <si>
    <t>100 м2 пола</t>
  </si>
  <si>
    <t>ТССЦ-102-0457</t>
  </si>
  <si>
    <t>Фанера общего назначения из шпона лиственных пород водостойкая марки ФК, сорт 2/4, толщина 18 мм</t>
  </si>
  <si>
    <t>м3</t>
  </si>
  <si>
    <r>
      <t>51</t>
    </r>
    <r>
      <rPr>
        <i/>
        <sz val="9"/>
        <rFont val="Arial"/>
        <family val="2"/>
        <charset val="204"/>
      </rPr>
      <t xml:space="preserve">
*</t>
    </r>
  </si>
  <si>
    <t>53</t>
  </si>
  <si>
    <t>ТЕРр57-3-1</t>
  </si>
  <si>
    <t>Разборка плинтусов: деревянных и из пластмассовых материалов</t>
  </si>
  <si>
    <t>100 м плинтуса</t>
  </si>
  <si>
    <t>1
0,24</t>
  </si>
  <si>
    <t>0,11
0,0264</t>
  </si>
  <si>
    <t>54</t>
  </si>
  <si>
    <t>ТЕРр53-14-1</t>
  </si>
  <si>
    <t>Заделка трещин в кирпичных стенах: цементным раствором</t>
  </si>
  <si>
    <t>10 м трещин</t>
  </si>
  <si>
    <t>55</t>
  </si>
  <si>
    <t>ТЕРр67-3-1</t>
  </si>
  <si>
    <t>Демонтаж кабеля</t>
  </si>
  <si>
    <t>56</t>
  </si>
  <si>
    <t>ТЕР10-05-011-02</t>
  </si>
  <si>
    <t>Устройство подвесных потолков: одноуровневых (П 113)</t>
  </si>
  <si>
    <t>100 м2 потолка</t>
  </si>
  <si>
    <t>1. 120-0011</t>
  </si>
  <si>
    <t>Листы гипсокартонные ГКЛ 12,5 мм</t>
  </si>
  <si>
    <t>111
39,96</t>
  </si>
  <si>
    <t>2. 120-9002</t>
  </si>
  <si>
    <t>Профили направляющие (на устройство деформационного шва) 27/28</t>
  </si>
  <si>
    <t>136
48,96</t>
  </si>
  <si>
    <t>3. 120-9004</t>
  </si>
  <si>
    <t>Профили потолочные</t>
  </si>
  <si>
    <t>306
110,16</t>
  </si>
  <si>
    <t>57</t>
  </si>
  <si>
    <t>СЦМ-120-0038</t>
  </si>
  <si>
    <t>Профиль потолочный ПП 60/27/0,6</t>
  </si>
  <si>
    <t>58</t>
  </si>
  <si>
    <t>59</t>
  </si>
  <si>
    <t>СЦМ-120-0012</t>
  </si>
  <si>
    <t>Листы гипсокартонные ГКЛ 9,5 мм</t>
  </si>
  <si>
    <t>62</t>
  </si>
  <si>
    <t>Светильник потолочный ABERLICHT ACL 25 EPR 36Вт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</si>
  <si>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</si>
  <si>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</si>
  <si>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</si>
  <si>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</si>
  <si>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</si>
  <si>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</si>
  <si>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</si>
  <si>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</si>
  <si>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</si>
  <si>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</si>
  <si>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</si>
  <si>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</si>
  <si>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</si>
  <si>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Письмо Минстроя России от 26.12.2017г. №49127-ХМ/09 190 476,19 * 6,93</t>
  </si>
  <si>
    <t xml:space="preserve">  ВСЕГО по смете</t>
  </si>
  <si>
    <t>Материалы заказчика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</si>
  <si>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</si>
  <si>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тыс. руб.</t>
  </si>
  <si>
    <t>Составлен(а) в текущих (прогнозных) ценах по состоянию на ______________</t>
  </si>
  <si>
    <t>склад, ФК-1 ВЗТ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</si>
  <si>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</si>
  <si>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</si>
  <si>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</si>
  <si>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Трудозатраты механизаторов _______________________________________________________________________________________________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</si>
  <si>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</si>
  <si>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</si>
  <si>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 xml:space="preserve">      строительных работ _______________________________________________________________________________________________</t>
  </si>
  <si>
    <t>тендерный понижающий коэффициент К=0,99621212</t>
  </si>
  <si>
    <t>НДС 18%</t>
  </si>
  <si>
    <t>ШТ</t>
  </si>
  <si>
    <t xml:space="preserve">Светильник потолочный ABERLICHT N-LINE-36/500 </t>
  </si>
  <si>
    <t>___________________________</t>
  </si>
  <si>
    <t>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</si>
</sst>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5" fillId="0" borderId="1" xfId="1" applyFont="1" applyBorder="1" applyAlignment="1">
      <alignment horizontal="right" vertical="top"/>
    </xf>
    <xf numFmtId="0" fontId="9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horizontal="right" vertical="top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7" fillId="0" borderId="1" xfId="1" applyFont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0" borderId="0" xfId="1" applyFont="1"/>
    <xf numFmtId="0" fontId="3" fillId="0" borderId="2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/>
    </xf>
    <xf numFmtId="0" fontId="8" fillId="0" borderId="0" xfId="1" applyFont="1" applyBorder="1" applyAlignment="1">
      <alignment horizontal="center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0" fontId="7" fillId="0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right" vertical="top"/>
    </xf>
    <xf numFmtId="0" fontId="7" fillId="0" borderId="1" xfId="1" applyFont="1" applyBorder="1" applyAlignment="1">
      <alignment horizontal="right" vertical="top"/>
    </xf>
    <xf numFmtId="0" fontId="3" fillId="0" borderId="0" xfId="1" applyFont="1" applyBorder="1" applyAlignment="1">
      <alignment horizontal="left" vertical="top"/>
    </xf>
    <xf numFmtId="49" fontId="12" fillId="0" borderId="0" xfId="1" applyNumberFormat="1" applyFont="1" applyAlignment="1">
      <alignment horizontal="left" vertical="top"/>
    </xf>
    <xf numFmtId="0" fontId="5" fillId="0" borderId="0" xfId="1" applyFont="1" applyAlignment="1"/>
    <xf numFmtId="49" fontId="7" fillId="0" borderId="0" xfId="1" applyNumberFormat="1" applyFont="1" applyAlignment="1">
      <alignment horizontal="left" vertical="top"/>
    </xf>
    <xf numFmtId="0" fontId="7" fillId="0" borderId="0" xfId="1" applyFont="1" applyAlignment="1"/>
    <xf numFmtId="0" fontId="2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left" vertical="top"/>
    </xf>
    <xf numFmtId="0" fontId="3" fillId="0" borderId="0" xfId="1" applyNumberFormat="1" applyFont="1" applyAlignment="1">
      <alignment horizontal="center" vertical="top"/>
    </xf>
    <xf numFmtId="0" fontId="12" fillId="0" borderId="0" xfId="1" applyNumberFormat="1" applyFont="1" applyAlignment="1">
      <alignment horizontal="center" vertical="top"/>
    </xf>
    <xf numFmtId="0" fontId="7" fillId="0" borderId="0" xfId="1" applyNumberFormat="1" applyFont="1" applyAlignment="1">
      <alignment horizontal="center" vertical="top"/>
    </xf>
    <xf numFmtId="0" fontId="3" fillId="0" borderId="2" xfId="1" applyNumberFormat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3" fillId="0" borderId="2" xfId="1" quotePrefix="1" applyNumberFormat="1" applyFont="1" applyBorder="1" applyAlignment="1">
      <alignment horizontal="center" vertical="top"/>
    </xf>
    <xf numFmtId="49" fontId="1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horizontal="right" vertical="top" wrapText="1"/>
    </xf>
    <xf numFmtId="0" fontId="5" fillId="0" borderId="2" xfId="1" applyFont="1" applyBorder="1" applyAlignment="1">
      <alignment horizontal="right" vertical="top"/>
    </xf>
    <xf numFmtId="0" fontId="12" fillId="0" borderId="2" xfId="1" applyNumberFormat="1" applyFont="1" applyBorder="1" applyAlignment="1">
      <alignment horizontal="center" vertical="top" wrapText="1"/>
    </xf>
    <xf numFmtId="49" fontId="3" fillId="0" borderId="2" xfId="1" applyNumberFormat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  <xf numFmtId="0" fontId="3" fillId="0" borderId="2" xfId="1" applyNumberFormat="1" applyFont="1" applyBorder="1" applyAlignment="1">
      <alignment horizontal="center" vertical="top" wrapText="1"/>
    </xf>
    <xf numFmtId="0" fontId="11" fillId="0" borderId="2" xfId="1" applyFont="1" applyBorder="1" applyAlignment="1">
      <alignment horizontal="right" vertical="top" wrapText="1"/>
    </xf>
    <xf numFmtId="0" fontId="7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3" xfId="1" applyNumberFormat="1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2" xfId="1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top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84"/>
  <sheetViews>
    <sheetView showGridLines="0" tabSelected="1" topLeftCell="A64" zoomScaleNormal="100" zoomScaleSheetLayoutView="75" workbookViewId="0">
      <selection activeCell="J83" sqref="J83"/>
    </sheetView>
  </sheetViews>
  <sheetFormatPr defaultRowHeight="12.75" outlineLevelRow="2" x14ac:dyDescent="0.2"/>
  <cols>
    <col min="1" max="1" width="4.5703125" style="45" customWidth="1"/>
    <col min="2" max="2" width="14.42578125" style="1" customWidth="1"/>
    <col min="3" max="3" width="40.7109375" style="11" customWidth="1"/>
    <col min="4" max="4" width="13.85546875" style="10" customWidth="1"/>
    <col min="5" max="5" width="16.42578125" style="14" customWidth="1"/>
    <col min="6" max="6" width="8.140625" style="3" customWidth="1"/>
    <col min="7" max="9" width="7.140625" style="3" customWidth="1"/>
    <col min="10" max="10" width="8.140625" style="3" customWidth="1"/>
    <col min="11" max="13" width="7.140625" style="3" customWidth="1"/>
    <col min="14" max="16384" width="9.140625" style="4"/>
  </cols>
  <sheetData>
    <row r="1" spans="1:14" outlineLevel="2" x14ac:dyDescent="0.2">
      <c r="A1" s="42" t="s">
        <v>0</v>
      </c>
      <c r="J1" s="2" t="s">
        <v>1</v>
      </c>
    </row>
    <row r="2" spans="1:14" outlineLevel="1" x14ac:dyDescent="0.2">
      <c r="A2" s="43"/>
      <c r="J2" s="5"/>
    </row>
    <row r="3" spans="1:14" outlineLevel="1" x14ac:dyDescent="0.2">
      <c r="A3" s="43"/>
      <c r="J3" s="5"/>
    </row>
    <row r="4" spans="1:14" outlineLevel="1" x14ac:dyDescent="0.2">
      <c r="A4" s="43" t="s">
        <v>18</v>
      </c>
      <c r="J4" s="5" t="s">
        <v>18</v>
      </c>
    </row>
    <row r="5" spans="1:14" outlineLevel="1" x14ac:dyDescent="0.2">
      <c r="A5" s="44" t="s">
        <v>20</v>
      </c>
      <c r="J5" s="15" t="s">
        <v>21</v>
      </c>
    </row>
    <row r="6" spans="1:14" ht="14.25" x14ac:dyDescent="0.2">
      <c r="C6" s="28"/>
      <c r="D6" s="23"/>
      <c r="E6" s="23"/>
      <c r="F6" s="17"/>
      <c r="G6" s="17"/>
      <c r="H6" s="23"/>
      <c r="I6" s="17"/>
      <c r="J6" s="17"/>
    </row>
    <row r="7" spans="1:14" ht="14.25" x14ac:dyDescent="0.2">
      <c r="C7" s="15"/>
      <c r="D7" s="13"/>
      <c r="E7" s="29" t="s">
        <v>2</v>
      </c>
      <c r="F7" s="19"/>
      <c r="G7" s="19"/>
      <c r="I7" s="18"/>
    </row>
    <row r="8" spans="1:14" ht="14.25" x14ac:dyDescent="0.2">
      <c r="C8" s="15"/>
      <c r="D8" s="13"/>
      <c r="E8" s="29"/>
      <c r="F8" s="19"/>
      <c r="G8" s="19"/>
      <c r="I8" s="18"/>
    </row>
    <row r="9" spans="1:14" ht="15.75" x14ac:dyDescent="0.2">
      <c r="C9" s="15"/>
      <c r="D9" s="20" t="s">
        <v>156</v>
      </c>
    </row>
    <row r="10" spans="1:14" ht="14.25" x14ac:dyDescent="0.2">
      <c r="C10" s="15"/>
      <c r="D10" s="16" t="s">
        <v>3</v>
      </c>
      <c r="I10" s="21"/>
    </row>
    <row r="11" spans="1:14" x14ac:dyDescent="0.2">
      <c r="C11" s="30"/>
      <c r="D11" s="13"/>
      <c r="E11" s="31"/>
      <c r="F11" s="32"/>
      <c r="G11" s="32"/>
      <c r="I11" s="12"/>
    </row>
    <row r="12" spans="1:14" ht="14.25" x14ac:dyDescent="0.2">
      <c r="B12" s="33" t="s">
        <v>4</v>
      </c>
      <c r="C12" s="22" t="s">
        <v>159</v>
      </c>
      <c r="D12" s="23"/>
      <c r="E12" s="34"/>
      <c r="F12" s="35"/>
      <c r="G12" s="35"/>
      <c r="H12" s="36"/>
      <c r="I12" s="17"/>
      <c r="J12" s="17"/>
    </row>
    <row r="13" spans="1:14" ht="14.25" x14ac:dyDescent="0.2">
      <c r="C13" s="37"/>
      <c r="D13" s="13"/>
      <c r="E13" s="27" t="s">
        <v>5</v>
      </c>
      <c r="G13" s="19"/>
      <c r="H13" s="16"/>
      <c r="I13" s="19"/>
      <c r="J13" s="19"/>
    </row>
    <row r="14" spans="1:14" x14ac:dyDescent="0.2">
      <c r="A14" s="46"/>
      <c r="B14" s="38"/>
      <c r="C14" s="15"/>
      <c r="D14" s="13"/>
      <c r="E14" s="39"/>
    </row>
    <row r="15" spans="1:14" ht="14.25" x14ac:dyDescent="0.2">
      <c r="C15" s="24" t="s">
        <v>6</v>
      </c>
      <c r="D15" s="13"/>
      <c r="E15" s="12"/>
      <c r="I15" s="24"/>
      <c r="J15" s="24"/>
      <c r="N15" s="6"/>
    </row>
    <row r="16" spans="1:14" s="25" customFormat="1" ht="15" x14ac:dyDescent="0.25">
      <c r="A16" s="47"/>
      <c r="B16" s="40"/>
      <c r="C16" s="24" t="s">
        <v>164</v>
      </c>
      <c r="D16" s="6"/>
      <c r="E16" s="61" t="s">
        <v>171</v>
      </c>
      <c r="F16" s="62"/>
      <c r="G16" s="49" t="s">
        <v>157</v>
      </c>
      <c r="H16" s="6"/>
      <c r="I16" s="24"/>
      <c r="J16" s="24"/>
      <c r="K16" s="6"/>
      <c r="L16" s="6"/>
      <c r="M16" s="6"/>
    </row>
    <row r="17" spans="1:13" s="25" customFormat="1" ht="15" outlineLevel="1" x14ac:dyDescent="0.25">
      <c r="A17" s="47"/>
      <c r="B17" s="40"/>
      <c r="C17" s="24" t="s">
        <v>166</v>
      </c>
      <c r="D17" s="6"/>
      <c r="E17" s="61" t="s">
        <v>172</v>
      </c>
      <c r="F17" s="62"/>
      <c r="G17" s="49" t="s">
        <v>157</v>
      </c>
      <c r="H17" s="6"/>
      <c r="I17" s="24"/>
      <c r="J17" s="24"/>
      <c r="K17" s="6"/>
      <c r="L17" s="6"/>
      <c r="M17" s="6"/>
    </row>
    <row r="18" spans="1:13" s="25" customFormat="1" ht="15" outlineLevel="1" x14ac:dyDescent="0.25">
      <c r="A18" s="47"/>
      <c r="B18" s="40"/>
      <c r="C18" s="24" t="s">
        <v>165</v>
      </c>
      <c r="D18" s="6"/>
      <c r="E18" s="61" t="s">
        <v>172</v>
      </c>
      <c r="F18" s="62"/>
      <c r="G18" s="49" t="s">
        <v>157</v>
      </c>
      <c r="H18" s="6"/>
      <c r="I18" s="24"/>
      <c r="J18" s="24"/>
      <c r="K18" s="6"/>
      <c r="L18" s="6"/>
      <c r="M18" s="6"/>
    </row>
    <row r="19" spans="1:13" s="25" customFormat="1" ht="15" x14ac:dyDescent="0.25">
      <c r="A19" s="47"/>
      <c r="B19" s="40"/>
      <c r="C19" s="24" t="s">
        <v>160</v>
      </c>
      <c r="D19" s="16"/>
      <c r="E19" s="61" t="s">
        <v>171</v>
      </c>
      <c r="F19" s="62"/>
      <c r="G19" s="49" t="s">
        <v>157</v>
      </c>
      <c r="H19" s="6"/>
      <c r="I19" s="24"/>
      <c r="J19" s="24"/>
      <c r="K19" s="6"/>
      <c r="L19" s="6"/>
      <c r="M19" s="6"/>
    </row>
    <row r="20" spans="1:13" s="25" customFormat="1" ht="15" outlineLevel="1" x14ac:dyDescent="0.25">
      <c r="A20" s="47"/>
      <c r="B20" s="40"/>
      <c r="C20" s="24" t="s">
        <v>161</v>
      </c>
      <c r="D20" s="16"/>
      <c r="E20" s="61" t="s">
        <v>172</v>
      </c>
      <c r="F20" s="62"/>
      <c r="G20" s="49" t="s">
        <v>162</v>
      </c>
      <c r="H20" s="6"/>
      <c r="I20" s="24"/>
      <c r="J20" s="24"/>
      <c r="K20" s="6"/>
      <c r="L20" s="6"/>
      <c r="M20" s="6"/>
    </row>
    <row r="21" spans="1:13" s="25" customFormat="1" ht="15" outlineLevel="2" x14ac:dyDescent="0.25">
      <c r="A21" s="47"/>
      <c r="B21" s="40"/>
      <c r="C21" s="24" t="s">
        <v>163</v>
      </c>
      <c r="D21" s="16"/>
      <c r="E21" s="61" t="s">
        <v>172</v>
      </c>
      <c r="F21" s="62"/>
      <c r="G21" s="49" t="s">
        <v>162</v>
      </c>
      <c r="H21" s="6"/>
      <c r="I21" s="24"/>
      <c r="J21" s="24"/>
      <c r="K21" s="6"/>
      <c r="L21" s="6"/>
      <c r="M21" s="6"/>
    </row>
    <row r="22" spans="1:13" ht="14.25" x14ac:dyDescent="0.2">
      <c r="C22" s="41" t="s">
        <v>158</v>
      </c>
      <c r="D22" s="13"/>
      <c r="E22" s="12"/>
    </row>
    <row r="23" spans="1:13" x14ac:dyDescent="0.2">
      <c r="C23" s="15"/>
      <c r="D23" s="13"/>
      <c r="E23" s="12"/>
    </row>
    <row r="24" spans="1:13" x14ac:dyDescent="0.2">
      <c r="C24" s="15"/>
      <c r="D24" s="13"/>
      <c r="E24" s="12"/>
    </row>
    <row r="25" spans="1:13" ht="12.75" customHeight="1" x14ac:dyDescent="0.2">
      <c r="A25" s="72" t="s">
        <v>7</v>
      </c>
      <c r="B25" s="74" t="s">
        <v>17</v>
      </c>
      <c r="C25" s="69" t="s">
        <v>8</v>
      </c>
      <c r="D25" s="69" t="s">
        <v>9</v>
      </c>
      <c r="E25" s="69" t="s">
        <v>10</v>
      </c>
      <c r="F25" s="69" t="s">
        <v>11</v>
      </c>
      <c r="G25" s="70"/>
      <c r="H25" s="70"/>
      <c r="I25" s="70"/>
      <c r="J25" s="69" t="s">
        <v>12</v>
      </c>
      <c r="K25" s="70"/>
      <c r="L25" s="70"/>
      <c r="M25" s="70"/>
    </row>
    <row r="26" spans="1:13" ht="13.5" customHeight="1" x14ac:dyDescent="0.2">
      <c r="A26" s="73"/>
      <c r="B26" s="75"/>
      <c r="C26" s="76"/>
      <c r="D26" s="69"/>
      <c r="E26" s="69"/>
      <c r="F26" s="69" t="s">
        <v>13</v>
      </c>
      <c r="G26" s="69" t="s">
        <v>14</v>
      </c>
      <c r="H26" s="70"/>
      <c r="I26" s="70"/>
      <c r="J26" s="69" t="s">
        <v>13</v>
      </c>
      <c r="K26" s="69" t="s">
        <v>14</v>
      </c>
      <c r="L26" s="70"/>
      <c r="M26" s="70"/>
    </row>
    <row r="27" spans="1:13" ht="24" x14ac:dyDescent="0.2">
      <c r="A27" s="73"/>
      <c r="B27" s="75"/>
      <c r="C27" s="76"/>
      <c r="D27" s="69"/>
      <c r="E27" s="69"/>
      <c r="F27" s="70"/>
      <c r="G27" s="7" t="s">
        <v>15</v>
      </c>
      <c r="H27" s="7" t="s">
        <v>19</v>
      </c>
      <c r="I27" s="7" t="s">
        <v>16</v>
      </c>
      <c r="J27" s="70"/>
      <c r="K27" s="7" t="s">
        <v>15</v>
      </c>
      <c r="L27" s="7" t="s">
        <v>19</v>
      </c>
      <c r="M27" s="7" t="s">
        <v>16</v>
      </c>
    </row>
    <row r="28" spans="1:13" x14ac:dyDescent="0.2">
      <c r="A28" s="48">
        <v>1</v>
      </c>
      <c r="B28" s="9">
        <v>2</v>
      </c>
      <c r="C28" s="7">
        <v>3</v>
      </c>
      <c r="D28" s="7">
        <v>4</v>
      </c>
      <c r="E28" s="26">
        <v>5</v>
      </c>
      <c r="F28" s="8">
        <v>6</v>
      </c>
      <c r="G28" s="8">
        <v>7</v>
      </c>
      <c r="H28" s="8">
        <v>8</v>
      </c>
      <c r="I28" s="8">
        <v>9</v>
      </c>
      <c r="J28" s="8">
        <v>10</v>
      </c>
      <c r="K28" s="8">
        <v>11</v>
      </c>
      <c r="L28" s="8">
        <v>12</v>
      </c>
      <c r="M28" s="8">
        <v>13</v>
      </c>
    </row>
    <row r="29" spans="1:13" ht="19.149999999999999" customHeight="1" x14ac:dyDescent="0.2">
      <c r="A29" s="71" t="s">
        <v>22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1:13" ht="24" x14ac:dyDescent="0.2">
      <c r="A30" s="50" t="s">
        <v>29</v>
      </c>
      <c r="B30" s="51" t="s">
        <v>30</v>
      </c>
      <c r="C30" s="52" t="s">
        <v>31</v>
      </c>
      <c r="D30" s="26" t="s">
        <v>32</v>
      </c>
      <c r="E30" s="53">
        <v>12</v>
      </c>
      <c r="F30" s="54">
        <v>273.81</v>
      </c>
      <c r="G30" s="54">
        <v>102.84</v>
      </c>
      <c r="H30" s="54">
        <v>170.97</v>
      </c>
      <c r="I30" s="54">
        <v>16.3</v>
      </c>
      <c r="J30" s="55">
        <f>E30*F30</f>
        <v>3285.7200000000003</v>
      </c>
      <c r="K30" s="55">
        <f>G30*E30</f>
        <v>1234.08</v>
      </c>
      <c r="L30" s="55">
        <f>H30*E30</f>
        <v>2051.64</v>
      </c>
      <c r="M30" s="55">
        <f>I30*E30</f>
        <v>195.60000000000002</v>
      </c>
    </row>
    <row r="31" spans="1:13" ht="36" x14ac:dyDescent="0.2">
      <c r="A31" s="50" t="s">
        <v>33</v>
      </c>
      <c r="B31" s="51" t="s">
        <v>34</v>
      </c>
      <c r="C31" s="52" t="s">
        <v>35</v>
      </c>
      <c r="D31" s="26" t="s">
        <v>36</v>
      </c>
      <c r="E31" s="53">
        <v>0.61</v>
      </c>
      <c r="F31" s="54">
        <v>1084.01</v>
      </c>
      <c r="G31" s="54">
        <v>634.79999999999995</v>
      </c>
      <c r="H31" s="54">
        <v>436.73</v>
      </c>
      <c r="I31" s="54">
        <v>61.66</v>
      </c>
      <c r="J31" s="55">
        <v>661.25</v>
      </c>
      <c r="K31" s="55">
        <v>387.23</v>
      </c>
      <c r="L31" s="55">
        <v>266.41000000000003</v>
      </c>
      <c r="M31" s="55">
        <v>37.61</v>
      </c>
    </row>
    <row r="32" spans="1:13" x14ac:dyDescent="0.2">
      <c r="A32" s="50" t="s">
        <v>38</v>
      </c>
      <c r="B32" s="51" t="s">
        <v>39</v>
      </c>
      <c r="C32" s="52" t="s">
        <v>40</v>
      </c>
      <c r="D32" s="26" t="s">
        <v>37</v>
      </c>
      <c r="E32" s="53">
        <v>0.01</v>
      </c>
      <c r="F32" s="54">
        <v>2913.03</v>
      </c>
      <c r="G32" s="54">
        <v>2595.06</v>
      </c>
      <c r="H32" s="54">
        <v>317.97000000000003</v>
      </c>
      <c r="I32" s="54">
        <v>150.15</v>
      </c>
      <c r="J32" s="55">
        <v>29.13</v>
      </c>
      <c r="K32" s="55">
        <v>25.95</v>
      </c>
      <c r="L32" s="55">
        <v>3.18</v>
      </c>
      <c r="M32" s="55">
        <v>1.5</v>
      </c>
    </row>
    <row r="33" spans="1:13" ht="24" x14ac:dyDescent="0.2">
      <c r="A33" s="50" t="s">
        <v>41</v>
      </c>
      <c r="B33" s="51" t="s">
        <v>42</v>
      </c>
      <c r="C33" s="52" t="s">
        <v>43</v>
      </c>
      <c r="D33" s="26" t="s">
        <v>44</v>
      </c>
      <c r="E33" s="53">
        <v>2</v>
      </c>
      <c r="F33" s="54">
        <v>937</v>
      </c>
      <c r="G33" s="55"/>
      <c r="H33" s="55"/>
      <c r="I33" s="55"/>
      <c r="J33" s="55">
        <f>F33*E33</f>
        <v>1874</v>
      </c>
      <c r="K33" s="55"/>
      <c r="L33" s="55"/>
      <c r="M33" s="55"/>
    </row>
    <row r="34" spans="1:13" ht="36" x14ac:dyDescent="0.2">
      <c r="A34" s="50" t="s">
        <v>45</v>
      </c>
      <c r="B34" s="51" t="s">
        <v>46</v>
      </c>
      <c r="C34" s="52" t="s">
        <v>47</v>
      </c>
      <c r="D34" s="26" t="s">
        <v>48</v>
      </c>
      <c r="E34" s="58">
        <v>5.28</v>
      </c>
      <c r="F34" s="54">
        <v>2.4900000000000002</v>
      </c>
      <c r="G34" s="54">
        <v>1.2</v>
      </c>
      <c r="H34" s="54">
        <v>1.29</v>
      </c>
      <c r="I34" s="55"/>
      <c r="J34" s="55">
        <v>13.15</v>
      </c>
      <c r="K34" s="55">
        <v>6.34</v>
      </c>
      <c r="L34" s="55">
        <v>6.81</v>
      </c>
      <c r="M34" s="55"/>
    </row>
    <row r="35" spans="1:13" ht="24" x14ac:dyDescent="0.2">
      <c r="A35" s="50">
        <v>18</v>
      </c>
      <c r="B35" s="51" t="s">
        <v>42</v>
      </c>
      <c r="C35" s="52" t="s">
        <v>43</v>
      </c>
      <c r="D35" s="26" t="s">
        <v>44</v>
      </c>
      <c r="E35" s="53">
        <v>5</v>
      </c>
      <c r="F35" s="54">
        <v>937</v>
      </c>
      <c r="G35" s="55"/>
      <c r="H35" s="55"/>
      <c r="I35" s="55"/>
      <c r="J35" s="55">
        <v>4685</v>
      </c>
      <c r="K35" s="55"/>
      <c r="L35" s="55"/>
      <c r="M35" s="55"/>
    </row>
    <row r="36" spans="1:13" ht="36" x14ac:dyDescent="0.2">
      <c r="A36" s="50" t="s">
        <v>50</v>
      </c>
      <c r="B36" s="51" t="s">
        <v>51</v>
      </c>
      <c r="C36" s="52" t="s">
        <v>52</v>
      </c>
      <c r="D36" s="26" t="s">
        <v>49</v>
      </c>
      <c r="E36" s="58">
        <v>0.8448</v>
      </c>
      <c r="F36" s="54">
        <v>13328.09</v>
      </c>
      <c r="G36" s="54">
        <v>1354.13</v>
      </c>
      <c r="H36" s="54">
        <v>27.26</v>
      </c>
      <c r="I36" s="54">
        <v>4.7300000000000004</v>
      </c>
      <c r="J36" s="55">
        <v>11259.57</v>
      </c>
      <c r="K36" s="55">
        <v>1143.97</v>
      </c>
      <c r="L36" s="55">
        <v>23.03</v>
      </c>
      <c r="M36" s="55">
        <v>4</v>
      </c>
    </row>
    <row r="37" spans="1:13" ht="48" x14ac:dyDescent="0.2">
      <c r="A37" s="50" t="s">
        <v>58</v>
      </c>
      <c r="B37" s="51" t="s">
        <v>59</v>
      </c>
      <c r="C37" s="52" t="s">
        <v>60</v>
      </c>
      <c r="D37" s="26" t="s">
        <v>57</v>
      </c>
      <c r="E37" s="53">
        <v>1</v>
      </c>
      <c r="F37" s="54">
        <v>9321.4</v>
      </c>
      <c r="G37" s="54">
        <v>1626</v>
      </c>
      <c r="H37" s="54">
        <v>452.43</v>
      </c>
      <c r="I37" s="54">
        <v>21.41</v>
      </c>
      <c r="J37" s="55">
        <v>9321.4</v>
      </c>
      <c r="K37" s="55">
        <v>1626</v>
      </c>
      <c r="L37" s="55">
        <v>452.43</v>
      </c>
      <c r="M37" s="55">
        <v>21.41</v>
      </c>
    </row>
    <row r="38" spans="1:13" x14ac:dyDescent="0.2">
      <c r="A38" s="50" t="s">
        <v>61</v>
      </c>
      <c r="B38" s="51" t="s">
        <v>62</v>
      </c>
      <c r="C38" s="52" t="s">
        <v>63</v>
      </c>
      <c r="D38" s="26" t="s">
        <v>26</v>
      </c>
      <c r="E38" s="58">
        <v>-1.032</v>
      </c>
      <c r="F38" s="54">
        <v>6743.3</v>
      </c>
      <c r="G38" s="55"/>
      <c r="H38" s="55"/>
      <c r="I38" s="55"/>
      <c r="J38" s="55">
        <v>-6959.09</v>
      </c>
      <c r="K38" s="55"/>
      <c r="L38" s="55"/>
      <c r="M38" s="55"/>
    </row>
    <row r="39" spans="1:13" ht="24" x14ac:dyDescent="0.2">
      <c r="A39" s="50" t="s">
        <v>64</v>
      </c>
      <c r="B39" s="51" t="s">
        <v>65</v>
      </c>
      <c r="C39" s="52" t="s">
        <v>66</v>
      </c>
      <c r="D39" s="26" t="s">
        <v>56</v>
      </c>
      <c r="E39" s="53">
        <v>102</v>
      </c>
      <c r="F39" s="54">
        <v>29.41</v>
      </c>
      <c r="G39" s="55"/>
      <c r="H39" s="55"/>
      <c r="I39" s="55"/>
      <c r="J39" s="55">
        <v>2999.82</v>
      </c>
      <c r="K39" s="55"/>
      <c r="L39" s="55"/>
      <c r="M39" s="55"/>
    </row>
    <row r="40" spans="1:13" ht="36" x14ac:dyDescent="0.2">
      <c r="A40" s="50" t="s">
        <v>67</v>
      </c>
      <c r="B40" s="51" t="s">
        <v>68</v>
      </c>
      <c r="C40" s="52" t="s">
        <v>69</v>
      </c>
      <c r="D40" s="26" t="s">
        <v>70</v>
      </c>
      <c r="E40" s="58">
        <v>5.3999999999999999E-2</v>
      </c>
      <c r="F40" s="54">
        <v>7459.35</v>
      </c>
      <c r="G40" s="54">
        <v>5749.94</v>
      </c>
      <c r="H40" s="54">
        <v>1484.82</v>
      </c>
      <c r="I40" s="54">
        <v>311.31</v>
      </c>
      <c r="J40" s="55">
        <v>402.81</v>
      </c>
      <c r="K40" s="55">
        <v>310.5</v>
      </c>
      <c r="L40" s="55">
        <v>80.180000000000007</v>
      </c>
      <c r="M40" s="55">
        <v>16.809999999999999</v>
      </c>
    </row>
    <row r="41" spans="1:13" ht="60" x14ac:dyDescent="0.2">
      <c r="A41" s="50" t="s">
        <v>71</v>
      </c>
      <c r="B41" s="51" t="s">
        <v>72</v>
      </c>
      <c r="C41" s="52" t="s">
        <v>73</v>
      </c>
      <c r="D41" s="26" t="s">
        <v>57</v>
      </c>
      <c r="E41" s="53">
        <v>1.8180000000000001</v>
      </c>
      <c r="F41" s="54">
        <v>9544.5499999999993</v>
      </c>
      <c r="G41" s="54">
        <v>1897</v>
      </c>
      <c r="H41" s="54">
        <v>762.31</v>
      </c>
      <c r="I41" s="54">
        <v>48.26</v>
      </c>
      <c r="J41" s="55">
        <v>17351.990000000002</v>
      </c>
      <c r="K41" s="55">
        <v>3448.75</v>
      </c>
      <c r="L41" s="55">
        <v>1385.88</v>
      </c>
      <c r="M41" s="55">
        <v>87.74</v>
      </c>
    </row>
    <row r="42" spans="1:13" ht="24" x14ac:dyDescent="0.2">
      <c r="A42" s="50" t="s">
        <v>74</v>
      </c>
      <c r="B42" s="51" t="s">
        <v>75</v>
      </c>
      <c r="C42" s="52" t="s">
        <v>76</v>
      </c>
      <c r="D42" s="26" t="s">
        <v>53</v>
      </c>
      <c r="E42" s="53">
        <v>5</v>
      </c>
      <c r="F42" s="54">
        <v>4761.8999999999996</v>
      </c>
      <c r="G42" s="55"/>
      <c r="H42" s="55"/>
      <c r="I42" s="55"/>
      <c r="J42" s="55">
        <v>23809.5</v>
      </c>
      <c r="K42" s="55"/>
      <c r="L42" s="55"/>
      <c r="M42" s="55"/>
    </row>
    <row r="43" spans="1:13" x14ac:dyDescent="0.2">
      <c r="A43" s="50" t="s">
        <v>78</v>
      </c>
      <c r="B43" s="51" t="s">
        <v>79</v>
      </c>
      <c r="C43" s="52" t="s">
        <v>80</v>
      </c>
      <c r="D43" s="26" t="s">
        <v>81</v>
      </c>
      <c r="E43" s="58">
        <v>1.02</v>
      </c>
      <c r="F43" s="54">
        <v>2190.35</v>
      </c>
      <c r="G43" s="54">
        <v>2190.35</v>
      </c>
      <c r="H43" s="55"/>
      <c r="I43" s="55"/>
      <c r="J43" s="55">
        <v>2234.16</v>
      </c>
      <c r="K43" s="55">
        <v>2234.16</v>
      </c>
      <c r="L43" s="55"/>
      <c r="M43" s="55"/>
    </row>
    <row r="44" spans="1:13" ht="24" outlineLevel="1" x14ac:dyDescent="0.2">
      <c r="A44" s="56" t="s">
        <v>27</v>
      </c>
      <c r="B44" s="57" t="s">
        <v>24</v>
      </c>
      <c r="C44" s="52" t="s">
        <v>25</v>
      </c>
      <c r="D44" s="26" t="s">
        <v>26</v>
      </c>
      <c r="E44" s="58" t="s">
        <v>82</v>
      </c>
      <c r="F44" s="55"/>
      <c r="G44" s="55"/>
      <c r="H44" s="55"/>
      <c r="I44" s="55"/>
      <c r="J44" s="55"/>
      <c r="K44" s="55"/>
      <c r="L44" s="55"/>
      <c r="M44" s="55"/>
    </row>
    <row r="45" spans="1:13" ht="24" x14ac:dyDescent="0.2">
      <c r="A45" s="50" t="s">
        <v>83</v>
      </c>
      <c r="B45" s="51" t="s">
        <v>84</v>
      </c>
      <c r="C45" s="52" t="s">
        <v>85</v>
      </c>
      <c r="D45" s="26" t="s">
        <v>77</v>
      </c>
      <c r="E45" s="53">
        <v>0.01</v>
      </c>
      <c r="F45" s="54">
        <v>5665.87</v>
      </c>
      <c r="G45" s="54">
        <v>5075.9799999999996</v>
      </c>
      <c r="H45" s="54">
        <v>589.89</v>
      </c>
      <c r="I45" s="54">
        <v>56.25</v>
      </c>
      <c r="J45" s="55">
        <v>56.66</v>
      </c>
      <c r="K45" s="55">
        <v>50.76</v>
      </c>
      <c r="L45" s="55">
        <v>5.9</v>
      </c>
      <c r="M45" s="55">
        <v>0.56000000000000005</v>
      </c>
    </row>
    <row r="46" spans="1:13" ht="22.5" outlineLevel="1" x14ac:dyDescent="0.2">
      <c r="A46" s="56" t="s">
        <v>23</v>
      </c>
      <c r="B46" s="57" t="s">
        <v>24</v>
      </c>
      <c r="C46" s="52" t="s">
        <v>25</v>
      </c>
      <c r="D46" s="26" t="s">
        <v>26</v>
      </c>
      <c r="E46" s="58" t="s">
        <v>86</v>
      </c>
      <c r="F46" s="55"/>
      <c r="G46" s="55"/>
      <c r="H46" s="55"/>
      <c r="I46" s="55"/>
      <c r="J46" s="55"/>
      <c r="K46" s="55"/>
      <c r="L46" s="55"/>
      <c r="M46" s="55"/>
    </row>
    <row r="47" spans="1:13" ht="24" outlineLevel="1" x14ac:dyDescent="0.2">
      <c r="A47" s="56" t="s">
        <v>27</v>
      </c>
      <c r="B47" s="57" t="s">
        <v>28</v>
      </c>
      <c r="C47" s="52" t="s">
        <v>25</v>
      </c>
      <c r="D47" s="26" t="s">
        <v>26</v>
      </c>
      <c r="E47" s="58" t="s">
        <v>87</v>
      </c>
      <c r="F47" s="55"/>
      <c r="G47" s="55"/>
      <c r="H47" s="55"/>
      <c r="I47" s="55"/>
      <c r="J47" s="55"/>
      <c r="K47" s="55"/>
      <c r="L47" s="55"/>
      <c r="M47" s="55"/>
    </row>
    <row r="48" spans="1:13" x14ac:dyDescent="0.2">
      <c r="A48" s="50" t="s">
        <v>88</v>
      </c>
      <c r="B48" s="51" t="s">
        <v>89</v>
      </c>
      <c r="C48" s="52" t="s">
        <v>90</v>
      </c>
      <c r="D48" s="26" t="s">
        <v>91</v>
      </c>
      <c r="E48" s="53">
        <v>2</v>
      </c>
      <c r="F48" s="54">
        <v>34.619999999999997</v>
      </c>
      <c r="G48" s="54">
        <v>34.619999999999997</v>
      </c>
      <c r="H48" s="55"/>
      <c r="I48" s="55"/>
      <c r="J48" s="55">
        <v>69.239999999999995</v>
      </c>
      <c r="K48" s="55">
        <v>69.239999999999995</v>
      </c>
      <c r="L48" s="55"/>
      <c r="M48" s="55"/>
    </row>
    <row r="49" spans="1:13" ht="24" x14ac:dyDescent="0.2">
      <c r="A49" s="50" t="s">
        <v>92</v>
      </c>
      <c r="B49" s="51" t="s">
        <v>93</v>
      </c>
      <c r="C49" s="52" t="s">
        <v>94</v>
      </c>
      <c r="D49" s="26" t="s">
        <v>95</v>
      </c>
      <c r="E49" s="58">
        <v>0.36</v>
      </c>
      <c r="F49" s="54">
        <v>163.75</v>
      </c>
      <c r="G49" s="54">
        <v>163.75</v>
      </c>
      <c r="H49" s="55"/>
      <c r="I49" s="55"/>
      <c r="J49" s="55">
        <v>58.95</v>
      </c>
      <c r="K49" s="55">
        <v>58.95</v>
      </c>
      <c r="L49" s="55"/>
      <c r="M49" s="55"/>
    </row>
    <row r="50" spans="1:13" ht="24" outlineLevel="1" x14ac:dyDescent="0.2">
      <c r="A50" s="56" t="s">
        <v>27</v>
      </c>
      <c r="B50" s="57" t="s">
        <v>24</v>
      </c>
      <c r="C50" s="52" t="s">
        <v>25</v>
      </c>
      <c r="D50" s="26" t="s">
        <v>26</v>
      </c>
      <c r="E50" s="58" t="s">
        <v>96</v>
      </c>
      <c r="F50" s="55"/>
      <c r="G50" s="55"/>
      <c r="H50" s="55"/>
      <c r="I50" s="55"/>
      <c r="J50" s="55"/>
      <c r="K50" s="55"/>
      <c r="L50" s="55"/>
      <c r="M50" s="55"/>
    </row>
    <row r="51" spans="1:13" ht="24" x14ac:dyDescent="0.2">
      <c r="A51" s="50" t="s">
        <v>97</v>
      </c>
      <c r="B51" s="51" t="s">
        <v>98</v>
      </c>
      <c r="C51" s="52" t="s">
        <v>99</v>
      </c>
      <c r="D51" s="26" t="s">
        <v>100</v>
      </c>
      <c r="E51" s="58">
        <v>0.36</v>
      </c>
      <c r="F51" s="54">
        <v>9996.41</v>
      </c>
      <c r="G51" s="54">
        <v>624.88</v>
      </c>
      <c r="H51" s="54">
        <v>711.14</v>
      </c>
      <c r="I51" s="54">
        <v>94.94</v>
      </c>
      <c r="J51" s="55">
        <v>3598.71</v>
      </c>
      <c r="K51" s="55">
        <v>224.96</v>
      </c>
      <c r="L51" s="55">
        <v>256.01</v>
      </c>
      <c r="M51" s="55">
        <v>34.18</v>
      </c>
    </row>
    <row r="52" spans="1:13" ht="36" x14ac:dyDescent="0.2">
      <c r="A52" s="59" t="s">
        <v>104</v>
      </c>
      <c r="B52" s="51" t="s">
        <v>101</v>
      </c>
      <c r="C52" s="52" t="s">
        <v>102</v>
      </c>
      <c r="D52" s="26" t="s">
        <v>103</v>
      </c>
      <c r="E52" s="53">
        <v>0.88919999999999999</v>
      </c>
      <c r="F52" s="54">
        <v>3350.33</v>
      </c>
      <c r="G52" s="55"/>
      <c r="H52" s="55"/>
      <c r="I52" s="55"/>
      <c r="J52" s="55">
        <v>2979.11</v>
      </c>
      <c r="K52" s="55"/>
      <c r="L52" s="55"/>
      <c r="M52" s="55"/>
    </row>
    <row r="53" spans="1:13" ht="24" x14ac:dyDescent="0.2">
      <c r="A53" s="50" t="s">
        <v>105</v>
      </c>
      <c r="B53" s="51" t="s">
        <v>106</v>
      </c>
      <c r="C53" s="52" t="s">
        <v>107</v>
      </c>
      <c r="D53" s="26" t="s">
        <v>108</v>
      </c>
      <c r="E53" s="58">
        <v>0.24</v>
      </c>
      <c r="F53" s="54">
        <v>41.43</v>
      </c>
      <c r="G53" s="54">
        <v>41.43</v>
      </c>
      <c r="H53" s="55"/>
      <c r="I53" s="55"/>
      <c r="J53" s="55">
        <v>9.94</v>
      </c>
      <c r="K53" s="55">
        <v>9.94</v>
      </c>
      <c r="L53" s="55"/>
      <c r="M53" s="55"/>
    </row>
    <row r="54" spans="1:13" ht="22.5" outlineLevel="1" x14ac:dyDescent="0.2">
      <c r="A54" s="56" t="s">
        <v>23</v>
      </c>
      <c r="B54" s="57" t="s">
        <v>24</v>
      </c>
      <c r="C54" s="52" t="s">
        <v>25</v>
      </c>
      <c r="D54" s="26" t="s">
        <v>26</v>
      </c>
      <c r="E54" s="58" t="s">
        <v>109</v>
      </c>
      <c r="F54" s="55"/>
      <c r="G54" s="55"/>
      <c r="H54" s="55"/>
      <c r="I54" s="55"/>
      <c r="J54" s="55"/>
      <c r="K54" s="55"/>
      <c r="L54" s="55"/>
      <c r="M54" s="55"/>
    </row>
    <row r="55" spans="1:13" ht="24" outlineLevel="1" x14ac:dyDescent="0.2">
      <c r="A55" s="56" t="s">
        <v>27</v>
      </c>
      <c r="B55" s="57" t="s">
        <v>28</v>
      </c>
      <c r="C55" s="52" t="s">
        <v>25</v>
      </c>
      <c r="D55" s="26" t="s">
        <v>26</v>
      </c>
      <c r="E55" s="58" t="s">
        <v>110</v>
      </c>
      <c r="F55" s="55"/>
      <c r="G55" s="55"/>
      <c r="H55" s="55"/>
      <c r="I55" s="55"/>
      <c r="J55" s="55"/>
      <c r="K55" s="55"/>
      <c r="L55" s="55"/>
      <c r="M55" s="55"/>
    </row>
    <row r="56" spans="1:13" ht="24" x14ac:dyDescent="0.2">
      <c r="A56" s="50" t="s">
        <v>111</v>
      </c>
      <c r="B56" s="51" t="s">
        <v>112</v>
      </c>
      <c r="C56" s="52" t="s">
        <v>113</v>
      </c>
      <c r="D56" s="26" t="s">
        <v>114</v>
      </c>
      <c r="E56" s="53">
        <v>5</v>
      </c>
      <c r="F56" s="54">
        <v>47.74</v>
      </c>
      <c r="G56" s="54">
        <v>34.229999999999997</v>
      </c>
      <c r="H56" s="55"/>
      <c r="I56" s="55"/>
      <c r="J56" s="55">
        <v>238.7</v>
      </c>
      <c r="K56" s="55">
        <v>171.15</v>
      </c>
      <c r="L56" s="55"/>
      <c r="M56" s="55"/>
    </row>
    <row r="57" spans="1:13" x14ac:dyDescent="0.2">
      <c r="A57" s="50" t="s">
        <v>115</v>
      </c>
      <c r="B57" s="51" t="s">
        <v>116</v>
      </c>
      <c r="C57" s="52" t="s">
        <v>117</v>
      </c>
      <c r="D57" s="26" t="s">
        <v>55</v>
      </c>
      <c r="E57" s="58">
        <v>1</v>
      </c>
      <c r="F57" s="54">
        <v>106.34</v>
      </c>
      <c r="G57" s="54">
        <v>105.94</v>
      </c>
      <c r="H57" s="54">
        <v>0.4</v>
      </c>
      <c r="I57" s="54">
        <v>0.19</v>
      </c>
      <c r="J57" s="55">
        <v>106.34</v>
      </c>
      <c r="K57" s="55">
        <v>105.94</v>
      </c>
      <c r="L57" s="55">
        <v>0.4</v>
      </c>
      <c r="M57" s="55">
        <v>0.19</v>
      </c>
    </row>
    <row r="58" spans="1:13" ht="24" x14ac:dyDescent="0.2">
      <c r="A58" s="50" t="s">
        <v>118</v>
      </c>
      <c r="B58" s="51" t="s">
        <v>119</v>
      </c>
      <c r="C58" s="52" t="s">
        <v>120</v>
      </c>
      <c r="D58" s="26" t="s">
        <v>121</v>
      </c>
      <c r="E58" s="58">
        <v>0.36</v>
      </c>
      <c r="F58" s="54">
        <v>4940.66</v>
      </c>
      <c r="G58" s="54">
        <v>1239.6600000000001</v>
      </c>
      <c r="H58" s="54">
        <v>31.93</v>
      </c>
      <c r="I58" s="55"/>
      <c r="J58" s="55">
        <v>1778.64</v>
      </c>
      <c r="K58" s="55">
        <v>446.28</v>
      </c>
      <c r="L58" s="55">
        <v>11.49</v>
      </c>
      <c r="M58" s="55"/>
    </row>
    <row r="59" spans="1:13" ht="24" outlineLevel="1" x14ac:dyDescent="0.2">
      <c r="A59" s="56" t="s">
        <v>27</v>
      </c>
      <c r="B59" s="57" t="s">
        <v>122</v>
      </c>
      <c r="C59" s="52" t="s">
        <v>123</v>
      </c>
      <c r="D59" s="26" t="s">
        <v>54</v>
      </c>
      <c r="E59" s="58" t="s">
        <v>124</v>
      </c>
      <c r="F59" s="55">
        <v>35.15</v>
      </c>
      <c r="G59" s="55"/>
      <c r="H59" s="55"/>
      <c r="I59" s="55"/>
      <c r="J59" s="55">
        <v>1404.59</v>
      </c>
      <c r="K59" s="55"/>
      <c r="L59" s="55"/>
      <c r="M59" s="55"/>
    </row>
    <row r="60" spans="1:13" ht="24" outlineLevel="1" x14ac:dyDescent="0.2">
      <c r="A60" s="56" t="s">
        <v>27</v>
      </c>
      <c r="B60" s="57" t="s">
        <v>125</v>
      </c>
      <c r="C60" s="52" t="s">
        <v>126</v>
      </c>
      <c r="D60" s="26" t="s">
        <v>56</v>
      </c>
      <c r="E60" s="58" t="s">
        <v>127</v>
      </c>
      <c r="F60" s="55"/>
      <c r="G60" s="55"/>
      <c r="H60" s="55"/>
      <c r="I60" s="55"/>
      <c r="J60" s="55"/>
      <c r="K60" s="55"/>
      <c r="L60" s="55"/>
      <c r="M60" s="55"/>
    </row>
    <row r="61" spans="1:13" ht="24" outlineLevel="1" x14ac:dyDescent="0.2">
      <c r="A61" s="56" t="s">
        <v>27</v>
      </c>
      <c r="B61" s="57" t="s">
        <v>128</v>
      </c>
      <c r="C61" s="52" t="s">
        <v>129</v>
      </c>
      <c r="D61" s="26" t="s">
        <v>56</v>
      </c>
      <c r="E61" s="58" t="s">
        <v>130</v>
      </c>
      <c r="F61" s="55"/>
      <c r="G61" s="55"/>
      <c r="H61" s="55"/>
      <c r="I61" s="55"/>
      <c r="J61" s="55"/>
      <c r="K61" s="55"/>
      <c r="L61" s="55"/>
      <c r="M61" s="55"/>
    </row>
    <row r="62" spans="1:13" x14ac:dyDescent="0.2">
      <c r="A62" s="50" t="s">
        <v>131</v>
      </c>
      <c r="B62" s="51" t="s">
        <v>132</v>
      </c>
      <c r="C62" s="52" t="s">
        <v>133</v>
      </c>
      <c r="D62" s="26" t="s">
        <v>56</v>
      </c>
      <c r="E62" s="53">
        <v>50</v>
      </c>
      <c r="F62" s="54">
        <v>9.1999999999999993</v>
      </c>
      <c r="G62" s="55"/>
      <c r="H62" s="55"/>
      <c r="I62" s="55"/>
      <c r="J62" s="55">
        <v>460</v>
      </c>
      <c r="K62" s="55"/>
      <c r="L62" s="55"/>
      <c r="M62" s="55"/>
    </row>
    <row r="63" spans="1:13" x14ac:dyDescent="0.2">
      <c r="A63" s="50" t="s">
        <v>134</v>
      </c>
      <c r="B63" s="51" t="s">
        <v>132</v>
      </c>
      <c r="C63" s="52" t="s">
        <v>133</v>
      </c>
      <c r="D63" s="26" t="s">
        <v>56</v>
      </c>
      <c r="E63" s="53">
        <v>110.2</v>
      </c>
      <c r="F63" s="54">
        <v>9.1999999999999993</v>
      </c>
      <c r="G63" s="55"/>
      <c r="H63" s="55"/>
      <c r="I63" s="55"/>
      <c r="J63" s="55">
        <v>1013.84</v>
      </c>
      <c r="K63" s="55"/>
      <c r="L63" s="55"/>
      <c r="M63" s="55"/>
    </row>
    <row r="64" spans="1:13" x14ac:dyDescent="0.2">
      <c r="A64" s="50" t="s">
        <v>135</v>
      </c>
      <c r="B64" s="51" t="s">
        <v>136</v>
      </c>
      <c r="C64" s="52" t="s">
        <v>137</v>
      </c>
      <c r="D64" s="26" t="s">
        <v>54</v>
      </c>
      <c r="E64" s="53">
        <v>36</v>
      </c>
      <c r="F64" s="54">
        <v>31.57</v>
      </c>
      <c r="G64" s="55"/>
      <c r="H64" s="55"/>
      <c r="I64" s="55"/>
      <c r="J64" s="55">
        <v>1136.52</v>
      </c>
      <c r="K64" s="55"/>
      <c r="L64" s="55"/>
      <c r="M64" s="55"/>
    </row>
    <row r="65" spans="1:13" ht="24" x14ac:dyDescent="0.2">
      <c r="A65" s="50">
        <v>61</v>
      </c>
      <c r="B65" s="51" t="s">
        <v>42</v>
      </c>
      <c r="C65" s="52" t="s">
        <v>139</v>
      </c>
      <c r="D65" s="26" t="s">
        <v>169</v>
      </c>
      <c r="E65" s="53">
        <v>6</v>
      </c>
      <c r="F65" s="54">
        <v>202.02</v>
      </c>
      <c r="G65" s="55"/>
      <c r="H65" s="55"/>
      <c r="I65" s="55"/>
      <c r="J65" s="55">
        <v>1212.1199999999999</v>
      </c>
      <c r="K65" s="55"/>
      <c r="L65" s="55"/>
      <c r="M65" s="55"/>
    </row>
    <row r="66" spans="1:13" ht="24" x14ac:dyDescent="0.2">
      <c r="A66" s="50" t="s">
        <v>138</v>
      </c>
      <c r="B66" s="51" t="s">
        <v>42</v>
      </c>
      <c r="C66" s="52" t="s">
        <v>170</v>
      </c>
      <c r="D66" s="26" t="s">
        <v>44</v>
      </c>
      <c r="E66" s="53">
        <v>4</v>
      </c>
      <c r="F66" s="54">
        <v>331.89</v>
      </c>
      <c r="G66" s="55"/>
      <c r="H66" s="55"/>
      <c r="I66" s="55"/>
      <c r="J66" s="55">
        <f>F66*E66</f>
        <v>1327.56</v>
      </c>
      <c r="K66" s="55"/>
      <c r="L66" s="55"/>
      <c r="M66" s="55"/>
    </row>
    <row r="67" spans="1:13" ht="15" x14ac:dyDescent="0.2">
      <c r="A67" s="66" t="s">
        <v>140</v>
      </c>
      <c r="B67" s="67"/>
      <c r="C67" s="67"/>
      <c r="D67" s="67"/>
      <c r="E67" s="67"/>
      <c r="F67" s="67"/>
      <c r="G67" s="67"/>
      <c r="H67" s="67"/>
      <c r="I67" s="67"/>
      <c r="J67" s="54">
        <f>SUM(J30:J66)</f>
        <v>86419.33</v>
      </c>
      <c r="K67" s="54">
        <f>SUM(K30:K66)</f>
        <v>11554.2</v>
      </c>
      <c r="L67" s="54">
        <f>SUM(L30:L66)</f>
        <v>4543.3599999999988</v>
      </c>
      <c r="M67" s="54">
        <f>SUM(M30:M66)</f>
        <v>399.60000000000008</v>
      </c>
    </row>
    <row r="68" spans="1:13" ht="15" x14ac:dyDescent="0.2">
      <c r="A68" s="66" t="s">
        <v>141</v>
      </c>
      <c r="B68" s="67"/>
      <c r="C68" s="67"/>
      <c r="D68" s="67"/>
      <c r="E68" s="67"/>
      <c r="F68" s="67"/>
      <c r="G68" s="67"/>
      <c r="H68" s="67"/>
      <c r="I68" s="67"/>
      <c r="J68" s="54">
        <v>37713.440000000002</v>
      </c>
      <c r="K68" s="55"/>
      <c r="L68" s="55"/>
      <c r="M68" s="55"/>
    </row>
    <row r="69" spans="1:13" ht="15" x14ac:dyDescent="0.2">
      <c r="A69" s="66" t="s">
        <v>142</v>
      </c>
      <c r="B69" s="67"/>
      <c r="C69" s="67"/>
      <c r="D69" s="67"/>
      <c r="E69" s="67"/>
      <c r="F69" s="67"/>
      <c r="G69" s="67"/>
      <c r="H69" s="67"/>
      <c r="I69" s="67"/>
      <c r="J69" s="54">
        <v>19908.45</v>
      </c>
      <c r="K69" s="55"/>
      <c r="L69" s="55"/>
      <c r="M69" s="55"/>
    </row>
    <row r="70" spans="1:13" ht="15" x14ac:dyDescent="0.2">
      <c r="A70" s="68" t="s">
        <v>143</v>
      </c>
      <c r="B70" s="67"/>
      <c r="C70" s="67"/>
      <c r="D70" s="67"/>
      <c r="E70" s="67"/>
      <c r="F70" s="67"/>
      <c r="G70" s="67"/>
      <c r="H70" s="67"/>
      <c r="I70" s="67"/>
      <c r="J70" s="55"/>
      <c r="K70" s="55"/>
      <c r="L70" s="55"/>
      <c r="M70" s="55"/>
    </row>
    <row r="71" spans="1:13" ht="15" x14ac:dyDescent="0.2">
      <c r="A71" s="66" t="s">
        <v>144</v>
      </c>
      <c r="B71" s="67"/>
      <c r="C71" s="67"/>
      <c r="D71" s="67"/>
      <c r="E71" s="67"/>
      <c r="F71" s="67"/>
      <c r="G71" s="67"/>
      <c r="H71" s="67"/>
      <c r="I71" s="67"/>
      <c r="J71" s="54">
        <v>80311.11</v>
      </c>
      <c r="K71" s="55"/>
      <c r="L71" s="55"/>
      <c r="M71" s="55"/>
    </row>
    <row r="72" spans="1:13" ht="15" x14ac:dyDescent="0.2">
      <c r="A72" s="66" t="s">
        <v>145</v>
      </c>
      <c r="B72" s="67"/>
      <c r="C72" s="67"/>
      <c r="D72" s="67"/>
      <c r="E72" s="67"/>
      <c r="F72" s="67"/>
      <c r="G72" s="67"/>
      <c r="H72" s="67"/>
      <c r="I72" s="67"/>
      <c r="J72" s="54">
        <v>110165.08</v>
      </c>
      <c r="K72" s="55"/>
      <c r="L72" s="55"/>
      <c r="M72" s="55"/>
    </row>
    <row r="73" spans="1:13" ht="15" x14ac:dyDescent="0.2">
      <c r="A73" s="66" t="s">
        <v>146</v>
      </c>
      <c r="B73" s="67"/>
      <c r="C73" s="67"/>
      <c r="D73" s="67"/>
      <c r="E73" s="67"/>
      <c r="F73" s="67"/>
      <c r="G73" s="67"/>
      <c r="H73" s="67"/>
      <c r="I73" s="67"/>
      <c r="J73" s="54">
        <v>190476.19</v>
      </c>
      <c r="K73" s="55"/>
      <c r="L73" s="55"/>
      <c r="M73" s="55"/>
    </row>
    <row r="74" spans="1:13" ht="15" x14ac:dyDescent="0.2">
      <c r="A74" s="66" t="s">
        <v>147</v>
      </c>
      <c r="B74" s="67"/>
      <c r="C74" s="67"/>
      <c r="D74" s="67"/>
      <c r="E74" s="67"/>
      <c r="F74" s="67"/>
      <c r="G74" s="67"/>
      <c r="H74" s="67"/>
      <c r="I74" s="67"/>
      <c r="J74" s="55"/>
      <c r="K74" s="55"/>
      <c r="L74" s="55"/>
      <c r="M74" s="55"/>
    </row>
    <row r="75" spans="1:13" ht="15" x14ac:dyDescent="0.2">
      <c r="A75" s="66" t="s">
        <v>148</v>
      </c>
      <c r="B75" s="67"/>
      <c r="C75" s="67"/>
      <c r="D75" s="67"/>
      <c r="E75" s="67"/>
      <c r="F75" s="67"/>
      <c r="G75" s="67"/>
      <c r="H75" s="67"/>
      <c r="I75" s="67"/>
      <c r="J75" s="54">
        <v>146832.91</v>
      </c>
      <c r="K75" s="55"/>
      <c r="L75" s="55"/>
      <c r="M75" s="55"/>
    </row>
    <row r="76" spans="1:13" ht="15" x14ac:dyDescent="0.2">
      <c r="A76" s="66" t="s">
        <v>149</v>
      </c>
      <c r="B76" s="67"/>
      <c r="C76" s="67"/>
      <c r="D76" s="67"/>
      <c r="E76" s="67"/>
      <c r="F76" s="67"/>
      <c r="G76" s="67"/>
      <c r="H76" s="67"/>
      <c r="I76" s="67"/>
      <c r="J76" s="54">
        <v>23273.99</v>
      </c>
      <c r="K76" s="55"/>
      <c r="L76" s="55"/>
      <c r="M76" s="55"/>
    </row>
    <row r="77" spans="1:13" ht="15" x14ac:dyDescent="0.2">
      <c r="A77" s="66" t="s">
        <v>150</v>
      </c>
      <c r="B77" s="67"/>
      <c r="C77" s="67"/>
      <c r="D77" s="67"/>
      <c r="E77" s="67"/>
      <c r="F77" s="67"/>
      <c r="G77" s="67"/>
      <c r="H77" s="67"/>
      <c r="I77" s="67"/>
      <c r="J77" s="54">
        <v>39168.47</v>
      </c>
      <c r="K77" s="55"/>
      <c r="L77" s="55"/>
      <c r="M77" s="55"/>
    </row>
    <row r="78" spans="1:13" ht="15" x14ac:dyDescent="0.2">
      <c r="A78" s="66" t="s">
        <v>151</v>
      </c>
      <c r="B78" s="67"/>
      <c r="C78" s="67"/>
      <c r="D78" s="67"/>
      <c r="E78" s="67"/>
      <c r="F78" s="67"/>
      <c r="G78" s="67"/>
      <c r="H78" s="67"/>
      <c r="I78" s="67"/>
      <c r="J78" s="54">
        <v>37713.440000000002</v>
      </c>
      <c r="K78" s="55"/>
      <c r="L78" s="55"/>
      <c r="M78" s="55"/>
    </row>
    <row r="79" spans="1:13" ht="15" x14ac:dyDescent="0.2">
      <c r="A79" s="66" t="s">
        <v>152</v>
      </c>
      <c r="B79" s="67"/>
      <c r="C79" s="67"/>
      <c r="D79" s="67"/>
      <c r="E79" s="67"/>
      <c r="F79" s="67"/>
      <c r="G79" s="67"/>
      <c r="H79" s="67"/>
      <c r="I79" s="67"/>
      <c r="J79" s="54">
        <v>19908.45</v>
      </c>
      <c r="K79" s="55"/>
      <c r="L79" s="55"/>
      <c r="M79" s="55"/>
    </row>
    <row r="80" spans="1:13" ht="15" x14ac:dyDescent="0.2">
      <c r="A80" s="66" t="s">
        <v>153</v>
      </c>
      <c r="B80" s="67"/>
      <c r="C80" s="67"/>
      <c r="D80" s="67"/>
      <c r="E80" s="67"/>
      <c r="F80" s="67"/>
      <c r="G80" s="67"/>
      <c r="H80" s="67"/>
      <c r="I80" s="67"/>
      <c r="J80" s="54">
        <v>1320000</v>
      </c>
      <c r="K80" s="55"/>
      <c r="L80" s="55"/>
      <c r="M80" s="55"/>
    </row>
    <row r="81" spans="1:13" ht="15" x14ac:dyDescent="0.2">
      <c r="A81" s="63" t="s">
        <v>167</v>
      </c>
      <c r="B81" s="64"/>
      <c r="C81" s="64"/>
      <c r="D81" s="64"/>
      <c r="E81" s="64"/>
      <c r="F81" s="64"/>
      <c r="G81" s="64"/>
      <c r="H81" s="64"/>
      <c r="I81" s="65"/>
      <c r="J81" s="54">
        <f>J80*0.9962121212</f>
        <v>1314999.9999840001</v>
      </c>
      <c r="K81" s="55"/>
      <c r="L81" s="55"/>
      <c r="M81" s="55"/>
    </row>
    <row r="82" spans="1:13" ht="15" x14ac:dyDescent="0.2">
      <c r="A82" s="63" t="s">
        <v>168</v>
      </c>
      <c r="B82" s="64"/>
      <c r="C82" s="64"/>
      <c r="D82" s="64"/>
      <c r="E82" s="64"/>
      <c r="F82" s="64"/>
      <c r="G82" s="64"/>
      <c r="H82" s="64"/>
      <c r="I82" s="65"/>
      <c r="J82" s="54">
        <f>J81*0.18</f>
        <v>236699.99999712</v>
      </c>
      <c r="K82" s="55"/>
      <c r="L82" s="55"/>
      <c r="M82" s="55"/>
    </row>
    <row r="83" spans="1:13" ht="15" x14ac:dyDescent="0.2">
      <c r="A83" s="68" t="s">
        <v>154</v>
      </c>
      <c r="B83" s="67"/>
      <c r="C83" s="67"/>
      <c r="D83" s="67"/>
      <c r="E83" s="67"/>
      <c r="F83" s="67"/>
      <c r="G83" s="67"/>
      <c r="H83" s="67"/>
      <c r="I83" s="67"/>
      <c r="J83" s="60">
        <f>J82+J81</f>
        <v>1551699.9999811202</v>
      </c>
      <c r="K83" s="55"/>
      <c r="L83" s="55"/>
      <c r="M83" s="55"/>
    </row>
    <row r="84" spans="1:13" ht="15" x14ac:dyDescent="0.2">
      <c r="A84" s="66" t="s">
        <v>155</v>
      </c>
      <c r="B84" s="67"/>
      <c r="C84" s="67"/>
      <c r="D84" s="67"/>
      <c r="E84" s="67"/>
      <c r="F84" s="67"/>
      <c r="G84" s="67"/>
      <c r="H84" s="67"/>
      <c r="I84" s="67"/>
      <c r="J84" s="54">
        <v>4412.6099999999997</v>
      </c>
      <c r="K84" s="55"/>
      <c r="L84" s="55"/>
      <c r="M84" s="55"/>
    </row>
  </sheetData>
  <mergeCells count="36">
    <mergeCell ref="J25:M25"/>
    <mergeCell ref="F26:F27"/>
    <mergeCell ref="G26:I26"/>
    <mergeCell ref="J26:J27"/>
    <mergeCell ref="K26:M26"/>
    <mergeCell ref="F25:I25"/>
    <mergeCell ref="A83:I83"/>
    <mergeCell ref="A84:I84"/>
    <mergeCell ref="E16:F16"/>
    <mergeCell ref="E19:F19"/>
    <mergeCell ref="E20:F20"/>
    <mergeCell ref="E21:F21"/>
    <mergeCell ref="E18:F18"/>
    <mergeCell ref="A72:I72"/>
    <mergeCell ref="A73:I73"/>
    <mergeCell ref="A74:I74"/>
    <mergeCell ref="A75:I75"/>
    <mergeCell ref="A76:I76"/>
    <mergeCell ref="A77:I77"/>
    <mergeCell ref="A67:I67"/>
    <mergeCell ref="A68:I68"/>
    <mergeCell ref="E17:F17"/>
    <mergeCell ref="A81:I81"/>
    <mergeCell ref="A82:I82"/>
    <mergeCell ref="A78:I78"/>
    <mergeCell ref="A79:I79"/>
    <mergeCell ref="A80:I80"/>
    <mergeCell ref="A69:I69"/>
    <mergeCell ref="A70:I70"/>
    <mergeCell ref="A71:I71"/>
    <mergeCell ref="A29:M29"/>
    <mergeCell ref="A25:A27"/>
    <mergeCell ref="B25:B27"/>
    <mergeCell ref="C25:C27"/>
    <mergeCell ref="D25:D27"/>
    <mergeCell ref="E25:E27"/>
  </mergeCells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13 граф</vt:lpstr>
      <vt:lpstr>'ЛСР 13 граф'!Constr</vt:lpstr>
      <vt:lpstr>'ЛСР 13 граф'!FOT</vt:lpstr>
      <vt:lpstr>'ЛСР 13 граф'!Ind</vt:lpstr>
      <vt:lpstr>'ЛСР 13 граф'!Obosn</vt:lpstr>
      <vt:lpstr>'ЛСР 13 граф'!SmPr</vt:lpstr>
      <vt:lpstr>'ЛСР 13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Руслан Мингазов</cp:lastModifiedBy>
  <dcterms:created xsi:type="dcterms:W3CDTF">2012-09-25T04:33:48Z</dcterms:created>
  <dcterms:modified xsi:type="dcterms:W3CDTF">2018-06-14T12:56:31Z</dcterms:modified>
</cp:coreProperties>
</file>