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7235" windowHeight="1081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9" i="1"/>
  <c r="C46"/>
  <c r="C45"/>
  <c r="E45" s="1"/>
  <c r="D49"/>
  <c r="E50"/>
  <c r="E38"/>
  <c r="E39"/>
  <c r="E40"/>
  <c r="E41"/>
  <c r="E42"/>
  <c r="E43"/>
  <c r="E44"/>
  <c r="E46"/>
  <c r="E47"/>
  <c r="E48"/>
  <c r="E37"/>
  <c r="E36"/>
  <c r="E35"/>
  <c r="E20"/>
  <c r="E10"/>
  <c r="E11"/>
  <c r="E12"/>
  <c r="E13"/>
  <c r="E14"/>
  <c r="E15"/>
  <c r="E16"/>
  <c r="E17"/>
  <c r="E18"/>
  <c r="E19"/>
  <c r="E21"/>
  <c r="E22"/>
  <c r="E23"/>
  <c r="E24"/>
  <c r="E25"/>
  <c r="E26"/>
  <c r="E27"/>
  <c r="E28"/>
  <c r="E29"/>
  <c r="E30"/>
  <c r="E31"/>
  <c r="E32"/>
  <c r="E33"/>
  <c r="E34"/>
  <c r="E9"/>
  <c r="E49" l="1"/>
</calcChain>
</file>

<file path=xl/sharedStrings.xml><?xml version="1.0" encoding="utf-8"?>
<sst xmlns="http://schemas.openxmlformats.org/spreadsheetml/2006/main" count="62" uniqueCount="58">
  <si>
    <t>№ пп</t>
  </si>
  <si>
    <t>Наименование  работ и затрат</t>
  </si>
  <si>
    <t>Всего</t>
  </si>
  <si>
    <t>Стоимость   в базовый ценах (без НДС)</t>
  </si>
  <si>
    <t>ССР новый</t>
  </si>
  <si>
    <t>разница</t>
  </si>
  <si>
    <t>01-01 Подготовительные работы</t>
  </si>
  <si>
    <t>ССР старый</t>
  </si>
  <si>
    <t>01-01-01 Рекультивация. Подготовительные работы</t>
  </si>
  <si>
    <t>01-01-02 Подготовка территории</t>
  </si>
  <si>
    <t>01-01-03 Валка и пересадка деревьев (газ)</t>
  </si>
  <si>
    <t>02-01 Многоквартиный жилой дом</t>
  </si>
  <si>
    <t>02-01-01 Общестроительные работы. Многоквартиный жилой дом</t>
  </si>
  <si>
    <t>02-01-02 Система водоснабжения. Многоквартирный жилой дом</t>
  </si>
  <si>
    <t>02-01-03 Система водоотведения. Многоквартирный жилой дом</t>
  </si>
  <si>
    <t>02-01-04 Отопление и вентиляция. Многоквартирный жилой дом</t>
  </si>
  <si>
    <t>02-01-05 Электромонтажные работы. Многоквартирный жилой дом</t>
  </si>
  <si>
    <t>02-01-06 Охранно-пожарная сигнализация. Многоквартирный жилой дом</t>
  </si>
  <si>
    <t>02-01-07 Сети связи. Многоквартирный жилой дом</t>
  </si>
  <si>
    <t>02-01-08 Котельная. Многоквартирный жилой дом</t>
  </si>
  <si>
    <t>02-01-09 Лифты. Многоквартирный жилой дом</t>
  </si>
  <si>
    <t>02-01-10 Светоограждение по кровле</t>
  </si>
  <si>
    <t>05-01-01 Внутриплощадочные сети связи</t>
  </si>
  <si>
    <t>04-01-01 Внутриплощадочные сети электроснабжения</t>
  </si>
  <si>
    <t>06-01-01 Внутриплощадочные сети водопровода</t>
  </si>
  <si>
    <t>06-01-02 Внутриплощадочные сети канализации</t>
  </si>
  <si>
    <t>06-02-01 Система газоснабжения</t>
  </si>
  <si>
    <t>07-01 Благоустройство территории</t>
  </si>
  <si>
    <t>07-01-01 Вертикальная планировка</t>
  </si>
  <si>
    <t>07-01-02 Устройство покрытий и тротуаров</t>
  </si>
  <si>
    <t>07-01-03 Озеленение</t>
  </si>
  <si>
    <t>07-01-04 Малые архитектурные формы</t>
  </si>
  <si>
    <t>Временные здания и сооружения - 1,1%</t>
  </si>
  <si>
    <t>Пусконаладочные работы</t>
  </si>
  <si>
    <t>Производство работ в зимнее время - 0,9х0,7%х1,7=1,071%</t>
  </si>
  <si>
    <t>Технологическое присоединение к централизованной системе холодного водоснабжения</t>
  </si>
  <si>
    <t xml:space="preserve">Технологическое присоединение к централизованной системе водоотведения </t>
  </si>
  <si>
    <t xml:space="preserve">Осуществление технологического присоединения к электрическим сетям </t>
  </si>
  <si>
    <t xml:space="preserve">Технологическая инвентаризация  </t>
  </si>
  <si>
    <t>Проектная документация</t>
  </si>
  <si>
    <t>Рабочая документация</t>
  </si>
  <si>
    <t>Эскизный проект</t>
  </si>
  <si>
    <t xml:space="preserve">Инженерно-геодезические изыскания </t>
  </si>
  <si>
    <t xml:space="preserve">Инженерно-геологические изыскания </t>
  </si>
  <si>
    <t>Авторский надзор - 0,2%</t>
  </si>
  <si>
    <t xml:space="preserve">Государственная экспертиза проекта </t>
  </si>
  <si>
    <t>Непредвиденные затраты 2%</t>
  </si>
  <si>
    <t>Итого в базисных ценах</t>
  </si>
  <si>
    <t>Итого в текущих ценах с учетом НДС 18%</t>
  </si>
  <si>
    <t>Изменение цены в меньшую сторону вызванно  задвоением объемов кирпичной кладки, отделочных работ</t>
  </si>
  <si>
    <t xml:space="preserve">Изменение цены в большую сторону вызванно дополнительными обемами земляных масс, а также пересадкой деревьев, которые были пропущенны в первоночальном сметном расчете поготовительных работ </t>
  </si>
  <si>
    <t>Изменение цены в большую сторону вызванно ошибкой в подсчете водопроводных труб</t>
  </si>
  <si>
    <t xml:space="preserve">Изменение цены в меньшую сторону вызванно пересчетом позиций оборудования по прайсовым ценам </t>
  </si>
  <si>
    <t xml:space="preserve">Изменение цены в меньшую сторону вызванно ошибкой в подсчете канализационных труб </t>
  </si>
  <si>
    <t>Изменение цены в большую сторону вызванно пересчетом объемом согласно проектных данных пройденой в экспертизе</t>
  </si>
  <si>
    <t>Изменение цены в меньшую сторону вызванно пересчетом позиций оборудования согластно коэфиценту пересчета</t>
  </si>
  <si>
    <t>Изменение цены в меньшую сторону вызванно пересчетом позиций кабелей согласно прайс листов</t>
  </si>
  <si>
    <t>Изменение цены в большую сторону вызванно пересчетом объемом согласно проектных данных пройденой в экспертизе, а также пересчет использованья установки ГНБ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</si>
</sst>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92D050"/>
      <name val="Calibri"/>
      <family val="2"/>
      <charset val="204"/>
      <scheme val="minor"/>
    </font>
    <font>
      <b/>
      <sz val="11"/>
      <color rgb="FF92D05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1">
      <alignment horizontal="center"/>
    </xf>
    <xf numFmtId="0" fontId="5" fillId="0" borderId="1">
      <alignment horizontal="center"/>
    </xf>
    <xf numFmtId="0" fontId="5" fillId="0" borderId="0">
      <alignment horizontal="right" vertical="top" wrapText="1"/>
    </xf>
    <xf numFmtId="0" fontId="5" fillId="0" borderId="1">
      <alignment horizontal="center" wrapText="1"/>
    </xf>
    <xf numFmtId="0" fontId="5" fillId="0" borderId="1">
      <alignment horizontal="center"/>
    </xf>
    <xf numFmtId="0" fontId="5" fillId="0" borderId="1">
      <alignment horizontal="center"/>
    </xf>
    <xf numFmtId="0" fontId="5" fillId="0" borderId="1">
      <alignment horizontal="center" wrapText="1"/>
    </xf>
    <xf numFmtId="0" fontId="5" fillId="0" borderId="1">
      <alignment horizontal="center"/>
    </xf>
    <xf numFmtId="0" fontId="5" fillId="0" borderId="0">
      <alignment horizontal="center" vertical="top" wrapText="1"/>
    </xf>
    <xf numFmtId="0" fontId="5" fillId="0" borderId="0">
      <alignment horizontal="center"/>
    </xf>
    <xf numFmtId="0" fontId="5" fillId="0" borderId="0">
      <alignment horizontal="left" vertical="top"/>
    </xf>
    <xf numFmtId="0" fontId="5" fillId="0" borderId="0"/>
  </cellStyleXfs>
  <cellXfs count="28">
    <xf numFmtId="0" fontId="0" fillId="0" borderId="0" xfId="0"/>
    <xf numFmtId="164" fontId="4" fillId="0" borderId="7" xfId="2" applyFont="1" applyFill="1" applyBorder="1" applyAlignment="1">
      <alignment vertical="center" wrapText="1"/>
    </xf>
    <xf numFmtId="0" fontId="4" fillId="0" borderId="7" xfId="1" applyFont="1" applyFill="1" applyBorder="1" applyAlignment="1">
      <alignment horizontal="center" vertical="center" wrapText="1"/>
    </xf>
    <xf numFmtId="164" fontId="4" fillId="0" borderId="9" xfId="2" applyFont="1" applyFill="1" applyBorder="1" applyAlignment="1">
      <alignment horizontal="center" vertical="center" wrapText="1"/>
    </xf>
    <xf numFmtId="164" fontId="4" fillId="0" borderId="1" xfId="2" applyFont="1" applyFill="1" applyBorder="1" applyAlignment="1">
      <alignment vertical="center" wrapText="1"/>
    </xf>
    <xf numFmtId="16" fontId="0" fillId="0" borderId="0" xfId="0" applyNumberFormat="1"/>
    <xf numFmtId="0" fontId="6" fillId="0" borderId="0" xfId="0" applyFont="1"/>
    <xf numFmtId="0" fontId="2" fillId="0" borderId="0" xfId="0" applyFont="1"/>
    <xf numFmtId="0" fontId="0" fillId="0" borderId="0" xfId="0" applyFont="1"/>
    <xf numFmtId="0" fontId="2" fillId="0" borderId="0" xfId="0" applyFont="1" applyFill="1" applyBorder="1"/>
    <xf numFmtId="0" fontId="7" fillId="0" borderId="0" xfId="0" applyFont="1"/>
    <xf numFmtId="0" fontId="8" fillId="0" borderId="0" xfId="0" applyFont="1"/>
    <xf numFmtId="0" fontId="1" fillId="0" borderId="0" xfId="0" applyFont="1"/>
    <xf numFmtId="0" fontId="9" fillId="0" borderId="0" xfId="0" applyFont="1"/>
    <xf numFmtId="0" fontId="10" fillId="0" borderId="0" xfId="0" applyFont="1"/>
    <xf numFmtId="2" fontId="7" fillId="0" borderId="0" xfId="0" applyNumberFormat="1" applyFont="1"/>
    <xf numFmtId="49" fontId="4" fillId="0" borderId="4" xfId="1" applyNumberFormat="1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4" fontId="4" fillId="0" borderId="6" xfId="2" applyFont="1" applyFill="1" applyBorder="1" applyAlignment="1">
      <alignment horizontal="center" vertical="center" wrapText="1"/>
    </xf>
    <xf numFmtId="164" fontId="4" fillId="0" borderId="5" xfId="2" applyFont="1" applyFill="1" applyBorder="1" applyAlignment="1">
      <alignment horizontal="center" vertical="center" wrapText="1"/>
    </xf>
    <xf numFmtId="164" fontId="4" fillId="0" borderId="1" xfId="2" applyFont="1" applyFill="1" applyBorder="1" applyAlignment="1">
      <alignment horizontal="center" vertical="center" wrapText="1"/>
    </xf>
    <xf numFmtId="164" fontId="4" fillId="0" borderId="2" xfId="2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6">
    <cellStyle name="Акт" xfId="4"/>
    <cellStyle name="ВедРесурсов" xfId="5"/>
    <cellStyle name="Итоги" xfId="6"/>
    <cellStyle name="ЛокСмета" xfId="7"/>
    <cellStyle name="ОбСмета" xfId="8"/>
    <cellStyle name="Обычный" xfId="0" builtinId="0"/>
    <cellStyle name="Обычный 2" xfId="3"/>
    <cellStyle name="Обычный 3" xfId="1"/>
    <cellStyle name="РесСмета" xfId="9"/>
    <cellStyle name="СводкаСтоимРаб" xfId="10"/>
    <cellStyle name="СводРасч" xfId="11"/>
    <cellStyle name="Список ресурсов" xfId="12"/>
    <cellStyle name="Титул" xfId="13"/>
    <cellStyle name="Финансовый 2" xfId="2"/>
    <cellStyle name="Хвост" xfId="14"/>
    <cellStyle name="Экспертиза" xfId="1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59"/>
  <sheetViews>
    <sheetView tabSelected="1" topLeftCell="A28" workbookViewId="0">
      <selection activeCell="C53" sqref="C53"/>
    </sheetView>
  </sheetViews>
  <sheetFormatPr defaultRowHeight="15"/>
  <cols>
    <col min="2" max="2" width="85.42578125" customWidth="1"/>
    <col min="3" max="3" width="22.140625" customWidth="1"/>
    <col min="4" max="4" width="26.28515625" customWidth="1"/>
    <col min="5" max="5" width="16.85546875" customWidth="1"/>
  </cols>
  <sheetData>
    <row r="4" spans="1:10" ht="15.75" thickBot="1"/>
    <row r="5" spans="1:10">
      <c r="A5" s="16" t="s">
        <v>0</v>
      </c>
      <c r="B5" s="18" t="s">
        <v>1</v>
      </c>
      <c r="C5" s="20" t="s">
        <v>3</v>
      </c>
      <c r="D5" s="20"/>
      <c r="E5" s="21"/>
    </row>
    <row r="6" spans="1:10">
      <c r="A6" s="17"/>
      <c r="B6" s="19"/>
      <c r="C6" s="22"/>
      <c r="D6" s="22"/>
      <c r="E6" s="23"/>
    </row>
    <row r="7" spans="1:10">
      <c r="A7" s="17"/>
      <c r="B7" s="19"/>
      <c r="C7" s="4" t="s">
        <v>2</v>
      </c>
      <c r="D7" s="4"/>
      <c r="E7" s="4"/>
    </row>
    <row r="8" spans="1:10">
      <c r="A8" s="17"/>
      <c r="B8" s="19"/>
      <c r="C8" s="1" t="s">
        <v>4</v>
      </c>
      <c r="D8" s="2" t="s">
        <v>7</v>
      </c>
      <c r="E8" s="3" t="s">
        <v>5</v>
      </c>
    </row>
    <row r="9" spans="1:10">
      <c r="A9">
        <v>1</v>
      </c>
      <c r="B9" s="7" t="s">
        <v>6</v>
      </c>
      <c r="C9" s="7">
        <v>123.61</v>
      </c>
      <c r="D9" s="7">
        <v>109.06</v>
      </c>
      <c r="E9" s="13">
        <f>C9-D9</f>
        <v>14.549999999999997</v>
      </c>
    </row>
    <row r="10" spans="1:10" ht="30" customHeight="1">
      <c r="A10" s="5"/>
      <c r="B10" s="6" t="s">
        <v>8</v>
      </c>
      <c r="C10" s="6">
        <v>12.666</v>
      </c>
      <c r="D10" s="6">
        <v>5.46</v>
      </c>
      <c r="E10" s="11">
        <f t="shared" ref="E10:E36" si="0">C10-D10</f>
        <v>7.2060000000000004</v>
      </c>
      <c r="F10" s="24" t="s">
        <v>50</v>
      </c>
      <c r="G10" s="24"/>
      <c r="H10" s="24"/>
      <c r="I10" s="24"/>
      <c r="J10" s="24"/>
    </row>
    <row r="11" spans="1:10" ht="29.25" customHeight="1">
      <c r="B11" s="6" t="s">
        <v>9</v>
      </c>
      <c r="C11" s="6">
        <v>53.959449999999997</v>
      </c>
      <c r="D11" s="6">
        <v>50.57</v>
      </c>
      <c r="E11" s="11">
        <f t="shared" si="0"/>
        <v>3.3894499999999965</v>
      </c>
      <c r="F11" s="24"/>
      <c r="G11" s="24"/>
      <c r="H11" s="24"/>
      <c r="I11" s="24"/>
      <c r="J11" s="24"/>
    </row>
    <row r="12" spans="1:10" ht="27" customHeight="1">
      <c r="B12" s="6" t="s">
        <v>10</v>
      </c>
      <c r="C12" s="6">
        <v>56.978000000000002</v>
      </c>
      <c r="D12" s="6">
        <v>53.03</v>
      </c>
      <c r="E12" s="11">
        <f t="shared" si="0"/>
        <v>3.9480000000000004</v>
      </c>
      <c r="F12" s="24"/>
      <c r="G12" s="24"/>
      <c r="H12" s="24"/>
      <c r="I12" s="24"/>
      <c r="J12" s="24"/>
    </row>
    <row r="13" spans="1:10">
      <c r="A13" s="7">
        <v>2</v>
      </c>
      <c r="B13" s="7" t="s">
        <v>11</v>
      </c>
      <c r="C13" s="9">
        <v>33858.42</v>
      </c>
      <c r="D13" s="9">
        <v>36315.25</v>
      </c>
      <c r="E13" s="14">
        <f t="shared" si="0"/>
        <v>-2456.8300000000017</v>
      </c>
      <c r="F13" s="25"/>
      <c r="G13" s="25"/>
      <c r="H13" s="25"/>
      <c r="I13" s="25"/>
      <c r="J13" s="25"/>
    </row>
    <row r="14" spans="1:10" ht="40.5" customHeight="1">
      <c r="B14" s="6" t="s">
        <v>12</v>
      </c>
      <c r="C14" s="6">
        <v>22809.200000000001</v>
      </c>
      <c r="D14" s="6">
        <v>24793.1</v>
      </c>
      <c r="E14" s="12">
        <f t="shared" si="0"/>
        <v>-1983.8999999999978</v>
      </c>
      <c r="F14" s="26" t="s">
        <v>49</v>
      </c>
      <c r="G14" s="26"/>
      <c r="H14" s="26"/>
      <c r="I14" s="26"/>
      <c r="J14" s="26"/>
    </row>
    <row r="15" spans="1:10" ht="40.5" customHeight="1">
      <c r="B15" s="6" t="s">
        <v>13</v>
      </c>
      <c r="C15" s="6">
        <v>2559.4899999999998</v>
      </c>
      <c r="D15" s="6">
        <v>2272.7600000000002</v>
      </c>
      <c r="E15" s="11">
        <f t="shared" si="0"/>
        <v>286.72999999999956</v>
      </c>
      <c r="F15" s="26" t="s">
        <v>51</v>
      </c>
      <c r="G15" s="26"/>
      <c r="H15" s="26"/>
      <c r="I15" s="26"/>
      <c r="J15" s="26"/>
    </row>
    <row r="16" spans="1:10" ht="39" customHeight="1">
      <c r="B16" s="6" t="s">
        <v>14</v>
      </c>
      <c r="C16" s="6">
        <v>894.6</v>
      </c>
      <c r="D16" s="6">
        <v>1205.1099999999999</v>
      </c>
      <c r="E16" s="12">
        <f t="shared" si="0"/>
        <v>-310.50999999999988</v>
      </c>
      <c r="F16" s="26" t="s">
        <v>53</v>
      </c>
      <c r="G16" s="26"/>
      <c r="H16" s="26"/>
      <c r="I16" s="26"/>
      <c r="J16" s="26"/>
    </row>
    <row r="17" spans="1:10" ht="45.75" customHeight="1">
      <c r="B17" s="6" t="s">
        <v>15</v>
      </c>
      <c r="C17" s="6">
        <v>3520.24</v>
      </c>
      <c r="D17" s="6">
        <v>3939.22</v>
      </c>
      <c r="E17" s="12">
        <f t="shared" si="0"/>
        <v>-418.98</v>
      </c>
      <c r="F17" s="26" t="s">
        <v>52</v>
      </c>
      <c r="G17" s="26"/>
      <c r="H17" s="26"/>
      <c r="I17" s="26"/>
      <c r="J17" s="26"/>
    </row>
    <row r="18" spans="1:10">
      <c r="B18" s="6" t="s">
        <v>16</v>
      </c>
      <c r="C18" s="6">
        <v>1239.5</v>
      </c>
      <c r="D18" s="6">
        <v>1199.07</v>
      </c>
      <c r="E18" s="11">
        <f t="shared" si="0"/>
        <v>40.430000000000064</v>
      </c>
      <c r="F18" s="26" t="s">
        <v>54</v>
      </c>
      <c r="G18" s="26"/>
      <c r="H18" s="26"/>
      <c r="I18" s="26"/>
      <c r="J18" s="26"/>
    </row>
    <row r="19" spans="1:10" ht="32.25" customHeight="1">
      <c r="B19" s="6" t="s">
        <v>17</v>
      </c>
      <c r="C19" s="6">
        <v>369.77</v>
      </c>
      <c r="D19" s="6">
        <v>355.54</v>
      </c>
      <c r="E19" s="11">
        <f t="shared" si="0"/>
        <v>14.229999999999961</v>
      </c>
      <c r="F19" s="26"/>
      <c r="G19" s="26"/>
      <c r="H19" s="26"/>
      <c r="I19" s="26"/>
      <c r="J19" s="26"/>
    </row>
    <row r="20" spans="1:10">
      <c r="B20" s="6" t="s">
        <v>18</v>
      </c>
      <c r="C20" s="6">
        <v>151.72</v>
      </c>
      <c r="D20" s="6">
        <v>156.61000000000001</v>
      </c>
      <c r="E20" s="12">
        <f>C20-D20</f>
        <v>-4.8900000000000148</v>
      </c>
      <c r="F20" s="26" t="s">
        <v>55</v>
      </c>
      <c r="G20" s="26"/>
      <c r="H20" s="26"/>
      <c r="I20" s="26"/>
      <c r="J20" s="26"/>
    </row>
    <row r="21" spans="1:10" ht="37.5" customHeight="1">
      <c r="B21" s="6" t="s">
        <v>19</v>
      </c>
      <c r="C21" s="6">
        <v>1319.58</v>
      </c>
      <c r="D21" s="6">
        <v>1412.41</v>
      </c>
      <c r="E21" s="12">
        <f t="shared" si="0"/>
        <v>-92.830000000000155</v>
      </c>
      <c r="F21" s="26"/>
      <c r="G21" s="26"/>
      <c r="H21" s="26"/>
      <c r="I21" s="26"/>
      <c r="J21" s="26"/>
    </row>
    <row r="22" spans="1:10">
      <c r="B22" s="6" t="s">
        <v>20</v>
      </c>
      <c r="C22" s="6">
        <v>965.75</v>
      </c>
      <c r="D22" s="6">
        <v>954.42</v>
      </c>
      <c r="E22" s="11">
        <f t="shared" si="0"/>
        <v>11.330000000000041</v>
      </c>
      <c r="F22" s="26" t="s">
        <v>55</v>
      </c>
      <c r="G22" s="26"/>
      <c r="H22" s="26"/>
      <c r="I22" s="26"/>
      <c r="J22" s="26"/>
    </row>
    <row r="23" spans="1:10">
      <c r="B23" s="6" t="s">
        <v>21</v>
      </c>
      <c r="C23" s="6">
        <v>28.57</v>
      </c>
      <c r="D23" s="6">
        <v>27.01</v>
      </c>
      <c r="E23" s="11">
        <f t="shared" si="0"/>
        <v>1.5599999999999987</v>
      </c>
      <c r="F23" s="26"/>
      <c r="G23" s="26"/>
      <c r="H23" s="26"/>
      <c r="I23" s="26"/>
      <c r="J23" s="26"/>
    </row>
    <row r="24" spans="1:10" ht="54" customHeight="1">
      <c r="A24" s="7">
        <v>3</v>
      </c>
      <c r="B24" s="7" t="s">
        <v>22</v>
      </c>
      <c r="C24" s="7">
        <v>56.58</v>
      </c>
      <c r="D24" s="7">
        <v>69.56</v>
      </c>
      <c r="E24" s="14">
        <f t="shared" si="0"/>
        <v>-12.980000000000004</v>
      </c>
      <c r="F24" s="26" t="s">
        <v>56</v>
      </c>
      <c r="G24" s="26"/>
      <c r="H24" s="26"/>
      <c r="I24" s="26"/>
      <c r="J24" s="26"/>
    </row>
    <row r="25" spans="1:10" ht="47.25" customHeight="1">
      <c r="A25" s="7">
        <v>4</v>
      </c>
      <c r="B25" s="7" t="s">
        <v>23</v>
      </c>
      <c r="C25" s="7">
        <v>346.75</v>
      </c>
      <c r="D25" s="7">
        <v>351.97</v>
      </c>
      <c r="E25" s="14">
        <f t="shared" si="0"/>
        <v>-5.2200000000000273</v>
      </c>
      <c r="F25" s="26" t="s">
        <v>56</v>
      </c>
      <c r="G25" s="26"/>
      <c r="H25" s="26"/>
      <c r="I25" s="26"/>
      <c r="J25" s="26"/>
    </row>
    <row r="26" spans="1:10">
      <c r="A26" s="7">
        <v>5</v>
      </c>
      <c r="B26" s="7" t="s">
        <v>24</v>
      </c>
      <c r="C26" s="7">
        <v>55.298000000000002</v>
      </c>
      <c r="D26" s="7">
        <v>54.78</v>
      </c>
      <c r="E26" s="11">
        <f t="shared" si="0"/>
        <v>0.51800000000000068</v>
      </c>
      <c r="F26" s="26" t="s">
        <v>57</v>
      </c>
      <c r="G26" s="26"/>
      <c r="H26" s="26"/>
      <c r="I26" s="26"/>
      <c r="J26" s="26"/>
    </row>
    <row r="27" spans="1:10" ht="25.5" customHeight="1">
      <c r="A27" s="7">
        <v>6</v>
      </c>
      <c r="B27" s="7" t="s">
        <v>25</v>
      </c>
      <c r="C27" s="7">
        <v>346.38</v>
      </c>
      <c r="D27" s="7">
        <v>340.06</v>
      </c>
      <c r="E27" s="11">
        <f t="shared" si="0"/>
        <v>6.3199999999999932</v>
      </c>
      <c r="F27" s="26"/>
      <c r="G27" s="26"/>
      <c r="H27" s="26"/>
      <c r="I27" s="26"/>
      <c r="J27" s="26"/>
    </row>
    <row r="28" spans="1:10" ht="35.25" customHeight="1">
      <c r="A28" s="7">
        <v>7</v>
      </c>
      <c r="B28" s="7" t="s">
        <v>26</v>
      </c>
      <c r="C28" s="7">
        <v>370.47</v>
      </c>
      <c r="D28" s="7">
        <v>332.53</v>
      </c>
      <c r="E28" s="11">
        <f t="shared" si="0"/>
        <v>37.940000000000055</v>
      </c>
      <c r="F28" s="26"/>
      <c r="G28" s="26"/>
      <c r="H28" s="26"/>
      <c r="I28" s="26"/>
      <c r="J28" s="26"/>
    </row>
    <row r="29" spans="1:10">
      <c r="A29" s="7">
        <v>9</v>
      </c>
      <c r="B29" s="7" t="s">
        <v>27</v>
      </c>
      <c r="C29" s="7">
        <v>597.59</v>
      </c>
      <c r="D29" s="7">
        <v>613.75</v>
      </c>
      <c r="E29" s="14">
        <f t="shared" si="0"/>
        <v>-16.159999999999968</v>
      </c>
    </row>
    <row r="30" spans="1:10" ht="54" customHeight="1">
      <c r="B30" s="6" t="s">
        <v>28</v>
      </c>
      <c r="C30" s="6">
        <v>34.270000000000003</v>
      </c>
      <c r="D30" s="8">
        <v>30.53</v>
      </c>
      <c r="E30" s="11">
        <f t="shared" si="0"/>
        <v>3.740000000000002</v>
      </c>
      <c r="F30" s="26" t="s">
        <v>54</v>
      </c>
      <c r="G30" s="26"/>
      <c r="H30" s="26"/>
      <c r="I30" s="26"/>
      <c r="J30" s="26"/>
    </row>
    <row r="31" spans="1:10">
      <c r="B31" s="6" t="s">
        <v>29</v>
      </c>
      <c r="C31" s="6">
        <v>468.39</v>
      </c>
      <c r="D31" s="8">
        <v>475.72</v>
      </c>
      <c r="E31" s="12">
        <f t="shared" si="0"/>
        <v>-7.3300000000000409</v>
      </c>
      <c r="F31" s="27" t="s">
        <v>54</v>
      </c>
      <c r="G31" s="26"/>
      <c r="H31" s="26"/>
      <c r="I31" s="26"/>
      <c r="J31" s="26"/>
    </row>
    <row r="32" spans="1:10">
      <c r="B32" s="6" t="s">
        <v>30</v>
      </c>
      <c r="C32" s="6">
        <v>33.82</v>
      </c>
      <c r="D32" s="8">
        <v>44.72</v>
      </c>
      <c r="E32" s="12">
        <f t="shared" si="0"/>
        <v>-10.899999999999999</v>
      </c>
      <c r="F32" s="26"/>
      <c r="G32" s="26"/>
      <c r="H32" s="26"/>
      <c r="I32" s="26"/>
      <c r="J32" s="26"/>
    </row>
    <row r="33" spans="1:10">
      <c r="B33" s="6" t="s">
        <v>31</v>
      </c>
      <c r="C33" s="6">
        <v>61.11</v>
      </c>
      <c r="D33" s="8">
        <v>63.03</v>
      </c>
      <c r="E33" s="12">
        <f t="shared" si="0"/>
        <v>-1.9200000000000017</v>
      </c>
      <c r="F33" s="26"/>
      <c r="G33" s="26"/>
      <c r="H33" s="26"/>
      <c r="I33" s="26"/>
      <c r="J33" s="26"/>
    </row>
    <row r="34" spans="1:10">
      <c r="A34">
        <v>10</v>
      </c>
      <c r="B34" s="7" t="s">
        <v>32</v>
      </c>
      <c r="C34" s="7">
        <v>330.34</v>
      </c>
      <c r="D34" s="7">
        <v>351.02</v>
      </c>
      <c r="E34" s="12">
        <f t="shared" si="0"/>
        <v>-20.680000000000007</v>
      </c>
      <c r="F34" s="26"/>
      <c r="G34" s="26"/>
      <c r="H34" s="26"/>
      <c r="I34" s="26"/>
      <c r="J34" s="26"/>
    </row>
    <row r="35" spans="1:10">
      <c r="A35">
        <v>11</v>
      </c>
      <c r="B35" s="7" t="s">
        <v>33</v>
      </c>
      <c r="C35" s="6">
        <v>0</v>
      </c>
      <c r="D35" s="8">
        <v>107.051</v>
      </c>
      <c r="E35" s="12">
        <f t="shared" si="0"/>
        <v>-107.051</v>
      </c>
    </row>
    <row r="36" spans="1:10">
      <c r="A36">
        <v>12</v>
      </c>
      <c r="B36" s="7" t="s">
        <v>34</v>
      </c>
      <c r="C36" s="6">
        <v>325.17</v>
      </c>
      <c r="D36" s="8">
        <v>345.53</v>
      </c>
      <c r="E36" s="12">
        <f t="shared" si="0"/>
        <v>-20.359999999999957</v>
      </c>
    </row>
    <row r="37" spans="1:10">
      <c r="A37">
        <v>13</v>
      </c>
      <c r="B37" s="7" t="s">
        <v>35</v>
      </c>
      <c r="C37" s="10">
        <v>1313.47</v>
      </c>
      <c r="D37" s="10">
        <v>1358.57</v>
      </c>
      <c r="E37" s="12">
        <f>C37-D37</f>
        <v>-45.099999999999909</v>
      </c>
    </row>
    <row r="38" spans="1:10">
      <c r="A38">
        <v>14</v>
      </c>
      <c r="B38" s="7" t="s">
        <v>36</v>
      </c>
      <c r="C38" s="10">
        <v>798.63</v>
      </c>
      <c r="D38" s="10">
        <v>826.05</v>
      </c>
      <c r="E38" s="12">
        <f t="shared" ref="E38:E49" si="1">C38-D38</f>
        <v>-27.419999999999959</v>
      </c>
    </row>
    <row r="39" spans="1:10">
      <c r="A39">
        <v>15</v>
      </c>
      <c r="B39" s="7" t="s">
        <v>37</v>
      </c>
      <c r="C39" s="10">
        <v>0.83</v>
      </c>
      <c r="D39" s="10">
        <v>0.86</v>
      </c>
      <c r="E39" s="12">
        <f t="shared" si="1"/>
        <v>-3.0000000000000027E-2</v>
      </c>
    </row>
    <row r="40" spans="1:10">
      <c r="A40">
        <v>16</v>
      </c>
      <c r="B40" s="7" t="s">
        <v>38</v>
      </c>
      <c r="C40" s="10">
        <v>0</v>
      </c>
      <c r="D40" s="10">
        <v>29.4</v>
      </c>
      <c r="E40" s="11">
        <f t="shared" si="1"/>
        <v>-29.4</v>
      </c>
    </row>
    <row r="41" spans="1:10">
      <c r="B41" s="7" t="s">
        <v>39</v>
      </c>
      <c r="C41" s="10">
        <v>984.11</v>
      </c>
      <c r="D41" s="10">
        <v>287.18</v>
      </c>
      <c r="E41" s="12">
        <f t="shared" si="1"/>
        <v>696.93000000000006</v>
      </c>
    </row>
    <row r="42" spans="1:10">
      <c r="B42" s="7" t="s">
        <v>40</v>
      </c>
      <c r="C42" s="10">
        <v>1476.17</v>
      </c>
      <c r="D42" s="10">
        <v>430.77</v>
      </c>
      <c r="E42" s="12">
        <f t="shared" si="1"/>
        <v>1045.4000000000001</v>
      </c>
    </row>
    <row r="43" spans="1:10">
      <c r="B43" s="7" t="s">
        <v>41</v>
      </c>
      <c r="C43" s="10">
        <v>0</v>
      </c>
      <c r="D43" s="10">
        <v>79.52</v>
      </c>
      <c r="E43" s="11">
        <f t="shared" si="1"/>
        <v>-79.52</v>
      </c>
    </row>
    <row r="44" spans="1:10">
      <c r="B44" s="7" t="s">
        <v>45</v>
      </c>
      <c r="C44" s="10">
        <v>154.31</v>
      </c>
      <c r="D44" s="10">
        <v>0</v>
      </c>
      <c r="E44" s="11">
        <f t="shared" si="1"/>
        <v>154.31</v>
      </c>
    </row>
    <row r="45" spans="1:10">
      <c r="B45" s="7" t="s">
        <v>42</v>
      </c>
      <c r="C45" s="15">
        <f>12.288/1.266</f>
        <v>9.706161137440759</v>
      </c>
      <c r="D45" s="10">
        <v>20.12</v>
      </c>
      <c r="E45" s="12">
        <f t="shared" si="1"/>
        <v>-10.413838862559242</v>
      </c>
    </row>
    <row r="46" spans="1:10">
      <c r="B46" s="7" t="s">
        <v>43</v>
      </c>
      <c r="C46" s="15">
        <f>215.13/1.266</f>
        <v>169.92890995260663</v>
      </c>
      <c r="D46" s="10">
        <v>201.24</v>
      </c>
      <c r="E46" s="11">
        <f t="shared" si="1"/>
        <v>-31.311090047393378</v>
      </c>
    </row>
    <row r="47" spans="1:10">
      <c r="B47" s="7" t="s">
        <v>44</v>
      </c>
      <c r="C47" s="10">
        <v>77.05</v>
      </c>
      <c r="D47" s="10">
        <v>82.41</v>
      </c>
      <c r="E47" s="12">
        <f t="shared" si="1"/>
        <v>-5.3599999999999994</v>
      </c>
    </row>
    <row r="48" spans="1:10">
      <c r="B48" s="7" t="s">
        <v>46</v>
      </c>
      <c r="C48" s="10">
        <v>827.9</v>
      </c>
      <c r="D48" s="10">
        <v>825.76</v>
      </c>
      <c r="E48" s="11">
        <f t="shared" si="1"/>
        <v>2.1399999999999864</v>
      </c>
    </row>
    <row r="49" spans="2:5">
      <c r="B49" s="7" t="s">
        <v>47</v>
      </c>
      <c r="C49" s="15">
        <f>42222.71</f>
        <v>42222.71</v>
      </c>
      <c r="D49" s="10">
        <f>D48+D47+D46+D45+D42+D41+D40+D39+D38+D37+D36+D35+D34+D29+D28+D27+D26+D25+D24+D13+D9+D43</f>
        <v>43132.440999999992</v>
      </c>
      <c r="E49" s="12">
        <f t="shared" si="1"/>
        <v>-909.73099999999249</v>
      </c>
    </row>
    <row r="50" spans="2:5">
      <c r="B50" s="7" t="s">
        <v>48</v>
      </c>
      <c r="C50" s="10">
        <v>279521.15999999997</v>
      </c>
      <c r="D50" s="10">
        <v>278072.03000000003</v>
      </c>
      <c r="E50" s="11">
        <f>C50-D50</f>
        <v>1449.1299999999464</v>
      </c>
    </row>
    <row r="54" spans="2:5">
      <c r="C54" s="10"/>
    </row>
    <row r="55" spans="2:5">
      <c r="C55" s="10"/>
    </row>
    <row r="56" spans="2:5">
      <c r="C56" s="10"/>
    </row>
    <row r="57" spans="2:5">
      <c r="C57" s="10"/>
    </row>
    <row r="58" spans="2:5">
      <c r="C58" s="10"/>
    </row>
    <row r="59" spans="2:5">
      <c r="C59" s="10"/>
    </row>
  </sheetData>
  <mergeCells count="18">
    <mergeCell ref="F26:J28"/>
    <mergeCell ref="F31:J34"/>
    <mergeCell ref="F30:J30"/>
    <mergeCell ref="F17:J17"/>
    <mergeCell ref="F18:J19"/>
    <mergeCell ref="F20:J21"/>
    <mergeCell ref="F22:J23"/>
    <mergeCell ref="F24:J24"/>
    <mergeCell ref="F13:J13"/>
    <mergeCell ref="F14:J14"/>
    <mergeCell ref="F15:J15"/>
    <mergeCell ref="F16:J16"/>
    <mergeCell ref="F25:J25"/>
    <mergeCell ref="A5:A8"/>
    <mergeCell ref="B5:B8"/>
    <mergeCell ref="C5:E5"/>
    <mergeCell ref="C6:E6"/>
    <mergeCell ref="F10: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ЦегельникСИ</dc:creator>
  <cp:lastModifiedBy>ЦегельникСИ</cp:lastModifiedBy>
  <dcterms:created xsi:type="dcterms:W3CDTF">2015-11-13T06:38:51Z</dcterms:created>
  <dcterms:modified xsi:type="dcterms:W3CDTF">2015-11-13T10:19:49Z</dcterms:modified>
</cp:coreProperties>
</file>