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Финансово-Экономическая Служба\Рудаков Павел\"/>
    </mc:Choice>
  </mc:AlternateContent>
  <bookViews>
    <workbookView xWindow="0" yWindow="0" windowWidth="28800" windowHeight="121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63" i="1" l="1"/>
  <c r="L62" i="1"/>
  <c r="L61" i="1"/>
  <c r="L60" i="1"/>
  <c r="L57" i="1"/>
  <c r="L56" i="1"/>
  <c r="L55" i="1"/>
  <c r="L54" i="1"/>
  <c r="L51" i="1"/>
  <c r="L50" i="1"/>
  <c r="L49" i="1"/>
  <c r="I49" i="1" s="1"/>
  <c r="L48" i="1"/>
  <c r="L45" i="1"/>
  <c r="L44" i="1"/>
  <c r="L43" i="1"/>
  <c r="L42" i="1"/>
  <c r="L39" i="1"/>
  <c r="L38" i="1"/>
  <c r="L37" i="1"/>
  <c r="L36" i="1"/>
  <c r="I63" i="1"/>
  <c r="I62" i="1"/>
  <c r="I61" i="1"/>
  <c r="J62" i="1" s="1"/>
  <c r="R4" i="1" s="1"/>
  <c r="I60" i="1"/>
  <c r="I57" i="1"/>
  <c r="I56" i="1"/>
  <c r="I55" i="1"/>
  <c r="J56" i="1" s="1"/>
  <c r="O4" i="1" s="1"/>
  <c r="I54" i="1"/>
  <c r="I51" i="1"/>
  <c r="I50" i="1"/>
  <c r="I48" i="1"/>
  <c r="I45" i="1"/>
  <c r="I44" i="1"/>
  <c r="I43" i="1"/>
  <c r="J44" i="1" s="1"/>
  <c r="I4" i="1" s="1"/>
  <c r="I42" i="1"/>
  <c r="I39" i="1"/>
  <c r="I38" i="1"/>
  <c r="I37" i="1"/>
  <c r="J38" i="1" s="1"/>
  <c r="F4" i="1" s="1"/>
  <c r="I36" i="1"/>
  <c r="J39" i="1"/>
  <c r="J37" i="1"/>
  <c r="J57" i="1"/>
  <c r="J55" i="1"/>
  <c r="O3" i="1" s="1"/>
  <c r="J45" i="1"/>
  <c r="J43" i="1"/>
  <c r="I3" i="1" s="1"/>
  <c r="J63" i="1"/>
  <c r="J61" i="1"/>
  <c r="L33" i="1"/>
  <c r="I33" i="1" s="1"/>
  <c r="K33" i="1" s="1"/>
  <c r="L32" i="1"/>
  <c r="I32" i="1" s="1"/>
  <c r="L31" i="1"/>
  <c r="L30" i="1"/>
  <c r="I30" i="1"/>
  <c r="R3" i="1"/>
  <c r="R5" i="1"/>
  <c r="O5" i="1"/>
  <c r="I5" i="1"/>
  <c r="F3" i="1"/>
  <c r="F5" i="1"/>
  <c r="H63" i="1"/>
  <c r="H62" i="1"/>
  <c r="H61" i="1"/>
  <c r="H60" i="1"/>
  <c r="H57" i="1"/>
  <c r="H56" i="1"/>
  <c r="H55" i="1"/>
  <c r="H54" i="1"/>
  <c r="H51" i="1"/>
  <c r="H50" i="1"/>
  <c r="H49" i="1"/>
  <c r="H48" i="1"/>
  <c r="H45" i="1"/>
  <c r="H44" i="1"/>
  <c r="H43" i="1"/>
  <c r="H42" i="1"/>
  <c r="H39" i="1"/>
  <c r="H38" i="1"/>
  <c r="H37" i="1"/>
  <c r="H36" i="1"/>
  <c r="G63" i="1"/>
  <c r="K63" i="1"/>
  <c r="G62" i="1"/>
  <c r="K62" i="1"/>
  <c r="G61" i="1"/>
  <c r="K61" i="1"/>
  <c r="G60" i="1"/>
  <c r="K60" i="1"/>
  <c r="G57" i="1"/>
  <c r="K57" i="1"/>
  <c r="G56" i="1"/>
  <c r="K56" i="1"/>
  <c r="G55" i="1"/>
  <c r="K55" i="1"/>
  <c r="G54" i="1"/>
  <c r="K54" i="1"/>
  <c r="G51" i="1"/>
  <c r="K51" i="1"/>
  <c r="G50" i="1"/>
  <c r="K50" i="1"/>
  <c r="G49" i="1"/>
  <c r="G48" i="1"/>
  <c r="K48" i="1"/>
  <c r="G45" i="1"/>
  <c r="K45" i="1"/>
  <c r="G44" i="1"/>
  <c r="K44" i="1"/>
  <c r="G43" i="1"/>
  <c r="K43" i="1"/>
  <c r="G42" i="1"/>
  <c r="K42" i="1"/>
  <c r="G39" i="1"/>
  <c r="K39" i="1"/>
  <c r="G38" i="1"/>
  <c r="K38" i="1"/>
  <c r="G37" i="1"/>
  <c r="K37" i="1"/>
  <c r="G36" i="1"/>
  <c r="K36" i="1"/>
  <c r="H33" i="1"/>
  <c r="H32" i="1"/>
  <c r="H31" i="1"/>
  <c r="H30" i="1"/>
  <c r="G33" i="1"/>
  <c r="G32" i="1"/>
  <c r="G31" i="1"/>
  <c r="K31" i="1" s="1"/>
  <c r="G30" i="1"/>
  <c r="E16" i="1"/>
  <c r="E24" i="1"/>
  <c r="E23" i="1"/>
  <c r="E20" i="1"/>
  <c r="E19" i="1"/>
  <c r="E15" i="1"/>
  <c r="E12" i="1"/>
  <c r="E11" i="1"/>
  <c r="H22" i="1"/>
  <c r="H21" i="1"/>
  <c r="H14" i="1"/>
  <c r="H13" i="1"/>
  <c r="J18" i="1"/>
  <c r="J17" i="1"/>
  <c r="J33" i="1" l="1"/>
  <c r="C5" i="1" s="1"/>
  <c r="J31" i="1"/>
  <c r="C3" i="1" s="1"/>
  <c r="J30" i="1"/>
  <c r="C2" i="1" s="1"/>
  <c r="K32" i="1"/>
  <c r="J50" i="1"/>
  <c r="L4" i="1" s="1"/>
  <c r="J48" i="1"/>
  <c r="L2" i="1" s="1"/>
  <c r="J51" i="1"/>
  <c r="L5" i="1" s="1"/>
  <c r="J49" i="1"/>
  <c r="L3" i="1" s="1"/>
  <c r="K49" i="1"/>
  <c r="K30" i="1"/>
  <c r="J32" i="1"/>
  <c r="C4" i="1" s="1"/>
  <c r="J60" i="1"/>
  <c r="R2" i="1" s="1"/>
  <c r="J42" i="1"/>
  <c r="I2" i="1" s="1"/>
  <c r="J54" i="1"/>
  <c r="O2" i="1" s="1"/>
  <c r="J36" i="1"/>
  <c r="F2" i="1" s="1"/>
  <c r="B17" i="1" l="1"/>
  <c r="B20" i="1"/>
  <c r="B16" i="1"/>
  <c r="B25" i="1"/>
  <c r="B21" i="1"/>
  <c r="B12" i="1"/>
  <c r="B24" i="1"/>
  <c r="B14" i="1"/>
  <c r="B11" i="1"/>
  <c r="B18" i="1"/>
  <c r="B10" i="1"/>
  <c r="B22" i="1"/>
</calcChain>
</file>

<file path=xl/sharedStrings.xml><?xml version="1.0" encoding="utf-8"?>
<sst xmlns="http://schemas.openxmlformats.org/spreadsheetml/2006/main" count="126" uniqueCount="75">
  <si>
    <t>Группа A</t>
  </si>
  <si>
    <t>Группа B</t>
  </si>
  <si>
    <t>Группа C</t>
  </si>
  <si>
    <t>Группа D</t>
  </si>
  <si>
    <t>Группа E</t>
  </si>
  <si>
    <t>Группа F</t>
  </si>
  <si>
    <t>Франция</t>
  </si>
  <si>
    <t>Румыния</t>
  </si>
  <si>
    <t>Албания</t>
  </si>
  <si>
    <t>Швейцария</t>
  </si>
  <si>
    <t>Англия</t>
  </si>
  <si>
    <t>Россия</t>
  </si>
  <si>
    <t>Уэльс</t>
  </si>
  <si>
    <t>Словения</t>
  </si>
  <si>
    <t>Германия</t>
  </si>
  <si>
    <t>Украина</t>
  </si>
  <si>
    <t>Польша</t>
  </si>
  <si>
    <t>С.Ирландия</t>
  </si>
  <si>
    <t>Испания</t>
  </si>
  <si>
    <t>Чехия</t>
  </si>
  <si>
    <t>Турция</t>
  </si>
  <si>
    <t>Хорватия</t>
  </si>
  <si>
    <t>Бельгия</t>
  </si>
  <si>
    <t>Италия</t>
  </si>
  <si>
    <t>Ирландия</t>
  </si>
  <si>
    <t>Швеция</t>
  </si>
  <si>
    <t>Португалия</t>
  </si>
  <si>
    <t>Исландия</t>
  </si>
  <si>
    <t>Австрия</t>
  </si>
  <si>
    <t>Венгрия</t>
  </si>
  <si>
    <t>Плэй-офф</t>
  </si>
  <si>
    <t>финала</t>
  </si>
  <si>
    <t>Финал</t>
  </si>
  <si>
    <t>Финалист</t>
  </si>
  <si>
    <t>Не определен</t>
  </si>
  <si>
    <t>13_9</t>
  </si>
  <si>
    <t>13_10</t>
  </si>
  <si>
    <t>14_11</t>
  </si>
  <si>
    <t>14_12</t>
  </si>
  <si>
    <t>9_1</t>
  </si>
  <si>
    <t>9_2</t>
  </si>
  <si>
    <t>10_3</t>
  </si>
  <si>
    <t>10_4</t>
  </si>
  <si>
    <t>11_5</t>
  </si>
  <si>
    <t>11_6</t>
  </si>
  <si>
    <t>12_7</t>
  </si>
  <si>
    <t>12_8</t>
  </si>
  <si>
    <t>1_A2</t>
  </si>
  <si>
    <t>1_C2</t>
  </si>
  <si>
    <t>2_D1</t>
  </si>
  <si>
    <t>2_BEF</t>
  </si>
  <si>
    <t>3_B1</t>
  </si>
  <si>
    <t>3_ACD</t>
  </si>
  <si>
    <t>4_F1</t>
  </si>
  <si>
    <t>4_E2</t>
  </si>
  <si>
    <t>5_C1</t>
  </si>
  <si>
    <t>5_ABF</t>
  </si>
  <si>
    <t>6_E1</t>
  </si>
  <si>
    <t>6_D2</t>
  </si>
  <si>
    <t>7_A1</t>
  </si>
  <si>
    <t>7_CDE</t>
  </si>
  <si>
    <t>8_B2</t>
  </si>
  <si>
    <t>8_F2</t>
  </si>
  <si>
    <t>Румын</t>
  </si>
  <si>
    <t>Швейцар</t>
  </si>
  <si>
    <t>забито</t>
  </si>
  <si>
    <t>пропущено</t>
  </si>
  <si>
    <t>очки</t>
  </si>
  <si>
    <t>место</t>
  </si>
  <si>
    <t>Укр</t>
  </si>
  <si>
    <t>С.Ирланд</t>
  </si>
  <si>
    <t>Ислан</t>
  </si>
  <si>
    <t>доп</t>
  </si>
  <si>
    <t>промеж</t>
  </si>
  <si>
    <t>Турнирная таблица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</si>
</sst>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16" fontId="0" fillId="0" borderId="0" xfId="0" applyNumberFormat="1"/>
    <xf numFmtId="12" fontId="0" fillId="5" borderId="0" xfId="0" applyNumberFormat="1" applyFill="1"/>
    <xf numFmtId="0" fontId="0" fillId="5" borderId="0" xfId="0" applyFill="1"/>
    <xf numFmtId="12" fontId="0" fillId="3" borderId="0" xfId="0" applyNumberFormat="1" applyFill="1"/>
    <xf numFmtId="0" fontId="0" fillId="6" borderId="0" xfId="0" applyFill="1"/>
    <xf numFmtId="12" fontId="0" fillId="7" borderId="0" xfId="0" applyNumberFormat="1" applyFill="1"/>
    <xf numFmtId="0" fontId="0" fillId="7" borderId="0" xfId="0" applyFill="1"/>
    <xf numFmtId="0" fontId="0" fillId="8" borderId="0" xfId="0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9" borderId="0" xfId="0" applyFont="1" applyFill="1"/>
    <xf numFmtId="0" fontId="0" fillId="9" borderId="0" xfId="0" applyFill="1"/>
    <xf numFmtId="0" fontId="3" fillId="0" borderId="0" xfId="0" applyFont="1"/>
    <xf numFmtId="0" fontId="0" fillId="0" borderId="0" xfId="0" applyNumberFormat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276225</xdr:colOff>
      <xdr:row>1</xdr:row>
      <xdr:rowOff>180975</xdr:rowOff>
    </xdr:to>
    <xdr:pic>
      <xdr:nvPicPr>
        <xdr:cNvPr id="1040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276225</xdr:colOff>
      <xdr:row>2</xdr:row>
      <xdr:rowOff>180975</xdr:rowOff>
    </xdr:to>
    <xdr:pic>
      <xdr:nvPicPr>
        <xdr:cNvPr id="1041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266700</xdr:colOff>
      <xdr:row>4</xdr:row>
      <xdr:rowOff>0</xdr:rowOff>
    </xdr:to>
    <xdr:pic>
      <xdr:nvPicPr>
        <xdr:cNvPr id="1042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200025</xdr:colOff>
      <xdr:row>5</xdr:row>
      <xdr:rowOff>9525</xdr:rowOff>
    </xdr:to>
    <xdr:pic>
      <xdr:nvPicPr>
        <xdr:cNvPr id="1043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190500</xdr:rowOff>
    </xdr:from>
    <xdr:to>
      <xdr:col>15</xdr:col>
      <xdr:colOff>295275</xdr:colOff>
      <xdr:row>4</xdr:row>
      <xdr:rowOff>0</xdr:rowOff>
    </xdr:to>
    <xdr:pic>
      <xdr:nvPicPr>
        <xdr:cNvPr id="1044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150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371475</xdr:colOff>
      <xdr:row>4</xdr:row>
      <xdr:rowOff>190500</xdr:rowOff>
    </xdr:to>
    <xdr:pic>
      <xdr:nvPicPr>
        <xdr:cNvPr id="1045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762000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1</xdr:row>
      <xdr:rowOff>190500</xdr:rowOff>
    </xdr:from>
    <xdr:to>
      <xdr:col>15</xdr:col>
      <xdr:colOff>276225</xdr:colOff>
      <xdr:row>2</xdr:row>
      <xdr:rowOff>190500</xdr:rowOff>
    </xdr:to>
    <xdr:pic>
      <xdr:nvPicPr>
        <xdr:cNvPr id="1046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8100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266700</xdr:colOff>
      <xdr:row>1</xdr:row>
      <xdr:rowOff>180975</xdr:rowOff>
    </xdr:to>
    <xdr:pic>
      <xdr:nvPicPr>
        <xdr:cNvPr id="1047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90500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276225</xdr:colOff>
      <xdr:row>1</xdr:row>
      <xdr:rowOff>190500</xdr:rowOff>
    </xdr:to>
    <xdr:pic>
      <xdr:nvPicPr>
        <xdr:cNvPr id="1048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276225</xdr:colOff>
      <xdr:row>2</xdr:row>
      <xdr:rowOff>180975</xdr:rowOff>
    </xdr:to>
    <xdr:pic>
      <xdr:nvPicPr>
        <xdr:cNvPr id="1049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3810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361950</xdr:colOff>
      <xdr:row>3</xdr:row>
      <xdr:rowOff>180975</xdr:rowOff>
    </xdr:to>
    <xdr:pic>
      <xdr:nvPicPr>
        <xdr:cNvPr id="1050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5715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295275</xdr:colOff>
      <xdr:row>4</xdr:row>
      <xdr:rowOff>180975</xdr:rowOff>
    </xdr:to>
    <xdr:pic>
      <xdr:nvPicPr>
        <xdr:cNvPr id="1051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762000"/>
          <a:ext cx="2952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276225</xdr:colOff>
      <xdr:row>1</xdr:row>
      <xdr:rowOff>190500</xdr:rowOff>
    </xdr:to>
    <xdr:pic>
      <xdr:nvPicPr>
        <xdr:cNvPr id="1052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90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285750</xdr:colOff>
      <xdr:row>3</xdr:row>
      <xdr:rowOff>0</xdr:rowOff>
    </xdr:to>
    <xdr:pic>
      <xdr:nvPicPr>
        <xdr:cNvPr id="1053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8100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276225</xdr:colOff>
      <xdr:row>3</xdr:row>
      <xdr:rowOff>190500</xdr:rowOff>
    </xdr:to>
    <xdr:pic>
      <xdr:nvPicPr>
        <xdr:cNvPr id="1054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71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381000</xdr:colOff>
      <xdr:row>5</xdr:row>
      <xdr:rowOff>0</xdr:rowOff>
    </xdr:to>
    <xdr:pic>
      <xdr:nvPicPr>
        <xdr:cNvPr id="1055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76200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1</xdr:row>
      <xdr:rowOff>0</xdr:rowOff>
    </xdr:from>
    <xdr:to>
      <xdr:col>6</xdr:col>
      <xdr:colOff>314325</xdr:colOff>
      <xdr:row>1</xdr:row>
      <xdr:rowOff>190500</xdr:rowOff>
    </xdr:to>
    <xdr:pic>
      <xdr:nvPicPr>
        <xdr:cNvPr id="1056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905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2</xdr:row>
      <xdr:rowOff>0</xdr:rowOff>
    </xdr:from>
    <xdr:to>
      <xdr:col>6</xdr:col>
      <xdr:colOff>276225</xdr:colOff>
      <xdr:row>2</xdr:row>
      <xdr:rowOff>190500</xdr:rowOff>
    </xdr:to>
    <xdr:pic>
      <xdr:nvPicPr>
        <xdr:cNvPr id="1057" name="Рисунок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81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3</xdr:row>
      <xdr:rowOff>0</xdr:rowOff>
    </xdr:from>
    <xdr:to>
      <xdr:col>6</xdr:col>
      <xdr:colOff>295275</xdr:colOff>
      <xdr:row>3</xdr:row>
      <xdr:rowOff>190500</xdr:rowOff>
    </xdr:to>
    <xdr:pic>
      <xdr:nvPicPr>
        <xdr:cNvPr id="1058" name="Рисунок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57150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3</xdr:row>
      <xdr:rowOff>190500</xdr:rowOff>
    </xdr:from>
    <xdr:to>
      <xdr:col>6</xdr:col>
      <xdr:colOff>361950</xdr:colOff>
      <xdr:row>4</xdr:row>
      <xdr:rowOff>180975</xdr:rowOff>
    </xdr:to>
    <xdr:pic>
      <xdr:nvPicPr>
        <xdr:cNvPr id="1059" name="Рисунок 2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620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1</xdr:row>
      <xdr:rowOff>0</xdr:rowOff>
    </xdr:from>
    <xdr:to>
      <xdr:col>3</xdr:col>
      <xdr:colOff>304800</xdr:colOff>
      <xdr:row>1</xdr:row>
      <xdr:rowOff>180975</xdr:rowOff>
    </xdr:to>
    <xdr:pic>
      <xdr:nvPicPr>
        <xdr:cNvPr id="1060" name="Рисунок 2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90500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2</xdr:row>
      <xdr:rowOff>0</xdr:rowOff>
    </xdr:from>
    <xdr:to>
      <xdr:col>3</xdr:col>
      <xdr:colOff>285750</xdr:colOff>
      <xdr:row>2</xdr:row>
      <xdr:rowOff>190500</xdr:rowOff>
    </xdr:to>
    <xdr:pic>
      <xdr:nvPicPr>
        <xdr:cNvPr id="1061" name="Рисунок 2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8100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3</xdr:col>
      <xdr:colOff>314325</xdr:colOff>
      <xdr:row>4</xdr:row>
      <xdr:rowOff>0</xdr:rowOff>
    </xdr:to>
    <xdr:pic>
      <xdr:nvPicPr>
        <xdr:cNvPr id="1062" name="Рисунок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715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4</xdr:row>
      <xdr:rowOff>0</xdr:rowOff>
    </xdr:from>
    <xdr:to>
      <xdr:col>3</xdr:col>
      <xdr:colOff>276225</xdr:colOff>
      <xdr:row>4</xdr:row>
      <xdr:rowOff>190500</xdr:rowOff>
    </xdr:to>
    <xdr:pic>
      <xdr:nvPicPr>
        <xdr:cNvPr id="1063" name="Рисунок 2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62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469446</xdr:colOff>
      <xdr:row>9</xdr:row>
      <xdr:rowOff>186418</xdr:rowOff>
    </xdr:from>
    <xdr:to>
      <xdr:col>2</xdr:col>
      <xdr:colOff>589189</xdr:colOff>
      <xdr:row>12</xdr:row>
      <xdr:rowOff>1361</xdr:rowOff>
    </xdr:to>
    <xdr:sp macro="" textlink="">
      <xdr:nvSpPr>
        <xdr:cNvPr id="32" name="Правая фигурная скобка 31"/>
        <xdr:cNvSpPr/>
      </xdr:nvSpPr>
      <xdr:spPr>
        <a:xfrm>
          <a:off x="1564821" y="1900918"/>
          <a:ext cx="119743" cy="38644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2</xdr:col>
      <xdr:colOff>506186</xdr:colOff>
      <xdr:row>14</xdr:row>
      <xdr:rowOff>4082</xdr:rowOff>
    </xdr:from>
    <xdr:to>
      <xdr:col>3</xdr:col>
      <xdr:colOff>16329</xdr:colOff>
      <xdr:row>16</xdr:row>
      <xdr:rowOff>9525</xdr:rowOff>
    </xdr:to>
    <xdr:sp macro="" textlink="">
      <xdr:nvSpPr>
        <xdr:cNvPr id="33" name="Правая фигурная скобка 32"/>
        <xdr:cNvSpPr/>
      </xdr:nvSpPr>
      <xdr:spPr>
        <a:xfrm>
          <a:off x="1601561" y="2671082"/>
          <a:ext cx="119743" cy="38644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2</xdr:col>
      <xdr:colOff>504825</xdr:colOff>
      <xdr:row>17</xdr:row>
      <xdr:rowOff>189139</xdr:rowOff>
    </xdr:from>
    <xdr:to>
      <xdr:col>3</xdr:col>
      <xdr:colOff>14968</xdr:colOff>
      <xdr:row>20</xdr:row>
      <xdr:rowOff>4082</xdr:rowOff>
    </xdr:to>
    <xdr:sp macro="" textlink="">
      <xdr:nvSpPr>
        <xdr:cNvPr id="34" name="Правая фигурная скобка 33"/>
        <xdr:cNvSpPr/>
      </xdr:nvSpPr>
      <xdr:spPr>
        <a:xfrm>
          <a:off x="1600200" y="3427639"/>
          <a:ext cx="119743" cy="38644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2</xdr:col>
      <xdr:colOff>504825</xdr:colOff>
      <xdr:row>22</xdr:row>
      <xdr:rowOff>4082</xdr:rowOff>
    </xdr:from>
    <xdr:to>
      <xdr:col>3</xdr:col>
      <xdr:colOff>14968</xdr:colOff>
      <xdr:row>24</xdr:row>
      <xdr:rowOff>9525</xdr:rowOff>
    </xdr:to>
    <xdr:sp macro="" textlink="">
      <xdr:nvSpPr>
        <xdr:cNvPr id="35" name="Правая фигурная скобка 34"/>
        <xdr:cNvSpPr/>
      </xdr:nvSpPr>
      <xdr:spPr>
        <a:xfrm>
          <a:off x="1600200" y="4195082"/>
          <a:ext cx="119743" cy="38644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5</xdr:col>
      <xdr:colOff>443279</xdr:colOff>
      <xdr:row>19</xdr:row>
      <xdr:rowOff>11723</xdr:rowOff>
    </xdr:from>
    <xdr:to>
      <xdr:col>6</xdr:col>
      <xdr:colOff>19365</xdr:colOff>
      <xdr:row>23</xdr:row>
      <xdr:rowOff>4396</xdr:rowOff>
    </xdr:to>
    <xdr:sp macro="" textlink="">
      <xdr:nvSpPr>
        <xdr:cNvPr id="36" name="Правая фигурная скобка 35"/>
        <xdr:cNvSpPr/>
      </xdr:nvSpPr>
      <xdr:spPr>
        <a:xfrm>
          <a:off x="3196004" y="3631223"/>
          <a:ext cx="185686" cy="75467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5</xdr:col>
      <xdr:colOff>443279</xdr:colOff>
      <xdr:row>10</xdr:row>
      <xdr:rowOff>178777</xdr:rowOff>
    </xdr:from>
    <xdr:to>
      <xdr:col>6</xdr:col>
      <xdr:colOff>19365</xdr:colOff>
      <xdr:row>14</xdr:row>
      <xdr:rowOff>171450</xdr:rowOff>
    </xdr:to>
    <xdr:sp macro="" textlink="">
      <xdr:nvSpPr>
        <xdr:cNvPr id="37" name="Правая фигурная скобка 36"/>
        <xdr:cNvSpPr/>
      </xdr:nvSpPr>
      <xdr:spPr>
        <a:xfrm>
          <a:off x="3196004" y="2083777"/>
          <a:ext cx="185686" cy="754673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8</xdr:col>
      <xdr:colOff>421298</xdr:colOff>
      <xdr:row>12</xdr:row>
      <xdr:rowOff>178778</xdr:rowOff>
    </xdr:from>
    <xdr:to>
      <xdr:col>9</xdr:col>
      <xdr:colOff>26691</xdr:colOff>
      <xdr:row>20</xdr:row>
      <xdr:rowOff>171450</xdr:rowOff>
    </xdr:to>
    <xdr:sp macro="" textlink="">
      <xdr:nvSpPr>
        <xdr:cNvPr id="38" name="Правая фигурная скобка 37"/>
        <xdr:cNvSpPr/>
      </xdr:nvSpPr>
      <xdr:spPr>
        <a:xfrm>
          <a:off x="5031398" y="2464778"/>
          <a:ext cx="214993" cy="1516672"/>
        </a:xfrm>
        <a:prstGeom prst="rightBrac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276225</xdr:colOff>
      <xdr:row>29</xdr:row>
      <xdr:rowOff>180975</xdr:rowOff>
    </xdr:to>
    <xdr:pic>
      <xdr:nvPicPr>
        <xdr:cNvPr id="1071" name="Рисунок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276225</xdr:colOff>
      <xdr:row>30</xdr:row>
      <xdr:rowOff>180975</xdr:rowOff>
    </xdr:to>
    <xdr:pic>
      <xdr:nvPicPr>
        <xdr:cNvPr id="1072" name="Рисунок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266700</xdr:colOff>
      <xdr:row>32</xdr:row>
      <xdr:rowOff>0</xdr:rowOff>
    </xdr:to>
    <xdr:pic>
      <xdr:nvPicPr>
        <xdr:cNvPr id="1073" name="Рисунок 4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200025</xdr:colOff>
      <xdr:row>33</xdr:row>
      <xdr:rowOff>9525</xdr:rowOff>
    </xdr:to>
    <xdr:pic>
      <xdr:nvPicPr>
        <xdr:cNvPr id="1074" name="Рисунок 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180975</xdr:rowOff>
    </xdr:to>
    <xdr:pic>
      <xdr:nvPicPr>
        <xdr:cNvPr id="1075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276225</xdr:colOff>
      <xdr:row>36</xdr:row>
      <xdr:rowOff>190500</xdr:rowOff>
    </xdr:to>
    <xdr:pic>
      <xdr:nvPicPr>
        <xdr:cNvPr id="1076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314325</xdr:colOff>
      <xdr:row>38</xdr:row>
      <xdr:rowOff>0</xdr:rowOff>
    </xdr:to>
    <xdr:pic>
      <xdr:nvPicPr>
        <xdr:cNvPr id="1077" name="Рисунок 4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276225</xdr:colOff>
      <xdr:row>38</xdr:row>
      <xdr:rowOff>190500</xdr:rowOff>
    </xdr:to>
    <xdr:pic>
      <xdr:nvPicPr>
        <xdr:cNvPr id="1078" name="Рисунок 4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41</xdr:row>
      <xdr:rowOff>190500</xdr:rowOff>
    </xdr:to>
    <xdr:pic>
      <xdr:nvPicPr>
        <xdr:cNvPr id="1079" name="Рисунок 5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276225</xdr:colOff>
      <xdr:row>42</xdr:row>
      <xdr:rowOff>190500</xdr:rowOff>
    </xdr:to>
    <xdr:pic>
      <xdr:nvPicPr>
        <xdr:cNvPr id="1080" name="Рисунок 5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295275</xdr:colOff>
      <xdr:row>43</xdr:row>
      <xdr:rowOff>190500</xdr:rowOff>
    </xdr:to>
    <xdr:pic>
      <xdr:nvPicPr>
        <xdr:cNvPr id="1081" name="Рисунок 5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190500</xdr:rowOff>
    </xdr:from>
    <xdr:to>
      <xdr:col>1</xdr:col>
      <xdr:colOff>9525</xdr:colOff>
      <xdr:row>44</xdr:row>
      <xdr:rowOff>180975</xdr:rowOff>
    </xdr:to>
    <xdr:pic>
      <xdr:nvPicPr>
        <xdr:cNvPr id="1082" name="Рисунок 5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276225</xdr:colOff>
      <xdr:row>47</xdr:row>
      <xdr:rowOff>190500</xdr:rowOff>
    </xdr:to>
    <xdr:pic>
      <xdr:nvPicPr>
        <xdr:cNvPr id="1083" name="Рисунок 5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285750</xdr:colOff>
      <xdr:row>49</xdr:row>
      <xdr:rowOff>0</xdr:rowOff>
    </xdr:to>
    <xdr:pic>
      <xdr:nvPicPr>
        <xdr:cNvPr id="1084" name="Рисунок 5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276225</xdr:colOff>
      <xdr:row>49</xdr:row>
      <xdr:rowOff>190500</xdr:rowOff>
    </xdr:to>
    <xdr:pic>
      <xdr:nvPicPr>
        <xdr:cNvPr id="1085" name="Рисунок 5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28575</xdr:colOff>
      <xdr:row>51</xdr:row>
      <xdr:rowOff>0</xdr:rowOff>
    </xdr:to>
    <xdr:pic>
      <xdr:nvPicPr>
        <xdr:cNvPr id="1086" name="Рисунок 5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276225</xdr:colOff>
      <xdr:row>53</xdr:row>
      <xdr:rowOff>190500</xdr:rowOff>
    </xdr:to>
    <xdr:pic>
      <xdr:nvPicPr>
        <xdr:cNvPr id="1087" name="Рисунок 5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276225</xdr:colOff>
      <xdr:row>54</xdr:row>
      <xdr:rowOff>180975</xdr:rowOff>
    </xdr:to>
    <xdr:pic>
      <xdr:nvPicPr>
        <xdr:cNvPr id="1088" name="Рисунок 5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9525</xdr:colOff>
      <xdr:row>55</xdr:row>
      <xdr:rowOff>180975</xdr:rowOff>
    </xdr:to>
    <xdr:pic>
      <xdr:nvPicPr>
        <xdr:cNvPr id="1089" name="Рисунок 6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295275</xdr:colOff>
      <xdr:row>56</xdr:row>
      <xdr:rowOff>180975</xdr:rowOff>
    </xdr:to>
    <xdr:pic>
      <xdr:nvPicPr>
        <xdr:cNvPr id="1090" name="Рисунок 6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952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190500</xdr:rowOff>
    </xdr:from>
    <xdr:to>
      <xdr:col>0</xdr:col>
      <xdr:colOff>295275</xdr:colOff>
      <xdr:row>62</xdr:row>
      <xdr:rowOff>0</xdr:rowOff>
    </xdr:to>
    <xdr:pic>
      <xdr:nvPicPr>
        <xdr:cNvPr id="1091" name="Рисунок 6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295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19050</xdr:colOff>
      <xdr:row>62</xdr:row>
      <xdr:rowOff>190500</xdr:rowOff>
    </xdr:to>
    <xdr:pic>
      <xdr:nvPicPr>
        <xdr:cNvPr id="1092" name="Рисунок 6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59</xdr:row>
      <xdr:rowOff>190500</xdr:rowOff>
    </xdr:from>
    <xdr:to>
      <xdr:col>0</xdr:col>
      <xdr:colOff>276225</xdr:colOff>
      <xdr:row>60</xdr:row>
      <xdr:rowOff>190500</xdr:rowOff>
    </xdr:to>
    <xdr:pic>
      <xdr:nvPicPr>
        <xdr:cNvPr id="1093" name="Рисунок 6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0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266700</xdr:colOff>
      <xdr:row>59</xdr:row>
      <xdr:rowOff>180975</xdr:rowOff>
    </xdr:to>
    <xdr:pic>
      <xdr:nvPicPr>
        <xdr:cNvPr id="1094" name="Рисунок 6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L34" sqref="L34"/>
    </sheetView>
  </sheetViews>
  <sheetFormatPr defaultRowHeight="15" x14ac:dyDescent="0.25"/>
  <cols>
    <col min="1" max="1" width="5.28515625" customWidth="1"/>
    <col min="2" max="2" width="11.140625" customWidth="1"/>
    <col min="4" max="4" width="5.7109375" customWidth="1"/>
    <col min="5" max="5" width="10" customWidth="1"/>
    <col min="7" max="7" width="7" customWidth="1"/>
    <col min="8" max="8" width="11.7109375" customWidth="1"/>
    <col min="10" max="10" width="6.85546875" customWidth="1"/>
    <col min="13" max="13" width="6.5703125" customWidth="1"/>
    <col min="14" max="14" width="9.85546875" customWidth="1"/>
    <col min="16" max="16" width="6.5703125" customWidth="1"/>
    <col min="17" max="17" width="11" customWidth="1"/>
  </cols>
  <sheetData>
    <row r="1" spans="1:18" x14ac:dyDescent="0.25">
      <c r="A1" s="1"/>
      <c r="B1" s="2" t="s">
        <v>0</v>
      </c>
      <c r="E1" s="2" t="s">
        <v>1</v>
      </c>
      <c r="H1" s="2" t="s">
        <v>2</v>
      </c>
      <c r="K1" s="2" t="s">
        <v>3</v>
      </c>
      <c r="N1" s="2" t="s">
        <v>4</v>
      </c>
      <c r="Q1" s="2" t="s">
        <v>5</v>
      </c>
    </row>
    <row r="2" spans="1:18" x14ac:dyDescent="0.25">
      <c r="B2" t="s">
        <v>6</v>
      </c>
      <c r="C2" s="18">
        <f>J30</f>
        <v>0</v>
      </c>
      <c r="E2" t="s">
        <v>10</v>
      </c>
      <c r="F2" s="13">
        <f>J36</f>
        <v>0</v>
      </c>
      <c r="H2" t="s">
        <v>14</v>
      </c>
      <c r="I2" s="13">
        <f>J42</f>
        <v>0</v>
      </c>
      <c r="K2" t="s">
        <v>18</v>
      </c>
      <c r="L2" s="13">
        <f>J48</f>
        <v>0</v>
      </c>
      <c r="N2" t="s">
        <v>22</v>
      </c>
      <c r="O2" s="13">
        <f>J54</f>
        <v>0</v>
      </c>
      <c r="Q2" t="s">
        <v>26</v>
      </c>
      <c r="R2" s="13">
        <f>J60</f>
        <v>0</v>
      </c>
    </row>
    <row r="3" spans="1:18" x14ac:dyDescent="0.25">
      <c r="B3" t="s">
        <v>7</v>
      </c>
      <c r="C3" s="18">
        <f>J31</f>
        <v>0</v>
      </c>
      <c r="E3" t="s">
        <v>11</v>
      </c>
      <c r="F3" s="13">
        <f>J37</f>
        <v>0</v>
      </c>
      <c r="H3" t="s">
        <v>15</v>
      </c>
      <c r="I3" s="13">
        <f>J43</f>
        <v>0</v>
      </c>
      <c r="K3" t="s">
        <v>19</v>
      </c>
      <c r="L3" s="13">
        <f>J49</f>
        <v>0</v>
      </c>
      <c r="N3" t="s">
        <v>23</v>
      </c>
      <c r="O3" s="13">
        <f>J55</f>
        <v>0</v>
      </c>
      <c r="Q3" t="s">
        <v>27</v>
      </c>
      <c r="R3" s="13">
        <f>J61</f>
        <v>0</v>
      </c>
    </row>
    <row r="4" spans="1:18" x14ac:dyDescent="0.25">
      <c r="B4" t="s">
        <v>8</v>
      </c>
      <c r="C4" s="18">
        <f>J32</f>
        <v>0</v>
      </c>
      <c r="E4" t="s">
        <v>12</v>
      </c>
      <c r="F4" s="13">
        <f>J38</f>
        <v>0</v>
      </c>
      <c r="H4" t="s">
        <v>16</v>
      </c>
      <c r="I4" s="13">
        <f>J44</f>
        <v>0</v>
      </c>
      <c r="K4" t="s">
        <v>20</v>
      </c>
      <c r="L4" s="13">
        <f>J50</f>
        <v>0</v>
      </c>
      <c r="N4" t="s">
        <v>24</v>
      </c>
      <c r="O4" s="13">
        <f>J56</f>
        <v>0</v>
      </c>
      <c r="Q4" t="s">
        <v>28</v>
      </c>
      <c r="R4" s="13">
        <f>J62</f>
        <v>0</v>
      </c>
    </row>
    <row r="5" spans="1:18" x14ac:dyDescent="0.25">
      <c r="B5" t="s">
        <v>9</v>
      </c>
      <c r="C5" s="18">
        <f>J33</f>
        <v>0</v>
      </c>
      <c r="E5" t="s">
        <v>13</v>
      </c>
      <c r="F5" s="13">
        <f>J39</f>
        <v>0</v>
      </c>
      <c r="H5" t="s">
        <v>17</v>
      </c>
      <c r="I5" s="13">
        <f>J45</f>
        <v>0</v>
      </c>
      <c r="K5" t="s">
        <v>21</v>
      </c>
      <c r="L5" s="13">
        <f>J51</f>
        <v>0</v>
      </c>
      <c r="N5" t="s">
        <v>25</v>
      </c>
      <c r="O5" s="13">
        <f>J57</f>
        <v>0</v>
      </c>
      <c r="Q5" t="s">
        <v>29</v>
      </c>
      <c r="R5" s="13">
        <f>J63</f>
        <v>0</v>
      </c>
    </row>
    <row r="7" spans="1:18" s="4" customFormat="1" x14ac:dyDescent="0.25">
      <c r="I7" s="4" t="s">
        <v>30</v>
      </c>
    </row>
    <row r="9" spans="1:18" x14ac:dyDescent="0.25">
      <c r="A9" s="6">
        <v>0.125</v>
      </c>
      <c r="B9" s="7" t="s">
        <v>31</v>
      </c>
      <c r="C9" s="5"/>
      <c r="D9" s="8">
        <v>0.25</v>
      </c>
      <c r="E9" s="3" t="s">
        <v>31</v>
      </c>
      <c r="G9" s="10">
        <v>0.5</v>
      </c>
      <c r="H9" s="11" t="s">
        <v>31</v>
      </c>
      <c r="K9" s="12" t="s">
        <v>32</v>
      </c>
    </row>
    <row r="10" spans="1:18" x14ac:dyDescent="0.25">
      <c r="A10" s="9" t="s">
        <v>47</v>
      </c>
      <c r="B10" s="9" t="str">
        <f>IF(SUM(C2:C5)=0,N18,INDEX(B2:B5,MATCH(LARGE(C2:C5,2),C2:C5,0)))</f>
        <v>Не определен</v>
      </c>
      <c r="C10" s="14">
        <v>0</v>
      </c>
    </row>
    <row r="11" spans="1:18" x14ac:dyDescent="0.25">
      <c r="A11" s="9" t="s">
        <v>48</v>
      </c>
      <c r="B11" s="9" t="str">
        <f>IF(SUM(I2:I5)=0,N18,INDEX(H2:H5,MATCH(LARGE(I2:I5,2),I2:I5,0)))</f>
        <v>Не определен</v>
      </c>
      <c r="C11" s="14">
        <v>0</v>
      </c>
      <c r="D11" t="s">
        <v>39</v>
      </c>
      <c r="E11" t="str">
        <f>IF(C10=C11,N18,IF(C10&gt;C11,B10,B11))</f>
        <v>Не определен</v>
      </c>
      <c r="F11" s="14">
        <v>0</v>
      </c>
    </row>
    <row r="12" spans="1:18" x14ac:dyDescent="0.25">
      <c r="A12" t="s">
        <v>49</v>
      </c>
      <c r="B12" t="str">
        <f>IF(SUM(L2:L5)=0,N18,INDEX(K2:K5,MATCH(LARGE(L2:L5,1),L2:L5,0)))</f>
        <v>Не определен</v>
      </c>
      <c r="C12" s="14">
        <v>0</v>
      </c>
      <c r="D12" t="s">
        <v>40</v>
      </c>
      <c r="E12" t="str">
        <f>IF(C12=C13,N18,IF(C12&gt;C13,B12,B13))</f>
        <v>Не определен</v>
      </c>
      <c r="F12" s="14">
        <v>0</v>
      </c>
    </row>
    <row r="13" spans="1:18" x14ac:dyDescent="0.25">
      <c r="A13" t="s">
        <v>50</v>
      </c>
      <c r="C13" s="14">
        <v>0</v>
      </c>
      <c r="F13" s="14"/>
      <c r="G13" t="s">
        <v>35</v>
      </c>
      <c r="H13" t="str">
        <f>IF(F11=F12,N18,IF(F11&gt;F12,E11,E12))</f>
        <v>Не определен</v>
      </c>
      <c r="I13" s="14">
        <v>0</v>
      </c>
    </row>
    <row r="14" spans="1:18" x14ac:dyDescent="0.25">
      <c r="A14" s="9" t="s">
        <v>51</v>
      </c>
      <c r="B14" s="9" t="str">
        <f>IF(SUM(F2:F5)=0,N18,INDEX(E2:E5,MATCH(LARGE(F2:F5,1),F2:F5,0)))</f>
        <v>Не определен</v>
      </c>
      <c r="C14" s="14">
        <v>0</v>
      </c>
      <c r="F14" s="14"/>
      <c r="G14" t="s">
        <v>36</v>
      </c>
      <c r="H14" t="str">
        <f>IF(F15=F16,N18,IF(F15&gt;F16,E15,E16))</f>
        <v>Не определен</v>
      </c>
      <c r="I14" s="14">
        <v>0</v>
      </c>
    </row>
    <row r="15" spans="1:18" x14ac:dyDescent="0.25">
      <c r="A15" s="9" t="s">
        <v>52</v>
      </c>
      <c r="B15" s="9"/>
      <c r="C15" s="14">
        <v>0</v>
      </c>
      <c r="D15" t="s">
        <v>41</v>
      </c>
      <c r="E15" t="str">
        <f>IF(C14=C15,N18,IF(C14&gt;C15,B14,B15))</f>
        <v>Не определен</v>
      </c>
      <c r="F15" s="14">
        <v>0</v>
      </c>
      <c r="I15" s="14"/>
    </row>
    <row r="16" spans="1:18" x14ac:dyDescent="0.25">
      <c r="A16" t="s">
        <v>53</v>
      </c>
      <c r="B16" t="str">
        <f>IF(SUM(R2:R5)=0,N18,INDEX(Q2:Q5,MATCH(LARGE(R2:R5,1),R2:R5,0)))</f>
        <v>Не определен</v>
      </c>
      <c r="C16" s="14">
        <v>0</v>
      </c>
      <c r="D16" t="s">
        <v>42</v>
      </c>
      <c r="E16" t="str">
        <f>IF(C16=C17,N18,IF(C16&gt;C17,B16,B17))</f>
        <v>Не определен</v>
      </c>
      <c r="F16" s="14">
        <v>0</v>
      </c>
      <c r="I16" s="14"/>
    </row>
    <row r="17" spans="1:18" x14ac:dyDescent="0.25">
      <c r="A17" t="s">
        <v>54</v>
      </c>
      <c r="B17" t="str">
        <f>IF(SUM(O2:O5)=0,N18,INDEX(N2:N5,MATCH(LARGE(O2:O5,2),O2:O5,0)))</f>
        <v>Не определен</v>
      </c>
      <c r="C17" s="14">
        <v>0</v>
      </c>
      <c r="F17" s="14"/>
      <c r="I17" s="14"/>
      <c r="J17" t="str">
        <f>IF(I13=I14,N18,IF(I13&gt;I14,H13,H14))</f>
        <v>Не определен</v>
      </c>
      <c r="N17" t="s">
        <v>33</v>
      </c>
    </row>
    <row r="18" spans="1:18" x14ac:dyDescent="0.25">
      <c r="A18" s="9" t="s">
        <v>55</v>
      </c>
      <c r="B18" s="9" t="str">
        <f>IF(SUM(I2:I5)=0,N18,INDEX(H2:H5,MATCH(LARGE(I2:I5,1),I2:I5,0)))</f>
        <v>Не определен</v>
      </c>
      <c r="C18" s="14">
        <v>0</v>
      </c>
      <c r="F18" s="14"/>
      <c r="I18" s="14"/>
      <c r="J18" t="str">
        <f>IF(I21=I22,N18,IF(I21&gt;I22,H21,H22))</f>
        <v>Не определен</v>
      </c>
      <c r="N18" t="s">
        <v>34</v>
      </c>
    </row>
    <row r="19" spans="1:18" x14ac:dyDescent="0.25">
      <c r="A19" s="9" t="s">
        <v>56</v>
      </c>
      <c r="B19" s="9"/>
      <c r="C19" s="14">
        <v>0</v>
      </c>
      <c r="D19" t="s">
        <v>43</v>
      </c>
      <c r="E19" t="str">
        <f>IF(C18=C19,N18,IF(C18&gt;C19,B18,B19))</f>
        <v>Не определен</v>
      </c>
      <c r="F19" s="14">
        <v>0</v>
      </c>
      <c r="I19" s="14"/>
    </row>
    <row r="20" spans="1:18" x14ac:dyDescent="0.25">
      <c r="A20" t="s">
        <v>57</v>
      </c>
      <c r="B20" t="str">
        <f>IF(SUM(O2:O5)=0,N18,INDEX(N2:N5,MATCH(LARGE(O2:O5,1),O2:O5,0)))</f>
        <v>Не определен</v>
      </c>
      <c r="C20" s="14">
        <v>0</v>
      </c>
      <c r="D20" t="s">
        <v>44</v>
      </c>
      <c r="E20" t="str">
        <f>IF(C20=C21,N18,IF(C20&gt;C21,B20,B21))</f>
        <v>Не определен</v>
      </c>
      <c r="F20" s="14">
        <v>0</v>
      </c>
      <c r="I20" s="14"/>
    </row>
    <row r="21" spans="1:18" x14ac:dyDescent="0.25">
      <c r="A21" t="s">
        <v>58</v>
      </c>
      <c r="B21" t="str">
        <f>IF(SUM(L2:L5)=0,N18,INDEX(K2:K5,MATCH(LARGE(L2:L5,2),L2:L5,0)))</f>
        <v>Не определен</v>
      </c>
      <c r="C21" s="14">
        <v>0</v>
      </c>
      <c r="F21" s="14"/>
      <c r="G21" t="s">
        <v>37</v>
      </c>
      <c r="H21" t="str">
        <f>IF(F19=F20,N18,IF(F19&gt;F20,E19,E20))</f>
        <v>Не определен</v>
      </c>
      <c r="I21" s="14">
        <v>0</v>
      </c>
    </row>
    <row r="22" spans="1:18" x14ac:dyDescent="0.25">
      <c r="A22" s="9" t="s">
        <v>59</v>
      </c>
      <c r="B22" s="9" t="str">
        <f>IF(SUM(C2:C5)=0,N18,INDEX(B2:B5,MATCH(LARGE(C2:C5,1),C2:C5,0)))</f>
        <v>Не определен</v>
      </c>
      <c r="C22" s="14">
        <v>0</v>
      </c>
      <c r="F22" s="14"/>
      <c r="G22" t="s">
        <v>38</v>
      </c>
      <c r="H22" t="str">
        <f>IF(F23=F24,N18,IF(F23&gt;F24,E23,E24))</f>
        <v>Не определен</v>
      </c>
      <c r="I22" s="14">
        <v>0</v>
      </c>
    </row>
    <row r="23" spans="1:18" x14ac:dyDescent="0.25">
      <c r="A23" s="9" t="s">
        <v>60</v>
      </c>
      <c r="B23" s="9"/>
      <c r="C23" s="14">
        <v>0</v>
      </c>
      <c r="D23" t="s">
        <v>45</v>
      </c>
      <c r="E23" t="str">
        <f>IF(C22=C23,N18,IF(C22&gt;C23,B22,B23))</f>
        <v>Не определен</v>
      </c>
      <c r="F23" s="14">
        <v>0</v>
      </c>
    </row>
    <row r="24" spans="1:18" x14ac:dyDescent="0.25">
      <c r="A24" t="s">
        <v>61</v>
      </c>
      <c r="B24" t="str">
        <f>IF(SUM(F2:F5)=0,N18,INDEX(E2:E5,MATCH(LARGE(F2:F5,2),F2:F5,0)))</f>
        <v>Не определен</v>
      </c>
      <c r="C24" s="14">
        <v>0</v>
      </c>
      <c r="D24" t="s">
        <v>46</v>
      </c>
      <c r="E24" t="str">
        <f>IF(C24=C25,N18,IF(C24&gt;C25,B24,B25))</f>
        <v>Не определен</v>
      </c>
      <c r="F24" s="14">
        <v>0</v>
      </c>
    </row>
    <row r="25" spans="1:18" x14ac:dyDescent="0.25">
      <c r="A25" t="s">
        <v>62</v>
      </c>
      <c r="B25" t="str">
        <f>IF(SUM(R2:R5)=0,N18,INDEX(Q2:Q5,MATCH(LARGE(R2:R5,2),R2:R5,0)))</f>
        <v>Не определен</v>
      </c>
      <c r="C25" s="14">
        <v>0</v>
      </c>
    </row>
    <row r="26" spans="1:18" x14ac:dyDescent="0.25">
      <c r="C26" s="14"/>
    </row>
    <row r="27" spans="1:18" x14ac:dyDescent="0.25">
      <c r="A27" s="3"/>
      <c r="B27" s="3"/>
      <c r="C27" s="3"/>
      <c r="D27" s="3"/>
      <c r="E27" s="3"/>
      <c r="F27" s="3"/>
      <c r="G27" s="3"/>
      <c r="H27" s="3" t="s">
        <v>74</v>
      </c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19" customFormat="1" x14ac:dyDescent="0.25"/>
    <row r="29" spans="1:18" x14ac:dyDescent="0.25">
      <c r="B29" s="2" t="s">
        <v>0</v>
      </c>
      <c r="C29" t="s">
        <v>6</v>
      </c>
      <c r="D29" t="s">
        <v>63</v>
      </c>
      <c r="E29" t="s">
        <v>8</v>
      </c>
      <c r="F29" t="s">
        <v>64</v>
      </c>
      <c r="G29" t="s">
        <v>65</v>
      </c>
      <c r="H29" t="s">
        <v>66</v>
      </c>
      <c r="I29" t="s">
        <v>67</v>
      </c>
      <c r="J29" t="s">
        <v>68</v>
      </c>
      <c r="K29" s="17" t="s">
        <v>72</v>
      </c>
      <c r="L29" s="17" t="s">
        <v>73</v>
      </c>
    </row>
    <row r="30" spans="1:18" x14ac:dyDescent="0.25">
      <c r="B30" t="s">
        <v>6</v>
      </c>
      <c r="C30" s="15"/>
      <c r="G30">
        <f>D30+E30+F30</f>
        <v>0</v>
      </c>
      <c r="H30">
        <f>C31+C32+C33</f>
        <v>0</v>
      </c>
      <c r="I30">
        <f>L30</f>
        <v>0</v>
      </c>
      <c r="J30">
        <f>IF(SUM(I30:I33)=0,0,_xlfn.RANK.EQ(K30,K30:K33,0))</f>
        <v>0</v>
      </c>
      <c r="K30" s="17">
        <f>I30+(G30-H30)%</f>
        <v>0</v>
      </c>
      <c r="L30" s="17">
        <f>IF(D30="",0,IF(D30&gt;C31,3,IF(D30=C31,1,0)))+IF(E30="",0,IF(E30&gt;C32,3,IF(E30=C32,1,0)))+IF(F30="",0,IF(F30&gt;C33,3,IF(F30=C33,1,0)))</f>
        <v>0</v>
      </c>
    </row>
    <row r="31" spans="1:18" x14ac:dyDescent="0.25">
      <c r="B31" t="s">
        <v>7</v>
      </c>
      <c r="D31" s="16"/>
      <c r="G31">
        <f>C31+E31+F31</f>
        <v>0</v>
      </c>
      <c r="H31">
        <f>D30+D32+D33</f>
        <v>0</v>
      </c>
      <c r="I31">
        <v>0</v>
      </c>
      <c r="J31">
        <f>IF(SUM(I30:I33)=0,0,_xlfn.RANK.EQ(K31,K30:K33,0))</f>
        <v>0</v>
      </c>
      <c r="K31" s="17">
        <f>I31+(G31-H31)%</f>
        <v>0</v>
      </c>
      <c r="L31" s="17">
        <f>IF(C31="",0,IF(C31&gt;D30,3,IF(C31=D30,1,0)))+IF(E31="",0,IF(E31&gt;C32,3,IF(E31=C32,1,0)))+IF(F31="",0,IF(F31&gt;C33,3,IF(F31=C33,1,0)))</f>
        <v>0</v>
      </c>
    </row>
    <row r="32" spans="1:18" x14ac:dyDescent="0.25">
      <c r="B32" t="s">
        <v>8</v>
      </c>
      <c r="E32" s="16"/>
      <c r="G32">
        <f>C32+D32+F32</f>
        <v>0</v>
      </c>
      <c r="H32">
        <f>E30+E31+E33</f>
        <v>0</v>
      </c>
      <c r="I32">
        <f>L32</f>
        <v>0</v>
      </c>
      <c r="J32">
        <f>IF(SUM(I30:I33)=0,0,_xlfn.RANK.EQ(K32,K30:K33,0))</f>
        <v>0</v>
      </c>
      <c r="K32" s="17">
        <f>I32+(G32-H32)%</f>
        <v>0</v>
      </c>
      <c r="L32" s="17">
        <f>IF(C32="",0,IF(C32&gt;E30,3,IF(C32=E30,1,0)))+IF(D32="",0,IF(D32&gt;E31,3,IF(D32=E31,1,0)))+IF(F32="",0,IF(F32&gt;E33,3,IF(F32=E33,1,0)))</f>
        <v>0</v>
      </c>
    </row>
    <row r="33" spans="2:12" x14ac:dyDescent="0.25">
      <c r="B33" t="s">
        <v>9</v>
      </c>
      <c r="F33" s="16"/>
      <c r="G33">
        <f>C33+D33+E33</f>
        <v>0</v>
      </c>
      <c r="H33">
        <f>F30+F31+F32</f>
        <v>0</v>
      </c>
      <c r="I33">
        <f>L33</f>
        <v>0</v>
      </c>
      <c r="J33">
        <f>IF(SUM(I30:I33)=0,0,_xlfn.RANK.EQ(K33,K30:K33,0))</f>
        <v>0</v>
      </c>
      <c r="K33" s="17">
        <f>I33+(G33-H33)%</f>
        <v>0</v>
      </c>
      <c r="L33" s="17">
        <f>IF(C33="",0,IF(C33&gt;F30,3,IF(C33=F30,1,0)))+IF(D33="",0,IF(D33&gt;F31,3,IF(D33=F31,1,0)))+IF(E33="",0,IF(E33&gt;F32,3,IF(E33=F32,1,0)))</f>
        <v>0</v>
      </c>
    </row>
    <row r="34" spans="2:12" x14ac:dyDescent="0.25">
      <c r="K34" s="17"/>
      <c r="L34" s="17"/>
    </row>
    <row r="35" spans="2:12" x14ac:dyDescent="0.25">
      <c r="B35" s="2" t="s">
        <v>1</v>
      </c>
      <c r="C35" t="s">
        <v>10</v>
      </c>
      <c r="D35" t="s">
        <v>11</v>
      </c>
      <c r="E35" t="s">
        <v>12</v>
      </c>
      <c r="F35" t="s">
        <v>13</v>
      </c>
      <c r="K35" s="17"/>
      <c r="L35" s="17"/>
    </row>
    <row r="36" spans="2:12" x14ac:dyDescent="0.25">
      <c r="B36" t="s">
        <v>10</v>
      </c>
      <c r="C36" s="16"/>
      <c r="G36">
        <f>D36+E36+F36</f>
        <v>0</v>
      </c>
      <c r="H36">
        <f>C37+C38+C39</f>
        <v>0</v>
      </c>
      <c r="I36">
        <f>L36</f>
        <v>0</v>
      </c>
      <c r="J36">
        <f>IF(SUM(I36:I39)=0,0,_xlfn.RANK.EQ(K36,K36:K39,0))</f>
        <v>0</v>
      </c>
      <c r="K36" s="17">
        <f>I36+(G36-H36)%</f>
        <v>0</v>
      </c>
      <c r="L36" s="17">
        <f>IF(D36="",0,IF(D36&gt;C37,3,IF(D36=C37,1,0)))+IF(E36="",0,IF(E36&gt;C38,3,IF(E36=C38,1,0)))+IF(F36="",0,IF(F36&gt;C39,3,IF(F36=C39,1,0)))</f>
        <v>0</v>
      </c>
    </row>
    <row r="37" spans="2:12" x14ac:dyDescent="0.25">
      <c r="B37" t="s">
        <v>11</v>
      </c>
      <c r="D37" s="16"/>
      <c r="G37">
        <f>C37+E37+F37</f>
        <v>0</v>
      </c>
      <c r="H37">
        <f>D36+D38+D39</f>
        <v>0</v>
      </c>
      <c r="I37">
        <f>L37</f>
        <v>0</v>
      </c>
      <c r="J37">
        <f>IF(SUM(I36:I39)=0,0,_xlfn.RANK.EQ(K37,K36:K39,0))</f>
        <v>0</v>
      </c>
      <c r="K37" s="17">
        <f>I37+(G37-H37)%</f>
        <v>0</v>
      </c>
      <c r="L37" s="17">
        <f>IF(C37="",0,IF(C37&gt;D36,3,IF(C37=D36,1,0)))+IF(E37="",0,IF(E37&gt;C38,3,IF(E37=C38,1,0)))+IF(F37="",0,IF(F37&gt;C39,3,IF(F37=C39,1,0)))</f>
        <v>0</v>
      </c>
    </row>
    <row r="38" spans="2:12" x14ac:dyDescent="0.25">
      <c r="B38" t="s">
        <v>12</v>
      </c>
      <c r="E38" s="16"/>
      <c r="G38">
        <f>C38+D38+F38</f>
        <v>0</v>
      </c>
      <c r="H38">
        <f>E36+E37+E39</f>
        <v>0</v>
      </c>
      <c r="I38">
        <f>L38</f>
        <v>0</v>
      </c>
      <c r="J38">
        <f>IF(SUM(I36:I39)=0,0,_xlfn.RANK.EQ(K38,K36:K39,0))</f>
        <v>0</v>
      </c>
      <c r="K38" s="17">
        <f>I38+(G38-H38)%</f>
        <v>0</v>
      </c>
      <c r="L38" s="17">
        <f>IF(C38="",0,IF(C38&gt;E36,3,IF(C38=E36,1,0)))+IF(D38="",0,IF(D38&gt;E37,3,IF(D38=E37,1,0)))+IF(F38="",0,IF(F38&gt;E39,3,IF(F38=E39,1,0)))</f>
        <v>0</v>
      </c>
    </row>
    <row r="39" spans="2:12" x14ac:dyDescent="0.25">
      <c r="B39" t="s">
        <v>13</v>
      </c>
      <c r="F39" s="16"/>
      <c r="G39">
        <f>C39+D39+E39</f>
        <v>0</v>
      </c>
      <c r="H39">
        <f>F36+F37+F38</f>
        <v>0</v>
      </c>
      <c r="I39">
        <f>L39</f>
        <v>0</v>
      </c>
      <c r="J39">
        <f>IF(SUM(I36:I39)=0,0,_xlfn.RANK.EQ(K39,K36:K39,0))</f>
        <v>0</v>
      </c>
      <c r="K39" s="17">
        <f>I39+(G39-H39)%</f>
        <v>0</v>
      </c>
      <c r="L39" s="17">
        <f>IF(C39="",0,IF(C39&gt;F36,3,IF(C39=F36,1,0)))+IF(D39="",0,IF(D39&gt;F37,3,IF(D39=F37,1,0)))+IF(E39="",0,IF(E39&gt;F38,3,IF(E39=F38,1,0)))</f>
        <v>0</v>
      </c>
    </row>
    <row r="40" spans="2:12" x14ac:dyDescent="0.25">
      <c r="K40" s="17"/>
      <c r="L40" s="17"/>
    </row>
    <row r="41" spans="2:12" x14ac:dyDescent="0.25">
      <c r="B41" s="2" t="s">
        <v>2</v>
      </c>
      <c r="C41" t="s">
        <v>14</v>
      </c>
      <c r="D41" t="s">
        <v>69</v>
      </c>
      <c r="E41" t="s">
        <v>16</v>
      </c>
      <c r="F41" t="s">
        <v>70</v>
      </c>
      <c r="K41" s="17"/>
      <c r="L41" s="17"/>
    </row>
    <row r="42" spans="2:12" x14ac:dyDescent="0.25">
      <c r="B42" t="s">
        <v>14</v>
      </c>
      <c r="C42" s="16"/>
      <c r="G42">
        <f>D42+E42+F42</f>
        <v>0</v>
      </c>
      <c r="H42">
        <f>C43+C44+C45</f>
        <v>0</v>
      </c>
      <c r="I42">
        <f>L42</f>
        <v>0</v>
      </c>
      <c r="J42">
        <f>IF(SUM(I42:I45)=0,0,_xlfn.RANK.EQ(K42,K42:K45,0))</f>
        <v>0</v>
      </c>
      <c r="K42" s="17">
        <f>I42+(G42-H42)%</f>
        <v>0</v>
      </c>
      <c r="L42" s="17">
        <f>IF(D42="",0,IF(D42&gt;C43,3,IF(D42=C43,1,0)))+IF(E42="",0,IF(E42&gt;C44,3,IF(E42=C44,1,0)))+IF(F42="",0,IF(F42&gt;C45,3,IF(F42=C45,1,0)))</f>
        <v>0</v>
      </c>
    </row>
    <row r="43" spans="2:12" x14ac:dyDescent="0.25">
      <c r="B43" t="s">
        <v>15</v>
      </c>
      <c r="D43" s="16"/>
      <c r="G43">
        <f>C43+E43+F43</f>
        <v>0</v>
      </c>
      <c r="H43">
        <f>D42+D44+D45</f>
        <v>0</v>
      </c>
      <c r="I43">
        <f>L43</f>
        <v>0</v>
      </c>
      <c r="J43">
        <f>IF(SUM(I42:I45)=0,0,_xlfn.RANK.EQ(K43,K42:K45,0))</f>
        <v>0</v>
      </c>
      <c r="K43" s="17">
        <f>I43+(G43-H43)%</f>
        <v>0</v>
      </c>
      <c r="L43" s="17">
        <f>IF(C43="",0,IF(C43&gt;D42,3,IF(C43=D42,1,0)))+IF(E43="",0,IF(E43&gt;C44,3,IF(E43=C44,1,0)))+IF(F43="",0,IF(F43&gt;C45,3,IF(F43=C45,1,0)))</f>
        <v>0</v>
      </c>
    </row>
    <row r="44" spans="2:12" x14ac:dyDescent="0.25">
      <c r="B44" t="s">
        <v>16</v>
      </c>
      <c r="E44" s="16"/>
      <c r="G44">
        <f>C44+D44+F44</f>
        <v>0</v>
      </c>
      <c r="H44">
        <f>E42+E43+E45</f>
        <v>0</v>
      </c>
      <c r="I44">
        <f>L44</f>
        <v>0</v>
      </c>
      <c r="J44">
        <f>IF(SUM(I42:I45)=0,0,_xlfn.RANK.EQ(K44,K42:K45,0))</f>
        <v>0</v>
      </c>
      <c r="K44" s="17">
        <f>I44+(G44-H44)%</f>
        <v>0</v>
      </c>
      <c r="L44" s="17">
        <f>IF(C44="",0,IF(C44&gt;E42,3,IF(C44=E42,1,0)))+IF(D44="",0,IF(D44&gt;E43,3,IF(D44=E43,1,0)))+IF(F44="",0,IF(F44&gt;E45,3,IF(F44=E45,1,0)))</f>
        <v>0</v>
      </c>
    </row>
    <row r="45" spans="2:12" x14ac:dyDescent="0.25">
      <c r="B45" t="s">
        <v>17</v>
      </c>
      <c r="F45" s="16"/>
      <c r="G45">
        <f>C45+D45+E45</f>
        <v>0</v>
      </c>
      <c r="H45">
        <f>F42+F43+F44</f>
        <v>0</v>
      </c>
      <c r="I45">
        <f>L45</f>
        <v>0</v>
      </c>
      <c r="J45">
        <f>IF(SUM(I42:I45)=0,0,_xlfn.RANK.EQ(K45,K42:K45,0))</f>
        <v>0</v>
      </c>
      <c r="K45" s="17">
        <f>I45+(G45-H45)%</f>
        <v>0</v>
      </c>
      <c r="L45" s="17">
        <f>IF(C45="",0,IF(C45&gt;F42,3,IF(C45=F42,1,0)))+IF(D45="",0,IF(D45&gt;F43,3,IF(D45=F43,1,0)))+IF(E45="",0,IF(E45&gt;F44,3,IF(E45=F44,1,0)))</f>
        <v>0</v>
      </c>
    </row>
    <row r="46" spans="2:12" x14ac:dyDescent="0.25">
      <c r="K46" s="17"/>
      <c r="L46" s="17"/>
    </row>
    <row r="47" spans="2:12" x14ac:dyDescent="0.25">
      <c r="B47" s="2" t="s">
        <v>3</v>
      </c>
      <c r="C47" t="s">
        <v>18</v>
      </c>
      <c r="D47" t="s">
        <v>19</v>
      </c>
      <c r="E47" t="s">
        <v>20</v>
      </c>
      <c r="F47" t="s">
        <v>21</v>
      </c>
      <c r="K47" s="17"/>
      <c r="L47" s="17"/>
    </row>
    <row r="48" spans="2:12" x14ac:dyDescent="0.25">
      <c r="B48" t="s">
        <v>18</v>
      </c>
      <c r="C48" s="16"/>
      <c r="G48">
        <f>D48+E48+F48</f>
        <v>0</v>
      </c>
      <c r="H48">
        <f>C49+C50+C51</f>
        <v>0</v>
      </c>
      <c r="I48">
        <f>L48</f>
        <v>0</v>
      </c>
      <c r="J48">
        <f>IF(SUM(I48:I51)=0,0,_xlfn.RANK.EQ(K48,K48:K51,0))</f>
        <v>0</v>
      </c>
      <c r="K48" s="17">
        <f>I48+(G48-H48)%</f>
        <v>0</v>
      </c>
      <c r="L48" s="17">
        <f>IF(D48="",0,IF(D48&gt;C49,3,IF(D48=C49,1,0)))+IF(E48="",0,IF(E48&gt;C50,3,IF(E48=C50,1,0)))+IF(F48="",0,IF(F48&gt;C51,3,IF(F48=C51,1,0)))</f>
        <v>0</v>
      </c>
    </row>
    <row r="49" spans="2:12" x14ac:dyDescent="0.25">
      <c r="B49" t="s">
        <v>19</v>
      </c>
      <c r="D49" s="16"/>
      <c r="G49">
        <f>C49+E49+F49</f>
        <v>0</v>
      </c>
      <c r="H49">
        <f>D48+D50+D51</f>
        <v>0</v>
      </c>
      <c r="I49">
        <f>L49</f>
        <v>0</v>
      </c>
      <c r="J49">
        <f>IF(SUM(I48:I51)=0,0,_xlfn.RANK.EQ(K49,K48:K51,0))</f>
        <v>0</v>
      </c>
      <c r="K49" s="17">
        <f>I49+(G49-H49)%</f>
        <v>0</v>
      </c>
      <c r="L49" s="17">
        <f>IF(C49="",0,IF(C49&gt;D48,3,IF(C49=D48,1,0)))+IF(E49="",0,IF(E49&gt;C50,3,IF(E49=C50,1,0)))+IF(F49="",0,IF(F49&gt;C51,3,IF(F49=C51,1,0)))</f>
        <v>0</v>
      </c>
    </row>
    <row r="50" spans="2:12" x14ac:dyDescent="0.25">
      <c r="B50" t="s">
        <v>20</v>
      </c>
      <c r="E50" s="16"/>
      <c r="G50">
        <f>C50+D50+F50</f>
        <v>0</v>
      </c>
      <c r="H50">
        <f>E48+E49+E51</f>
        <v>0</v>
      </c>
      <c r="I50">
        <f>L50</f>
        <v>0</v>
      </c>
      <c r="J50">
        <f>IF(SUM(I48:I51)=0,0,_xlfn.RANK.EQ(K50,K48:K51,0))</f>
        <v>0</v>
      </c>
      <c r="K50" s="17">
        <f>I50+(G50-H50)%</f>
        <v>0</v>
      </c>
      <c r="L50" s="17">
        <f>IF(C50="",0,IF(C50&gt;E48,3,IF(C50=E48,1,0)))+IF(D50="",0,IF(D50&gt;E49,3,IF(D50=E49,1,0)))+IF(F50="",0,IF(F50&gt;E51,3,IF(F50=E51,1,0)))</f>
        <v>0</v>
      </c>
    </row>
    <row r="51" spans="2:12" x14ac:dyDescent="0.25">
      <c r="B51" t="s">
        <v>21</v>
      </c>
      <c r="F51" s="16"/>
      <c r="G51">
        <f>C51+D51+E51</f>
        <v>0</v>
      </c>
      <c r="H51">
        <f>F48+F49+F50</f>
        <v>0</v>
      </c>
      <c r="I51">
        <f>L51</f>
        <v>0</v>
      </c>
      <c r="J51">
        <f>IF(SUM(I48:I51)=0,0,_xlfn.RANK.EQ(K51,K48:K51,0))</f>
        <v>0</v>
      </c>
      <c r="K51" s="17">
        <f>I51+(G51-H51)%</f>
        <v>0</v>
      </c>
      <c r="L51" s="17">
        <f>IF(C51="",0,IF(C51&gt;F48,3,IF(C51=F48,1,0)))+IF(D51="",0,IF(D51&gt;F49,3,IF(D51=F49,1,0)))+IF(E51="",0,IF(E51&gt;F50,3,IF(E51=F50,1,0)))</f>
        <v>0</v>
      </c>
    </row>
    <row r="52" spans="2:12" x14ac:dyDescent="0.25">
      <c r="K52" s="17"/>
      <c r="L52" s="17"/>
    </row>
    <row r="53" spans="2:12" x14ac:dyDescent="0.25">
      <c r="B53" s="2" t="s">
        <v>4</v>
      </c>
      <c r="C53" t="s">
        <v>22</v>
      </c>
      <c r="D53" t="s">
        <v>23</v>
      </c>
      <c r="E53" t="s">
        <v>24</v>
      </c>
      <c r="F53" t="s">
        <v>25</v>
      </c>
      <c r="K53" s="17"/>
      <c r="L53" s="17"/>
    </row>
    <row r="54" spans="2:12" x14ac:dyDescent="0.25">
      <c r="B54" t="s">
        <v>22</v>
      </c>
      <c r="C54" s="16"/>
      <c r="G54">
        <f>D54+E54+F54</f>
        <v>0</v>
      </c>
      <c r="H54">
        <f>C55+C56+C57</f>
        <v>0</v>
      </c>
      <c r="I54">
        <f>L54</f>
        <v>0</v>
      </c>
      <c r="J54">
        <f>IF(SUM(I54:I57)=0,0,_xlfn.RANK.EQ(K54,K54:K57,0))</f>
        <v>0</v>
      </c>
      <c r="K54" s="17">
        <f>I54+(G54-H54)%</f>
        <v>0</v>
      </c>
      <c r="L54" s="17">
        <f>IF(D54="",0,IF(D54&gt;C55,3,IF(D54=C55,1,0)))+IF(E54="",0,IF(E54&gt;C56,3,IF(E54=C56,1,0)))+IF(F54="",0,IF(F54&gt;C57,3,IF(F54=C57,1,0)))</f>
        <v>0</v>
      </c>
    </row>
    <row r="55" spans="2:12" x14ac:dyDescent="0.25">
      <c r="B55" t="s">
        <v>23</v>
      </c>
      <c r="D55" s="16"/>
      <c r="G55">
        <f>C55+E55+F55</f>
        <v>0</v>
      </c>
      <c r="H55">
        <f>D54+D56+D57</f>
        <v>0</v>
      </c>
      <c r="I55">
        <f>L55</f>
        <v>0</v>
      </c>
      <c r="J55">
        <f>IF(SUM(I54:I57)=0,0,_xlfn.RANK.EQ(K55,K54:K57,0))</f>
        <v>0</v>
      </c>
      <c r="K55" s="17">
        <f>I55+(G55-H55)%</f>
        <v>0</v>
      </c>
      <c r="L55" s="17">
        <f>IF(C55="",0,IF(C55&gt;D54,3,IF(C55=D54,1,0)))+IF(E55="",0,IF(E55&gt;C56,3,IF(E55=C56,1,0)))+IF(F55="",0,IF(F55&gt;C57,3,IF(F55=C57,1,0)))</f>
        <v>0</v>
      </c>
    </row>
    <row r="56" spans="2:12" x14ac:dyDescent="0.25">
      <c r="B56" t="s">
        <v>24</v>
      </c>
      <c r="E56" s="16"/>
      <c r="G56">
        <f>C56+D56+F56</f>
        <v>0</v>
      </c>
      <c r="H56">
        <f>E54+E55+E57</f>
        <v>0</v>
      </c>
      <c r="I56">
        <f>L56</f>
        <v>0</v>
      </c>
      <c r="J56">
        <f>IF(SUM(I54:I57)=0,0,_xlfn.RANK.EQ(K56,K54:K57,0))</f>
        <v>0</v>
      </c>
      <c r="K56" s="17">
        <f>I56+(G56-H56)%</f>
        <v>0</v>
      </c>
      <c r="L56" s="17">
        <f>IF(C56="",0,IF(C56&gt;E54,3,IF(C56=E54,1,0)))+IF(D56="",0,IF(D56&gt;E55,3,IF(D56=E55,1,0)))+IF(F56="",0,IF(F56&gt;E57,3,IF(F56=E57,1,0)))</f>
        <v>0</v>
      </c>
    </row>
    <row r="57" spans="2:12" x14ac:dyDescent="0.25">
      <c r="B57" t="s">
        <v>25</v>
      </c>
      <c r="F57" s="16"/>
      <c r="G57">
        <f>C57+D57+E57</f>
        <v>0</v>
      </c>
      <c r="H57">
        <f>F54+F55+F56</f>
        <v>0</v>
      </c>
      <c r="I57">
        <f>L57</f>
        <v>0</v>
      </c>
      <c r="J57">
        <f>IF(SUM(I54:I57)=0,0,_xlfn.RANK.EQ(K57,K54:K57,0))</f>
        <v>0</v>
      </c>
      <c r="K57" s="17">
        <f>I57+(G57-H57)%</f>
        <v>0</v>
      </c>
      <c r="L57" s="17">
        <f>IF(C57="",0,IF(C57&gt;F54,3,IF(C57=F54,1,0)))+IF(D57="",0,IF(D57&gt;F55,3,IF(D57=F55,1,0)))+IF(E57="",0,IF(E57&gt;F56,3,IF(E57=F56,1,0)))</f>
        <v>0</v>
      </c>
    </row>
    <row r="58" spans="2:12" x14ac:dyDescent="0.25">
      <c r="K58" s="17"/>
      <c r="L58" s="17"/>
    </row>
    <row r="59" spans="2:12" x14ac:dyDescent="0.25">
      <c r="B59" s="2" t="s">
        <v>5</v>
      </c>
      <c r="C59" t="s">
        <v>26</v>
      </c>
      <c r="D59" t="s">
        <v>71</v>
      </c>
      <c r="E59" t="s">
        <v>28</v>
      </c>
      <c r="F59" t="s">
        <v>29</v>
      </c>
      <c r="K59" s="17"/>
      <c r="L59" s="17"/>
    </row>
    <row r="60" spans="2:12" x14ac:dyDescent="0.25">
      <c r="B60" t="s">
        <v>26</v>
      </c>
      <c r="C60" s="16"/>
      <c r="G60">
        <f>D60+E60+F60</f>
        <v>0</v>
      </c>
      <c r="H60">
        <f>C61+C62+C63</f>
        <v>0</v>
      </c>
      <c r="I60">
        <f>L60</f>
        <v>0</v>
      </c>
      <c r="J60">
        <f>IF(SUM(I60:I63)=0,0,_xlfn.RANK.EQ(K60,K60:K63,0))</f>
        <v>0</v>
      </c>
      <c r="K60" s="17">
        <f>I60+(G60-H60)%</f>
        <v>0</v>
      </c>
      <c r="L60" s="17">
        <f>IF(D60="",0,IF(D60&gt;C61,3,IF(D60=C61,1,0)))+IF(E60="",0,IF(E60&gt;C62,3,IF(E60=C62,1,0)))+IF(F60="",0,IF(F60&gt;C63,3,IF(F60=C63,1,0)))</f>
        <v>0</v>
      </c>
    </row>
    <row r="61" spans="2:12" x14ac:dyDescent="0.25">
      <c r="B61" t="s">
        <v>27</v>
      </c>
      <c r="D61" s="16"/>
      <c r="G61">
        <f>C61+E61+F61</f>
        <v>0</v>
      </c>
      <c r="H61">
        <f>D60+D62+D63</f>
        <v>0</v>
      </c>
      <c r="I61">
        <f>L61</f>
        <v>0</v>
      </c>
      <c r="J61">
        <f>IF(SUM(I60:I63)=0,0,_xlfn.RANK.EQ(K61,K60:K63,0))</f>
        <v>0</v>
      </c>
      <c r="K61" s="17">
        <f>I61+(G61-H61)%</f>
        <v>0</v>
      </c>
      <c r="L61" s="17">
        <f>IF(C61="",0,IF(C61&gt;D60,3,IF(C61=D60,1,0)))+IF(E61="",0,IF(E61&gt;C62,3,IF(E61=C62,1,0)))+IF(F61="",0,IF(F61&gt;C63,3,IF(F61=C63,1,0)))</f>
        <v>0</v>
      </c>
    </row>
    <row r="62" spans="2:12" x14ac:dyDescent="0.25">
      <c r="B62" t="s">
        <v>28</v>
      </c>
      <c r="E62" s="16"/>
      <c r="G62">
        <f>C62+D62+F62</f>
        <v>0</v>
      </c>
      <c r="H62">
        <f>E60+E61+E63</f>
        <v>0</v>
      </c>
      <c r="I62">
        <f>L62</f>
        <v>0</v>
      </c>
      <c r="J62">
        <f>IF(SUM(I60:I63)=0,0,_xlfn.RANK.EQ(K62,K60:K63,0))</f>
        <v>0</v>
      </c>
      <c r="K62" s="17">
        <f>I62+(G62-H62)%</f>
        <v>0</v>
      </c>
      <c r="L62" s="17">
        <f>IF(C62="",0,IF(C62&gt;E60,3,IF(C62=E60,1,0)))+IF(D62="",0,IF(D62&gt;E61,3,IF(D62=E61,1,0)))+IF(F62="",0,IF(F62&gt;E63,3,IF(F62=E63,1,0)))</f>
        <v>0</v>
      </c>
    </row>
    <row r="63" spans="2:12" x14ac:dyDescent="0.25">
      <c r="B63" t="s">
        <v>29</v>
      </c>
      <c r="F63" s="16"/>
      <c r="G63">
        <f>C63+D63+E63</f>
        <v>0</v>
      </c>
      <c r="H63">
        <f>F60+F61+F62</f>
        <v>0</v>
      </c>
      <c r="I63">
        <f>L63</f>
        <v>0</v>
      </c>
      <c r="J63">
        <f>IF(SUM(I60:I63)=0,0,_xlfn.RANK.EQ(K63,K60:K63,0))</f>
        <v>0</v>
      </c>
      <c r="K63" s="17">
        <f>I63+(G63-H63)%</f>
        <v>0</v>
      </c>
      <c r="L63" s="17">
        <f>IF(C63="",0,IF(C63&gt;F60,3,IF(C63=F60,1,0)))+IF(D63="",0,IF(D63&gt;F61,3,IF(D63=F61,1,0)))+IF(E63="",0,IF(E63&gt;F62,3,IF(E63=F62,1,0)))</f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Рудаков Павел Иванович</cp:lastModifiedBy>
  <dcterms:created xsi:type="dcterms:W3CDTF">2015-12-30T16:08:41Z</dcterms:created>
  <dcterms:modified xsi:type="dcterms:W3CDTF">2016-06-10T08:22:54Z</dcterms:modified>
</cp:coreProperties>
</file>