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</sheets>
  <definedNames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>#REF!</definedName>
    <definedName name="Отчетный_период__учет_выполненных_работ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24519"/>
</workbook>
</file>

<file path=xl/calcChain.xml><?xml version="1.0" encoding="utf-8"?>
<calcChain xmlns="http://schemas.openxmlformats.org/spreadsheetml/2006/main">
  <c r="A70" i="8"/>
  <c r="A71" s="1"/>
  <c r="A65"/>
  <c r="A66" s="1"/>
  <c r="A67" s="1"/>
  <c r="A68" s="1"/>
  <c r="A69" s="1"/>
  <c r="A60"/>
  <c r="A61" s="1"/>
  <c r="A62" s="1"/>
  <c r="A63" s="1"/>
  <c r="A64" s="1"/>
  <c r="A57"/>
  <c r="A58" s="1"/>
  <c r="A59" s="1"/>
  <c r="A53"/>
  <c r="A54" s="1"/>
  <c r="A55" s="1"/>
  <c r="A56" s="1"/>
  <c r="A52"/>
  <c r="A50"/>
  <c r="A51" s="1"/>
  <c r="A47"/>
  <c r="A48" s="1"/>
  <c r="A49" s="1"/>
  <c r="A44"/>
  <c r="A45" s="1"/>
  <c r="A46" s="1"/>
  <c r="A41"/>
  <c r="A42" s="1"/>
  <c r="A43" s="1"/>
  <c r="A37"/>
  <c r="A38" s="1"/>
  <c r="A39" s="1"/>
  <c r="A40" s="1"/>
  <c r="A34"/>
  <c r="A35" s="1"/>
  <c r="A36" s="1"/>
  <c r="A32"/>
  <c r="A33" s="1"/>
  <c r="A19"/>
  <c r="A16"/>
  <c r="A24"/>
  <c r="A25" s="1"/>
  <c r="A27"/>
  <c r="A28" s="1"/>
  <c r="A30"/>
  <c r="A31" s="1"/>
  <c r="J47"/>
  <c r="K47" s="1"/>
  <c r="D47"/>
  <c r="J63"/>
  <c r="K63" s="1"/>
  <c r="J62"/>
  <c r="K62" s="1"/>
  <c r="D61"/>
  <c r="J46"/>
  <c r="K46" s="1"/>
  <c r="J44"/>
  <c r="K44" s="1"/>
  <c r="J42"/>
  <c r="K42" s="1"/>
  <c r="J26"/>
  <c r="K26" s="1"/>
  <c r="G9" l="1"/>
  <c r="G10"/>
  <c r="G11"/>
  <c r="G12"/>
  <c r="G13"/>
  <c r="G14"/>
  <c r="G15"/>
  <c r="G16"/>
  <c r="G17"/>
  <c r="G18"/>
  <c r="G19"/>
  <c r="G20"/>
  <c r="G21"/>
  <c r="G22"/>
  <c r="J22" s="1"/>
  <c r="K22" s="1"/>
  <c r="G23"/>
  <c r="G24"/>
  <c r="G25"/>
  <c r="G27"/>
  <c r="G28"/>
  <c r="G29"/>
  <c r="G30"/>
  <c r="G31"/>
  <c r="G32"/>
  <c r="G33"/>
  <c r="G34"/>
  <c r="G35"/>
  <c r="G36"/>
  <c r="G37"/>
  <c r="G38"/>
  <c r="G39"/>
  <c r="G40"/>
  <c r="G41"/>
  <c r="G43"/>
  <c r="G45"/>
  <c r="G48"/>
  <c r="G49"/>
  <c r="G50"/>
  <c r="G51"/>
  <c r="G52"/>
  <c r="G53"/>
  <c r="G54"/>
  <c r="G55"/>
  <c r="G56"/>
  <c r="G57"/>
  <c r="G58"/>
  <c r="G59"/>
  <c r="G60"/>
  <c r="G64"/>
  <c r="G65"/>
  <c r="G66"/>
  <c r="G67"/>
  <c r="G68"/>
  <c r="G69"/>
  <c r="G70"/>
  <c r="G71"/>
  <c r="G8"/>
  <c r="J12" l="1"/>
  <c r="K12" s="1"/>
  <c r="J13"/>
  <c r="K13" s="1"/>
  <c r="J14"/>
  <c r="K14" s="1"/>
  <c r="J15"/>
  <c r="K15" s="1"/>
  <c r="J16"/>
  <c r="K16" s="1"/>
  <c r="J17"/>
  <c r="K17" s="1"/>
  <c r="J18"/>
  <c r="K18" s="1"/>
  <c r="J19"/>
  <c r="K19" s="1"/>
  <c r="J20"/>
  <c r="K20" s="1"/>
  <c r="J21"/>
  <c r="K21" s="1"/>
  <c r="J23"/>
  <c r="K23" s="1"/>
  <c r="J24"/>
  <c r="K24" s="1"/>
  <c r="J25"/>
  <c r="K25" s="1"/>
  <c r="J27"/>
  <c r="K27" s="1"/>
  <c r="J28"/>
  <c r="K28" s="1"/>
  <c r="J29"/>
  <c r="K29" s="1"/>
  <c r="J30"/>
  <c r="K30" s="1"/>
  <c r="J31"/>
  <c r="K31" s="1"/>
  <c r="J32"/>
  <c r="K32" s="1"/>
  <c r="J33"/>
  <c r="K33" s="1"/>
  <c r="J34"/>
  <c r="K34" s="1"/>
  <c r="J35"/>
  <c r="K35" s="1"/>
  <c r="J36"/>
  <c r="K36" s="1"/>
  <c r="J37"/>
  <c r="K37" s="1"/>
  <c r="J38"/>
  <c r="K38" s="1"/>
  <c r="J39"/>
  <c r="K39" s="1"/>
  <c r="J40"/>
  <c r="K40" s="1"/>
  <c r="J41"/>
  <c r="K41" s="1"/>
  <c r="J43"/>
  <c r="K43" s="1"/>
  <c r="J48"/>
  <c r="K48" s="1"/>
  <c r="J49"/>
  <c r="K49" s="1"/>
  <c r="J50"/>
  <c r="K50" s="1"/>
  <c r="J51"/>
  <c r="K51" s="1"/>
  <c r="J52"/>
  <c r="K52" s="1"/>
  <c r="J53"/>
  <c r="K53" s="1"/>
  <c r="J54"/>
  <c r="K54" s="1"/>
  <c r="J55"/>
  <c r="K55" s="1"/>
  <c r="J56"/>
  <c r="K56" s="1"/>
  <c r="J57"/>
  <c r="K57" s="1"/>
  <c r="J58"/>
  <c r="K58" s="1"/>
  <c r="J59"/>
  <c r="K59" s="1"/>
  <c r="J60"/>
  <c r="K60" s="1"/>
  <c r="J64"/>
  <c r="K64" s="1"/>
  <c r="J65"/>
  <c r="K65" s="1"/>
  <c r="J66"/>
  <c r="K66" s="1"/>
  <c r="J67"/>
  <c r="K67" s="1"/>
  <c r="J68"/>
  <c r="K68" s="1"/>
  <c r="J69"/>
  <c r="K69" s="1"/>
  <c r="J70"/>
  <c r="K70" s="1"/>
  <c r="J71"/>
  <c r="K71" s="1"/>
  <c r="J45"/>
  <c r="K45" s="1"/>
  <c r="J10"/>
  <c r="K10" s="1"/>
  <c r="J11"/>
  <c r="K11" s="1"/>
  <c r="J9"/>
  <c r="K9" s="1"/>
  <c r="J8"/>
  <c r="K8" s="1"/>
  <c r="A9"/>
  <c r="A10" s="1"/>
</calcChain>
</file>

<file path=xl/comments1.xml><?xml version="1.0" encoding="utf-8"?>
<comments xmlns="http://schemas.openxmlformats.org/spreadsheetml/2006/main">
  <authors>
    <author>Сергей</author>
  </authors>
  <commentList>
    <comment ref="A6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6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C6" authorId="0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</t>
        </r>
      </text>
    </comment>
    <comment ref="D6" authorId="0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E6" authorId="0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F6" authorId="0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</t>
        </r>
      </text>
    </comment>
  </commentList>
</comments>
</file>

<file path=xl/sharedStrings.xml><?xml version="1.0" encoding="utf-8"?>
<sst xmlns="http://schemas.openxmlformats.org/spreadsheetml/2006/main" count="229" uniqueCount="150">
  <si>
    <t>Всего</t>
  </si>
  <si>
    <t>Расчет</t>
  </si>
  <si>
    <t>Стоимость по договорным ценам</t>
  </si>
  <si>
    <t>Разница в цене</t>
  </si>
  <si>
    <t>Сумма компенсации</t>
  </si>
  <si>
    <t>Обоснование</t>
  </si>
  <si>
    <t>1</t>
  </si>
  <si>
    <t>т</t>
  </si>
  <si>
    <t>101-0162</t>
  </si>
  <si>
    <t>101-0181</t>
  </si>
  <si>
    <t>Гипсовые вяжущие Г-3</t>
  </si>
  <si>
    <t>101-0219</t>
  </si>
  <si>
    <t>Замазка оконная на олифе</t>
  </si>
  <si>
    <t>101-0244</t>
  </si>
  <si>
    <t>м2</t>
  </si>
  <si>
    <t>101-0256</t>
  </si>
  <si>
    <t>101-0426</t>
  </si>
  <si>
    <t>101-0456</t>
  </si>
  <si>
    <t>101-0459</t>
  </si>
  <si>
    <t>101-0562</t>
  </si>
  <si>
    <t>101-0594</t>
  </si>
  <si>
    <t>Олифа комбинированная К-3</t>
  </si>
  <si>
    <t>101-0628</t>
  </si>
  <si>
    <t>Опилки древесные</t>
  </si>
  <si>
    <t>м3</t>
  </si>
  <si>
    <t>101-0631</t>
  </si>
  <si>
    <t>101-0639</t>
  </si>
  <si>
    <t>компл</t>
  </si>
  <si>
    <t>101-0938</t>
  </si>
  <si>
    <t>101-1245</t>
  </si>
  <si>
    <t>101-1305</t>
  </si>
  <si>
    <t>101-1480</t>
  </si>
  <si>
    <t>101-1484</t>
  </si>
  <si>
    <t>101-1596</t>
  </si>
  <si>
    <t>Шпатлевка масляно-клеевая</t>
  </si>
  <si>
    <t>101-1667</t>
  </si>
  <si>
    <t>Пакля пропитанная</t>
  </si>
  <si>
    <t>кг</t>
  </si>
  <si>
    <t>101-1705</t>
  </si>
  <si>
    <t>Шпатлевка клеевая</t>
  </si>
  <si>
    <t>101-1712</t>
  </si>
  <si>
    <t>101-1741</t>
  </si>
  <si>
    <t>101-1742</t>
  </si>
  <si>
    <t>Клей "Бустилат"</t>
  </si>
  <si>
    <t>101-1743</t>
  </si>
  <si>
    <t>Ветошь</t>
  </si>
  <si>
    <t>101-1757</t>
  </si>
  <si>
    <t>Паста антисептическая</t>
  </si>
  <si>
    <t>101-1777</t>
  </si>
  <si>
    <t>Гвозди строительные</t>
  </si>
  <si>
    <t>101-1805</t>
  </si>
  <si>
    <t>Клей столярный сухой</t>
  </si>
  <si>
    <t>101-1814</t>
  </si>
  <si>
    <t>101-1823</t>
  </si>
  <si>
    <t>101-1824</t>
  </si>
  <si>
    <t>Клей ПВА</t>
  </si>
  <si>
    <t>101-1838</t>
  </si>
  <si>
    <t>Пластик бумажно-слоистый 2 с декоративной стороной</t>
  </si>
  <si>
    <t>т.м2</t>
  </si>
  <si>
    <t>101-1862</t>
  </si>
  <si>
    <t>Грунтовка для внутренних работ ВАК-01-У</t>
  </si>
  <si>
    <t>101-1944</t>
  </si>
  <si>
    <t>Краски водоэмульсионные ВЭАК-1180</t>
  </si>
  <si>
    <t>101-1959</t>
  </si>
  <si>
    <t>Болты строительные с гайками и шайбами</t>
  </si>
  <si>
    <t>101-1977</t>
  </si>
  <si>
    <t>Раскладки поливинилхлоридные горизонтальные</t>
  </si>
  <si>
    <t>м</t>
  </si>
  <si>
    <t>101-2078</t>
  </si>
  <si>
    <t>Раскладки поливинилхлоридные вертикальные</t>
  </si>
  <si>
    <t>101-2079</t>
  </si>
  <si>
    <t>Пиломатериалы хвойных пород. Бруски обрезные длиной 4-6,5 м, шириной 75-150 мм, толщиной 40-75 мм IV сорта</t>
  </si>
  <si>
    <t>102-0026</t>
  </si>
  <si>
    <t>Пиломатериалы хвойных пород. Бруски обрезные длиной 2-3,75 м, шириной 75-150 мм, толщиной 40-75 мм, II сорта</t>
  </si>
  <si>
    <t>102-0084</t>
  </si>
  <si>
    <t>Створки оконные для жилых зданий пл.1.0-1.2 м2</t>
  </si>
  <si>
    <t>203-0256</t>
  </si>
  <si>
    <t>Раскладки</t>
  </si>
  <si>
    <t>203-0259</t>
  </si>
  <si>
    <t>203-0352</t>
  </si>
  <si>
    <t>Рейки деревянные 8х18 мм</t>
  </si>
  <si>
    <t>203-0533</t>
  </si>
  <si>
    <t>Крепления для трубопроводов: кронштейны, планки, хомуты</t>
  </si>
  <si>
    <t>300-1224</t>
  </si>
  <si>
    <t>Раствор готовый кладочный цементный, марка 150</t>
  </si>
  <si>
    <t>402-0005</t>
  </si>
  <si>
    <t>Раствор готовый отделочный тяжелый, цементный 1:3</t>
  </si>
  <si>
    <t>402-0078</t>
  </si>
  <si>
    <t>Втулки изолирующие</t>
  </si>
  <si>
    <t>шт</t>
  </si>
  <si>
    <t>500-9061</t>
  </si>
  <si>
    <t>Крюк</t>
  </si>
  <si>
    <t>500-9109</t>
  </si>
  <si>
    <t>Розетка потолочная</t>
  </si>
  <si>
    <t>100шт</t>
  </si>
  <si>
    <t>500-9129</t>
  </si>
  <si>
    <t>Трубка полихлорвиниловая</t>
  </si>
  <si>
    <t>500-9264</t>
  </si>
  <si>
    <t>544-0089</t>
  </si>
  <si>
    <t>Выключатель</t>
  </si>
  <si>
    <t>шт.</t>
  </si>
  <si>
    <t>№ пп</t>
  </si>
  <si>
    <t>Наименование</t>
  </si>
  <si>
    <t>Ед. изм.</t>
  </si>
  <si>
    <t>Общее кол-во</t>
  </si>
  <si>
    <t>Стоимость оптовых цен на 2001 г. С индексом пересчета</t>
  </si>
  <si>
    <t>Цена ед. в ценах 2001г.</t>
  </si>
  <si>
    <t>Цена за еденицу</t>
  </si>
  <si>
    <t>Материалы</t>
  </si>
  <si>
    <t>Гвозди 1.6х25 мм</t>
  </si>
  <si>
    <t>Гвозди 1.8х60 мм</t>
  </si>
  <si>
    <t xml:space="preserve">Плитки керамические </t>
  </si>
  <si>
    <t xml:space="preserve">Краски масляные и алкидные,  белила </t>
  </si>
  <si>
    <t>Краски цветные для внутренних работ</t>
  </si>
  <si>
    <t>Краски цветные для пола</t>
  </si>
  <si>
    <t xml:space="preserve">Линолеум </t>
  </si>
  <si>
    <t>Мастика битумная</t>
  </si>
  <si>
    <t xml:space="preserve">Пемза </t>
  </si>
  <si>
    <t xml:space="preserve">Скобяные изделия для оконных блоков </t>
  </si>
  <si>
    <t xml:space="preserve">Стекло листовое толщиной 3 мм </t>
  </si>
  <si>
    <t>Портландцемент  марки 400</t>
  </si>
  <si>
    <t>Шурупы 3.5х35 мм</t>
  </si>
  <si>
    <t>Шурупы 8х100 мм</t>
  </si>
  <si>
    <t xml:space="preserve">Шкурка шлифовальная </t>
  </si>
  <si>
    <t xml:space="preserve">Плитки керамические для полов </t>
  </si>
  <si>
    <t xml:space="preserve">Толь </t>
  </si>
  <si>
    <t>Грунтовки масляные</t>
  </si>
  <si>
    <t xml:space="preserve">Олифа для улучшенной окраски </t>
  </si>
  <si>
    <t xml:space="preserve">Плинтуса из древесины </t>
  </si>
  <si>
    <t xml:space="preserve">Лента липкая изоляционная </t>
  </si>
  <si>
    <t xml:space="preserve">Светильники с люминисцентными лампами </t>
  </si>
  <si>
    <t xml:space="preserve">Розетка </t>
  </si>
  <si>
    <t>Смесь растворная сухая для ручной работы</t>
  </si>
  <si>
    <t>402-0230</t>
  </si>
  <si>
    <t>С индексом  к=3,32</t>
  </si>
  <si>
    <t>545-1201</t>
  </si>
  <si>
    <t>546-0601</t>
  </si>
  <si>
    <t>549-4053</t>
  </si>
  <si>
    <t>уп</t>
  </si>
  <si>
    <t>Грунтовка "Оптимист"</t>
  </si>
  <si>
    <t>Сухая смесь "Ветонит"</t>
  </si>
  <si>
    <t>Панели МДФ</t>
  </si>
  <si>
    <t>Всего раствора: в том числе</t>
  </si>
  <si>
    <t>Цемент</t>
  </si>
  <si>
    <t>Песок</t>
  </si>
  <si>
    <t>меш</t>
  </si>
  <si>
    <t>Шпатлевка "Фугенфюллер"</t>
  </si>
  <si>
    <t>прайс-лист</t>
  </si>
  <si>
    <t>Компенсации удорожания стоимости материалов по объекту.</t>
  </si>
  <si>
    <t>ремонтно-строительные работы помещений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</si>
</sst>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1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3" fillId="0" borderId="0"/>
    <xf numFmtId="0" fontId="3" fillId="0" borderId="1">
      <alignment horizontal="center"/>
    </xf>
    <xf numFmtId="0" fontId="3" fillId="0" borderId="1">
      <alignment horizontal="center"/>
    </xf>
    <xf numFmtId="0" fontId="3" fillId="0" borderId="0">
      <alignment horizontal="center" vertical="top" wrapText="1"/>
    </xf>
    <xf numFmtId="0" fontId="3" fillId="0" borderId="1">
      <alignment horizontal="center"/>
    </xf>
    <xf numFmtId="0" fontId="3" fillId="0" borderId="1">
      <alignment horizontal="center"/>
    </xf>
    <xf numFmtId="0" fontId="3" fillId="0" borderId="1">
      <alignment horizontal="center"/>
    </xf>
    <xf numFmtId="0" fontId="3" fillId="0" borderId="1">
      <alignment horizontal="center"/>
    </xf>
    <xf numFmtId="0" fontId="3" fillId="0" borderId="1">
      <alignment horizontal="center"/>
    </xf>
    <xf numFmtId="0" fontId="3" fillId="0" borderId="1">
      <alignment horizontal="center"/>
    </xf>
    <xf numFmtId="0" fontId="3" fillId="0" borderId="1">
      <alignment horizontal="center"/>
    </xf>
    <xf numFmtId="0" fontId="3" fillId="0" borderId="1">
      <alignment horizontal="center"/>
    </xf>
    <xf numFmtId="0" fontId="3" fillId="0" borderId="1">
      <alignment horizontal="center"/>
    </xf>
    <xf numFmtId="0" fontId="3" fillId="0" borderId="1">
      <alignment horizontal="center"/>
    </xf>
    <xf numFmtId="0" fontId="3" fillId="0" borderId="1">
      <alignment horizontal="center"/>
    </xf>
    <xf numFmtId="0" fontId="3" fillId="0" borderId="1">
      <alignment horizontal="center"/>
    </xf>
    <xf numFmtId="0" fontId="3" fillId="0" borderId="1">
      <alignment horizontal="center"/>
    </xf>
    <xf numFmtId="0" fontId="3" fillId="0" borderId="1">
      <alignment horizontal="center"/>
    </xf>
  </cellStyleXfs>
  <cellXfs count="37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6" xfId="0" applyFont="1" applyBorder="1" applyAlignment="1">
      <alignment horizontal="center"/>
    </xf>
    <xf numFmtId="0" fontId="3" fillId="0" borderId="1" xfId="3" applyFont="1" applyBorder="1">
      <alignment horizontal="center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2" fontId="5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3" applyFont="1" applyFill="1" applyBorder="1">
      <alignment horizontal="center"/>
    </xf>
    <xf numFmtId="0" fontId="3" fillId="0" borderId="1" xfId="0" applyFont="1" applyFill="1" applyBorder="1" applyAlignment="1">
      <alignment horizontal="center" wrapText="1"/>
    </xf>
    <xf numFmtId="2" fontId="3" fillId="0" borderId="1" xfId="3" applyNumberFormat="1" applyFont="1" applyFill="1" applyBorder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1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БазЦ" xfId="9"/>
    <cellStyle name="ИтогоБИМ" xfId="10"/>
    <cellStyle name="ИтогоРесМет" xfId="11"/>
    <cellStyle name="ЛокСмета" xfId="12"/>
    <cellStyle name="ЛокСмМТСН" xfId="13"/>
    <cellStyle name="М29" xfId="14"/>
    <cellStyle name="ОбСмета" xfId="15"/>
    <cellStyle name="ОбСмета 2" xfId="24"/>
    <cellStyle name="ОбСмета 3" xfId="29"/>
    <cellStyle name="ОбСмета 4" xfId="27"/>
    <cellStyle name="ОбСмета 5" xfId="28"/>
    <cellStyle name="ОбСмета 6" xfId="33"/>
    <cellStyle name="ОбСмета 7" xfId="37"/>
    <cellStyle name="ОбСмета 8" xfId="39"/>
    <cellStyle name="ОбСмета 9" xfId="35"/>
    <cellStyle name="Обычный" xfId="0" builtinId="0"/>
    <cellStyle name="Параметр" xfId="16"/>
    <cellStyle name="ПеременныеСметы" xfId="17"/>
    <cellStyle name="РесСмета" xfId="18"/>
    <cellStyle name="СводкаСтоимРаб" xfId="19"/>
    <cellStyle name="СводРасч" xfId="20"/>
    <cellStyle name="СводРасч 2" xfId="25"/>
    <cellStyle name="СводРасч 3" xfId="30"/>
    <cellStyle name="СводРасч 4" xfId="31"/>
    <cellStyle name="СводРасч 5" xfId="32"/>
    <cellStyle name="СводРасч 6" xfId="34"/>
    <cellStyle name="СводРасч 7" xfId="38"/>
    <cellStyle name="СводРасч 8" xfId="40"/>
    <cellStyle name="СводРасч 9" xfId="36"/>
    <cellStyle name="Список ресурсов" xfId="26"/>
    <cellStyle name="Титул" xfId="21"/>
    <cellStyle name="Хвост" xfId="22"/>
    <cellStyle name="Экспертиза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K192"/>
  <sheetViews>
    <sheetView tabSelected="1" topLeftCell="A4" workbookViewId="0">
      <selection activeCell="G6" sqref="G6"/>
    </sheetView>
  </sheetViews>
  <sheetFormatPr defaultRowHeight="12.75"/>
  <cols>
    <col min="1" max="1" width="5.7109375" style="7" customWidth="1"/>
    <col min="2" max="2" width="29" style="7" customWidth="1"/>
    <col min="3" max="4" width="9.140625" style="7"/>
    <col min="5" max="5" width="12.7109375" style="7" customWidth="1"/>
    <col min="6" max="7" width="9.140625" style="7"/>
    <col min="8" max="8" width="12.85546875" style="7" customWidth="1"/>
    <col min="9" max="10" width="9.140625" style="7"/>
    <col min="11" max="11" width="11" style="7" bestFit="1" customWidth="1"/>
    <col min="12" max="16384" width="9.140625" style="7"/>
  </cols>
  <sheetData>
    <row r="1" spans="1:11">
      <c r="E1" s="8" t="s">
        <v>1</v>
      </c>
    </row>
    <row r="2" spans="1:11" ht="13.5">
      <c r="A2" s="8"/>
      <c r="B2" s="29" t="s">
        <v>148</v>
      </c>
      <c r="C2" s="29"/>
      <c r="D2" s="29"/>
      <c r="E2" s="29"/>
      <c r="F2" s="29"/>
      <c r="G2" s="29"/>
      <c r="H2" s="29"/>
      <c r="I2" s="29"/>
      <c r="J2" s="29"/>
      <c r="K2" s="6"/>
    </row>
    <row r="3" spans="1:11" ht="12.75" customHeight="1">
      <c r="A3" s="8"/>
      <c r="B3" s="35" t="s">
        <v>149</v>
      </c>
      <c r="C3" s="35"/>
      <c r="D3" s="35"/>
      <c r="E3" s="35"/>
      <c r="F3" s="35"/>
      <c r="G3" s="35"/>
      <c r="H3" s="35"/>
      <c r="I3" s="35"/>
      <c r="J3" s="35"/>
      <c r="K3" s="6"/>
    </row>
    <row r="4" spans="1:11" ht="29.25" customHeight="1">
      <c r="A4" s="32" t="s">
        <v>101</v>
      </c>
      <c r="B4" s="32" t="s">
        <v>102</v>
      </c>
      <c r="C4" s="32" t="s">
        <v>103</v>
      </c>
      <c r="D4" s="32" t="s">
        <v>104</v>
      </c>
      <c r="E4" s="30" t="s">
        <v>105</v>
      </c>
      <c r="F4" s="31"/>
      <c r="G4" s="31"/>
      <c r="H4" s="30" t="s">
        <v>2</v>
      </c>
      <c r="I4" s="31"/>
      <c r="J4" s="32" t="s">
        <v>3</v>
      </c>
      <c r="K4" s="32" t="s">
        <v>4</v>
      </c>
    </row>
    <row r="5" spans="1:11" ht="38.25">
      <c r="A5" s="36"/>
      <c r="B5" s="36"/>
      <c r="C5" s="36"/>
      <c r="D5" s="36"/>
      <c r="E5" s="10" t="s">
        <v>5</v>
      </c>
      <c r="F5" s="9" t="s">
        <v>106</v>
      </c>
      <c r="G5" s="18" t="s">
        <v>134</v>
      </c>
      <c r="H5" s="9" t="s">
        <v>5</v>
      </c>
      <c r="I5" s="11" t="s">
        <v>107</v>
      </c>
      <c r="J5" s="32"/>
      <c r="K5" s="32"/>
    </row>
    <row r="6" spans="1:11">
      <c r="A6" s="5" t="s">
        <v>6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4">
        <v>7</v>
      </c>
      <c r="H6" s="13">
        <v>8</v>
      </c>
      <c r="I6" s="13">
        <v>9</v>
      </c>
      <c r="J6" s="13">
        <v>10</v>
      </c>
      <c r="K6" s="13">
        <v>11</v>
      </c>
    </row>
    <row r="7" spans="1:11">
      <c r="A7" s="33" t="s">
        <v>108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>
      <c r="A8" s="3">
        <v>1</v>
      </c>
      <c r="B8" s="2" t="s">
        <v>109</v>
      </c>
      <c r="C8" s="13" t="s">
        <v>7</v>
      </c>
      <c r="D8" s="5">
        <v>4.1280000000000001E-4</v>
      </c>
      <c r="E8" s="5" t="s">
        <v>8</v>
      </c>
      <c r="F8" s="23">
        <v>8672.68</v>
      </c>
      <c r="G8" s="21">
        <f>ROUND(F8*3.32,2)</f>
        <v>28793.3</v>
      </c>
      <c r="H8" s="3"/>
      <c r="I8" s="3"/>
      <c r="J8" s="16">
        <f t="shared" ref="J8:J9" si="0">I8-G8</f>
        <v>-28793.3</v>
      </c>
      <c r="K8" s="3">
        <f>ROUND(D8*J8,2)</f>
        <v>-11.89</v>
      </c>
    </row>
    <row r="9" spans="1:11">
      <c r="A9" s="3">
        <f>A8+1</f>
        <v>2</v>
      </c>
      <c r="B9" s="2" t="s">
        <v>110</v>
      </c>
      <c r="C9" s="13" t="s">
        <v>7</v>
      </c>
      <c r="D9" s="5">
        <v>2.271E-3</v>
      </c>
      <c r="E9" s="5" t="s">
        <v>9</v>
      </c>
      <c r="F9" s="23">
        <v>7566.96</v>
      </c>
      <c r="G9" s="20">
        <f t="shared" ref="G9:G71" si="1">ROUND(F9*3.32,2)</f>
        <v>25122.31</v>
      </c>
      <c r="H9" s="3"/>
      <c r="I9" s="3"/>
      <c r="J9" s="16">
        <f t="shared" si="0"/>
        <v>-25122.31</v>
      </c>
      <c r="K9" s="3">
        <f t="shared" ref="K9:K71" si="2">ROUND(D9*J9,2)</f>
        <v>-57.05</v>
      </c>
    </row>
    <row r="10" spans="1:11">
      <c r="A10" s="3">
        <f t="shared" ref="A10:A71" si="3">A9+1</f>
        <v>3</v>
      </c>
      <c r="B10" s="2" t="s">
        <v>10</v>
      </c>
      <c r="C10" s="13" t="s">
        <v>7</v>
      </c>
      <c r="D10" s="5">
        <v>0.14941499999999999</v>
      </c>
      <c r="E10" s="19" t="s">
        <v>11</v>
      </c>
      <c r="F10" s="24">
        <v>651.77</v>
      </c>
      <c r="G10" s="20">
        <f t="shared" si="1"/>
        <v>2163.88</v>
      </c>
      <c r="H10" s="16"/>
      <c r="I10" s="16"/>
      <c r="J10" s="16">
        <f>I10-G10</f>
        <v>-2163.88</v>
      </c>
      <c r="K10" s="3">
        <f t="shared" si="2"/>
        <v>-323.32</v>
      </c>
    </row>
    <row r="11" spans="1:11">
      <c r="A11" s="3">
        <v>4</v>
      </c>
      <c r="B11" s="2" t="s">
        <v>12</v>
      </c>
      <c r="C11" s="13" t="s">
        <v>7</v>
      </c>
      <c r="D11" s="5">
        <v>6.0429999999999998E-2</v>
      </c>
      <c r="E11" s="5" t="s">
        <v>13</v>
      </c>
      <c r="F11" s="23">
        <v>6860.71</v>
      </c>
      <c r="G11" s="20">
        <f t="shared" si="1"/>
        <v>22777.56</v>
      </c>
      <c r="H11" s="3"/>
      <c r="I11" s="17"/>
      <c r="J11" s="16">
        <f t="shared" ref="J11:J71" si="4">I11-G11</f>
        <v>-22777.56</v>
      </c>
      <c r="K11" s="3">
        <f t="shared" si="2"/>
        <v>-1376.45</v>
      </c>
    </row>
    <row r="12" spans="1:11">
      <c r="A12" s="3">
        <v>5</v>
      </c>
      <c r="B12" s="2" t="s">
        <v>111</v>
      </c>
      <c r="C12" s="13" t="s">
        <v>14</v>
      </c>
      <c r="D12" s="5">
        <v>286</v>
      </c>
      <c r="E12" s="5" t="s">
        <v>15</v>
      </c>
      <c r="F12" s="23">
        <v>63.56</v>
      </c>
      <c r="G12" s="20">
        <f t="shared" si="1"/>
        <v>211.02</v>
      </c>
      <c r="H12" s="26" t="s">
        <v>147</v>
      </c>
      <c r="I12" s="28">
        <v>269</v>
      </c>
      <c r="J12" s="16">
        <f t="shared" si="4"/>
        <v>57.97999999999999</v>
      </c>
      <c r="K12" s="3">
        <f t="shared" si="2"/>
        <v>16582.28</v>
      </c>
    </row>
    <row r="13" spans="1:11" ht="25.5">
      <c r="A13" s="3">
        <v>6</v>
      </c>
      <c r="B13" s="2" t="s">
        <v>112</v>
      </c>
      <c r="C13" s="13" t="s">
        <v>7</v>
      </c>
      <c r="D13" s="5">
        <v>0.18431600000000001</v>
      </c>
      <c r="E13" s="23" t="s">
        <v>16</v>
      </c>
      <c r="F13" s="23">
        <v>20118.75</v>
      </c>
      <c r="G13" s="20">
        <f t="shared" si="1"/>
        <v>66794.25</v>
      </c>
      <c r="H13" s="26" t="s">
        <v>147</v>
      </c>
      <c r="I13" s="3">
        <v>36654</v>
      </c>
      <c r="J13" s="16">
        <f t="shared" si="4"/>
        <v>-30140.25</v>
      </c>
      <c r="K13" s="3">
        <f t="shared" si="2"/>
        <v>-5555.33</v>
      </c>
    </row>
    <row r="14" spans="1:11" ht="25.5">
      <c r="A14" s="3">
        <v>7</v>
      </c>
      <c r="B14" s="2" t="s">
        <v>113</v>
      </c>
      <c r="C14" s="13" t="s">
        <v>7</v>
      </c>
      <c r="D14" s="5">
        <v>0.36170999999999998</v>
      </c>
      <c r="E14" s="5" t="s">
        <v>17</v>
      </c>
      <c r="F14" s="23">
        <v>14024.11</v>
      </c>
      <c r="G14" s="20">
        <f t="shared" si="1"/>
        <v>46560.05</v>
      </c>
      <c r="H14" s="26" t="s">
        <v>147</v>
      </c>
      <c r="I14" s="3">
        <v>28956</v>
      </c>
      <c r="J14" s="16">
        <f t="shared" si="4"/>
        <v>-17604.050000000003</v>
      </c>
      <c r="K14" s="3">
        <f t="shared" si="2"/>
        <v>-6367.56</v>
      </c>
    </row>
    <row r="15" spans="1:11">
      <c r="A15" s="3">
        <v>8</v>
      </c>
      <c r="B15" s="2" t="s">
        <v>114</v>
      </c>
      <c r="C15" s="13" t="s">
        <v>7</v>
      </c>
      <c r="D15" s="5">
        <v>1.9300000000000001E-2</v>
      </c>
      <c r="E15" s="5" t="s">
        <v>18</v>
      </c>
      <c r="F15" s="23">
        <v>15621.43</v>
      </c>
      <c r="G15" s="20">
        <f t="shared" si="1"/>
        <v>51863.15</v>
      </c>
      <c r="H15" s="26" t="s">
        <v>147</v>
      </c>
      <c r="I15" s="3">
        <v>28956</v>
      </c>
      <c r="J15" s="16">
        <f t="shared" si="4"/>
        <v>-22907.15</v>
      </c>
      <c r="K15" s="3">
        <f t="shared" si="2"/>
        <v>-442.11</v>
      </c>
    </row>
    <row r="16" spans="1:11">
      <c r="A16" s="3">
        <f t="shared" si="3"/>
        <v>9</v>
      </c>
      <c r="B16" s="2" t="s">
        <v>115</v>
      </c>
      <c r="C16" s="13" t="s">
        <v>14</v>
      </c>
      <c r="D16" s="5">
        <v>787.4</v>
      </c>
      <c r="E16" s="5" t="s">
        <v>19</v>
      </c>
      <c r="F16" s="23">
        <v>60.54</v>
      </c>
      <c r="G16" s="20">
        <f t="shared" si="1"/>
        <v>200.99</v>
      </c>
      <c r="H16" s="26" t="s">
        <v>147</v>
      </c>
      <c r="I16" s="27">
        <v>296</v>
      </c>
      <c r="J16" s="16">
        <f t="shared" si="4"/>
        <v>95.009999999999991</v>
      </c>
      <c r="K16" s="3">
        <f t="shared" si="2"/>
        <v>74810.87</v>
      </c>
    </row>
    <row r="17" spans="1:11">
      <c r="A17" s="3">
        <v>10</v>
      </c>
      <c r="B17" s="2" t="s">
        <v>116</v>
      </c>
      <c r="C17" s="13" t="s">
        <v>7</v>
      </c>
      <c r="D17" s="5">
        <v>1.1999999999999999E-3</v>
      </c>
      <c r="E17" s="5" t="s">
        <v>20</v>
      </c>
      <c r="F17" s="23">
        <v>3026.79</v>
      </c>
      <c r="G17" s="20">
        <f t="shared" si="1"/>
        <v>10048.94</v>
      </c>
      <c r="H17" s="3"/>
      <c r="I17" s="3"/>
      <c r="J17" s="16">
        <f t="shared" si="4"/>
        <v>-10048.94</v>
      </c>
      <c r="K17" s="3">
        <f t="shared" si="2"/>
        <v>-12.06</v>
      </c>
    </row>
    <row r="18" spans="1:11">
      <c r="A18" s="3">
        <v>11</v>
      </c>
      <c r="B18" s="2" t="s">
        <v>21</v>
      </c>
      <c r="C18" s="13" t="s">
        <v>7</v>
      </c>
      <c r="D18" s="5">
        <v>9.2510999999999996E-2</v>
      </c>
      <c r="E18" s="5" t="s">
        <v>22</v>
      </c>
      <c r="F18" s="23">
        <v>15133.93</v>
      </c>
      <c r="G18" s="20">
        <f t="shared" si="1"/>
        <v>50244.65</v>
      </c>
      <c r="H18" s="3" t="s">
        <v>147</v>
      </c>
      <c r="I18" s="3">
        <v>18956</v>
      </c>
      <c r="J18" s="16">
        <f t="shared" si="4"/>
        <v>-31288.65</v>
      </c>
      <c r="K18" s="3">
        <f t="shared" si="2"/>
        <v>-2894.54</v>
      </c>
    </row>
    <row r="19" spans="1:11">
      <c r="A19" s="3">
        <f t="shared" si="3"/>
        <v>12</v>
      </c>
      <c r="B19" s="2" t="s">
        <v>23</v>
      </c>
      <c r="C19" s="13" t="s">
        <v>24</v>
      </c>
      <c r="D19" s="5">
        <v>1.4794</v>
      </c>
      <c r="E19" s="5" t="s">
        <v>25</v>
      </c>
      <c r="F19" s="23">
        <v>31.18</v>
      </c>
      <c r="G19" s="20">
        <f t="shared" si="1"/>
        <v>103.52</v>
      </c>
      <c r="H19" s="3"/>
      <c r="I19" s="3"/>
      <c r="J19" s="16">
        <f t="shared" si="4"/>
        <v>-103.52</v>
      </c>
      <c r="K19" s="3">
        <f t="shared" si="2"/>
        <v>-153.15</v>
      </c>
    </row>
    <row r="20" spans="1:11">
      <c r="A20" s="3">
        <v>13</v>
      </c>
      <c r="B20" s="2" t="s">
        <v>117</v>
      </c>
      <c r="C20" s="13" t="s">
        <v>24</v>
      </c>
      <c r="D20" s="5">
        <v>6.5650799999999995E-2</v>
      </c>
      <c r="E20" s="5" t="s">
        <v>26</v>
      </c>
      <c r="F20" s="23">
        <v>66.59</v>
      </c>
      <c r="G20" s="20">
        <f t="shared" si="1"/>
        <v>221.08</v>
      </c>
      <c r="H20" s="3"/>
      <c r="I20" s="3"/>
      <c r="J20" s="16">
        <f t="shared" si="4"/>
        <v>-221.08</v>
      </c>
      <c r="K20" s="3">
        <f t="shared" si="2"/>
        <v>-14.51</v>
      </c>
    </row>
    <row r="21" spans="1:11" ht="25.5">
      <c r="A21" s="3">
        <v>14</v>
      </c>
      <c r="B21" s="2" t="s">
        <v>118</v>
      </c>
      <c r="C21" s="13" t="s">
        <v>27</v>
      </c>
      <c r="D21" s="5">
        <v>172</v>
      </c>
      <c r="E21" s="5" t="s">
        <v>28</v>
      </c>
      <c r="F21" s="23">
        <v>35.31</v>
      </c>
      <c r="G21" s="20">
        <f t="shared" si="1"/>
        <v>117.23</v>
      </c>
      <c r="H21" s="3"/>
      <c r="I21" s="3"/>
      <c r="J21" s="16">
        <f t="shared" si="4"/>
        <v>-117.23</v>
      </c>
      <c r="K21" s="3">
        <f t="shared" si="2"/>
        <v>-20163.560000000001</v>
      </c>
    </row>
    <row r="22" spans="1:11">
      <c r="A22" s="3">
        <v>15</v>
      </c>
      <c r="B22" s="2" t="s">
        <v>119</v>
      </c>
      <c r="C22" s="13" t="s">
        <v>14</v>
      </c>
      <c r="D22" s="5">
        <v>94.94</v>
      </c>
      <c r="E22" s="5" t="s">
        <v>29</v>
      </c>
      <c r="F22" s="23">
        <v>40.36</v>
      </c>
      <c r="G22" s="20">
        <f t="shared" si="1"/>
        <v>134</v>
      </c>
      <c r="H22" s="3" t="s">
        <v>147</v>
      </c>
      <c r="I22" s="3">
        <v>189</v>
      </c>
      <c r="J22" s="16">
        <f>I22-G22</f>
        <v>55</v>
      </c>
      <c r="K22" s="3">
        <f>ROUND(D22*J22,2)</f>
        <v>5221.7</v>
      </c>
    </row>
    <row r="23" spans="1:11">
      <c r="A23" s="3">
        <v>16</v>
      </c>
      <c r="B23" s="2" t="s">
        <v>120</v>
      </c>
      <c r="C23" s="13" t="s">
        <v>7</v>
      </c>
      <c r="D23" s="5">
        <v>0.1144</v>
      </c>
      <c r="E23" s="5" t="s">
        <v>30</v>
      </c>
      <c r="F23" s="23">
        <v>367.86</v>
      </c>
      <c r="G23" s="20">
        <f t="shared" si="1"/>
        <v>1221.3</v>
      </c>
      <c r="H23" s="3"/>
      <c r="I23" s="3"/>
      <c r="J23" s="16">
        <f t="shared" si="4"/>
        <v>-1221.3</v>
      </c>
      <c r="K23" s="3">
        <f t="shared" si="2"/>
        <v>-139.72</v>
      </c>
    </row>
    <row r="24" spans="1:11">
      <c r="A24" s="3">
        <f t="shared" ref="A24" si="5">A23+1</f>
        <v>17</v>
      </c>
      <c r="B24" s="2" t="s">
        <v>121</v>
      </c>
      <c r="C24" s="13" t="s">
        <v>7</v>
      </c>
      <c r="D24" s="5">
        <v>7.4799999999999997E-3</v>
      </c>
      <c r="E24" s="5" t="s">
        <v>31</v>
      </c>
      <c r="F24" s="23">
        <v>15155.36</v>
      </c>
      <c r="G24" s="20">
        <f t="shared" si="1"/>
        <v>50315.8</v>
      </c>
      <c r="H24" s="3"/>
      <c r="I24" s="3"/>
      <c r="J24" s="16">
        <f t="shared" si="4"/>
        <v>-50315.8</v>
      </c>
      <c r="K24" s="3">
        <f t="shared" si="2"/>
        <v>-376.36</v>
      </c>
    </row>
    <row r="25" spans="1:11">
      <c r="A25" s="3">
        <f t="shared" si="3"/>
        <v>18</v>
      </c>
      <c r="B25" s="2" t="s">
        <v>122</v>
      </c>
      <c r="C25" s="13" t="s">
        <v>7</v>
      </c>
      <c r="D25" s="5">
        <v>1.197E-4</v>
      </c>
      <c r="E25" s="5" t="s">
        <v>32</v>
      </c>
      <c r="F25" s="23">
        <v>10133.93</v>
      </c>
      <c r="G25" s="20">
        <f t="shared" si="1"/>
        <v>33644.65</v>
      </c>
      <c r="H25" s="3"/>
      <c r="I25" s="3"/>
      <c r="J25" s="16">
        <f t="shared" si="4"/>
        <v>-33644.65</v>
      </c>
      <c r="K25" s="3">
        <f t="shared" si="2"/>
        <v>-4.03</v>
      </c>
    </row>
    <row r="26" spans="1:11">
      <c r="A26" s="3">
        <v>19</v>
      </c>
      <c r="B26" s="2" t="s">
        <v>121</v>
      </c>
      <c r="C26" s="26" t="s">
        <v>138</v>
      </c>
      <c r="D26" s="5">
        <v>5</v>
      </c>
      <c r="E26" s="5"/>
      <c r="F26" s="23"/>
      <c r="G26" s="26"/>
      <c r="H26" s="3" t="s">
        <v>147</v>
      </c>
      <c r="I26" s="3">
        <v>103.22</v>
      </c>
      <c r="J26" s="26">
        <f>I26-G26</f>
        <v>103.22</v>
      </c>
      <c r="K26" s="3">
        <f t="shared" si="2"/>
        <v>516.1</v>
      </c>
    </row>
    <row r="27" spans="1:11">
      <c r="A27" s="3">
        <f t="shared" ref="A27" si="6">A26+1</f>
        <v>20</v>
      </c>
      <c r="B27" s="2" t="s">
        <v>123</v>
      </c>
      <c r="C27" s="13" t="s">
        <v>14</v>
      </c>
      <c r="D27" s="5">
        <v>9.7154892999999998</v>
      </c>
      <c r="E27" s="23" t="s">
        <v>33</v>
      </c>
      <c r="F27" s="23">
        <v>64.569999999999993</v>
      </c>
      <c r="G27" s="20">
        <f t="shared" si="1"/>
        <v>214.37</v>
      </c>
      <c r="H27" s="3"/>
      <c r="I27" s="3"/>
      <c r="J27" s="16">
        <f t="shared" si="4"/>
        <v>-214.37</v>
      </c>
      <c r="K27" s="3">
        <f t="shared" si="2"/>
        <v>-2082.71</v>
      </c>
    </row>
    <row r="28" spans="1:11">
      <c r="A28" s="3">
        <f t="shared" si="3"/>
        <v>21</v>
      </c>
      <c r="B28" s="2" t="s">
        <v>34</v>
      </c>
      <c r="C28" s="13" t="s">
        <v>7</v>
      </c>
      <c r="D28" s="5">
        <v>0.13053999999999999</v>
      </c>
      <c r="E28" s="23" t="s">
        <v>35</v>
      </c>
      <c r="F28" s="23">
        <v>2587.9499999999998</v>
      </c>
      <c r="G28" s="20">
        <f t="shared" si="1"/>
        <v>8591.99</v>
      </c>
      <c r="H28" s="3" t="s">
        <v>147</v>
      </c>
      <c r="I28" s="3">
        <v>8475</v>
      </c>
      <c r="J28" s="16">
        <f t="shared" si="4"/>
        <v>-116.98999999999978</v>
      </c>
      <c r="K28" s="3">
        <f t="shared" si="2"/>
        <v>-15.27</v>
      </c>
    </row>
    <row r="29" spans="1:11">
      <c r="A29" s="3">
        <v>22</v>
      </c>
      <c r="B29" s="2" t="s">
        <v>36</v>
      </c>
      <c r="C29" s="13" t="s">
        <v>37</v>
      </c>
      <c r="D29" s="5">
        <v>28.14</v>
      </c>
      <c r="E29" s="5" t="s">
        <v>38</v>
      </c>
      <c r="F29" s="23">
        <v>8.07</v>
      </c>
      <c r="G29" s="20">
        <f t="shared" si="1"/>
        <v>26.79</v>
      </c>
      <c r="H29" s="3"/>
      <c r="I29" s="3"/>
      <c r="J29" s="16">
        <f t="shared" si="4"/>
        <v>-26.79</v>
      </c>
      <c r="K29" s="3">
        <f t="shared" si="2"/>
        <v>-753.87</v>
      </c>
    </row>
    <row r="30" spans="1:11">
      <c r="A30" s="3">
        <f t="shared" ref="A30:A70" si="7">A29+1</f>
        <v>23</v>
      </c>
      <c r="B30" s="2" t="s">
        <v>39</v>
      </c>
      <c r="C30" s="13" t="s">
        <v>7</v>
      </c>
      <c r="D30" s="5">
        <v>0.45789999999999997</v>
      </c>
      <c r="E30" s="5" t="s">
        <v>40</v>
      </c>
      <c r="F30" s="23">
        <v>3833.93</v>
      </c>
      <c r="G30" s="20">
        <f t="shared" si="1"/>
        <v>12728.65</v>
      </c>
      <c r="H30" s="3" t="s">
        <v>147</v>
      </c>
      <c r="I30" s="3">
        <v>8475</v>
      </c>
      <c r="J30" s="16">
        <f t="shared" si="4"/>
        <v>-4253.6499999999996</v>
      </c>
      <c r="K30" s="3">
        <f t="shared" si="2"/>
        <v>-1947.75</v>
      </c>
    </row>
    <row r="31" spans="1:11" ht="16.5" customHeight="1">
      <c r="A31" s="3">
        <f t="shared" si="3"/>
        <v>24</v>
      </c>
      <c r="B31" s="2" t="s">
        <v>124</v>
      </c>
      <c r="C31" s="13" t="s">
        <v>14</v>
      </c>
      <c r="D31" s="5">
        <v>39.78</v>
      </c>
      <c r="E31" s="5" t="s">
        <v>41</v>
      </c>
      <c r="F31" s="23">
        <v>60.54</v>
      </c>
      <c r="G31" s="20">
        <f t="shared" si="1"/>
        <v>200.99</v>
      </c>
      <c r="H31" s="3" t="s">
        <v>147</v>
      </c>
      <c r="I31" s="3">
        <v>261.61</v>
      </c>
      <c r="J31" s="16">
        <f t="shared" si="4"/>
        <v>60.620000000000005</v>
      </c>
      <c r="K31" s="3">
        <f t="shared" si="2"/>
        <v>2411.46</v>
      </c>
    </row>
    <row r="32" spans="1:11">
      <c r="A32" s="3">
        <f t="shared" si="7"/>
        <v>25</v>
      </c>
      <c r="B32" s="2" t="s">
        <v>125</v>
      </c>
      <c r="C32" s="13" t="s">
        <v>14</v>
      </c>
      <c r="D32" s="5">
        <v>18.899999999999999</v>
      </c>
      <c r="E32" s="5" t="s">
        <v>42</v>
      </c>
      <c r="F32" s="23">
        <v>5.0999999999999996</v>
      </c>
      <c r="G32" s="20">
        <f t="shared" si="1"/>
        <v>16.93</v>
      </c>
      <c r="H32" s="3"/>
      <c r="I32" s="3"/>
      <c r="J32" s="16">
        <f t="shared" si="4"/>
        <v>-16.93</v>
      </c>
      <c r="K32" s="3">
        <f t="shared" si="2"/>
        <v>-319.98</v>
      </c>
    </row>
    <row r="33" spans="1:11">
      <c r="A33" s="3">
        <f t="shared" si="3"/>
        <v>26</v>
      </c>
      <c r="B33" s="2" t="s">
        <v>43</v>
      </c>
      <c r="C33" s="13" t="s">
        <v>7</v>
      </c>
      <c r="D33" s="5">
        <v>0.38600000000000001</v>
      </c>
      <c r="E33" s="5" t="s">
        <v>44</v>
      </c>
      <c r="F33" s="23">
        <v>10089.290000000001</v>
      </c>
      <c r="G33" s="20">
        <f t="shared" si="1"/>
        <v>33496.44</v>
      </c>
      <c r="H33" s="3"/>
      <c r="I33" s="3"/>
      <c r="J33" s="16">
        <f t="shared" si="4"/>
        <v>-33496.44</v>
      </c>
      <c r="K33" s="3">
        <f t="shared" si="2"/>
        <v>-12929.63</v>
      </c>
    </row>
    <row r="34" spans="1:11">
      <c r="A34" s="3">
        <f t="shared" si="7"/>
        <v>27</v>
      </c>
      <c r="B34" s="2" t="s">
        <v>45</v>
      </c>
      <c r="C34" s="13" t="s">
        <v>37</v>
      </c>
      <c r="D34" s="5">
        <v>16.28302</v>
      </c>
      <c r="E34" s="5" t="s">
        <v>46</v>
      </c>
      <c r="F34" s="23">
        <v>1.63</v>
      </c>
      <c r="G34" s="20">
        <f t="shared" si="1"/>
        <v>5.41</v>
      </c>
      <c r="H34" s="3"/>
      <c r="I34" s="3"/>
      <c r="J34" s="16">
        <f t="shared" si="4"/>
        <v>-5.41</v>
      </c>
      <c r="K34" s="3">
        <f t="shared" si="2"/>
        <v>-88.09</v>
      </c>
    </row>
    <row r="35" spans="1:11">
      <c r="A35" s="3">
        <f t="shared" si="3"/>
        <v>28</v>
      </c>
      <c r="B35" s="2" t="s">
        <v>47</v>
      </c>
      <c r="C35" s="13" t="s">
        <v>7</v>
      </c>
      <c r="D35" s="5">
        <v>4.3359999999999996E-3</v>
      </c>
      <c r="E35" s="5" t="s">
        <v>48</v>
      </c>
      <c r="F35" s="23">
        <v>13620.54</v>
      </c>
      <c r="G35" s="20">
        <f t="shared" si="1"/>
        <v>45220.19</v>
      </c>
      <c r="H35" s="3"/>
      <c r="I35" s="3"/>
      <c r="J35" s="16">
        <f t="shared" si="4"/>
        <v>-45220.19</v>
      </c>
      <c r="K35" s="3">
        <f t="shared" si="2"/>
        <v>-196.07</v>
      </c>
    </row>
    <row r="36" spans="1:11">
      <c r="A36" s="3">
        <f t="shared" si="7"/>
        <v>29</v>
      </c>
      <c r="B36" s="2" t="s">
        <v>49</v>
      </c>
      <c r="C36" s="13" t="s">
        <v>7</v>
      </c>
      <c r="D36" s="5">
        <v>3.7463000000000002E-3</v>
      </c>
      <c r="E36" s="5" t="s">
        <v>50</v>
      </c>
      <c r="F36" s="23">
        <v>8575.7900000000009</v>
      </c>
      <c r="G36" s="20">
        <f t="shared" si="1"/>
        <v>28471.62</v>
      </c>
      <c r="H36" s="3"/>
      <c r="I36" s="3"/>
      <c r="J36" s="16">
        <f t="shared" si="4"/>
        <v>-28471.62</v>
      </c>
      <c r="K36" s="3">
        <f t="shared" si="2"/>
        <v>-106.66</v>
      </c>
    </row>
    <row r="37" spans="1:11">
      <c r="A37" s="3">
        <f t="shared" si="7"/>
        <v>30</v>
      </c>
      <c r="B37" s="2" t="s">
        <v>51</v>
      </c>
      <c r="C37" s="13" t="s">
        <v>37</v>
      </c>
      <c r="D37" s="5">
        <v>0.12</v>
      </c>
      <c r="E37" s="5" t="s">
        <v>52</v>
      </c>
      <c r="F37" s="23">
        <v>15.13</v>
      </c>
      <c r="G37" s="20">
        <f t="shared" si="1"/>
        <v>50.23</v>
      </c>
      <c r="H37" s="3"/>
      <c r="I37" s="3"/>
      <c r="J37" s="16">
        <f t="shared" si="4"/>
        <v>-50.23</v>
      </c>
      <c r="K37" s="3">
        <f t="shared" si="2"/>
        <v>-6.03</v>
      </c>
    </row>
    <row r="38" spans="1:11">
      <c r="A38" s="3">
        <f t="shared" si="3"/>
        <v>31</v>
      </c>
      <c r="B38" s="2" t="s">
        <v>126</v>
      </c>
      <c r="C38" s="13" t="s">
        <v>7</v>
      </c>
      <c r="D38" s="5">
        <v>0.13328000000000001</v>
      </c>
      <c r="E38" s="5" t="s">
        <v>53</v>
      </c>
      <c r="F38" s="23">
        <v>23003.57</v>
      </c>
      <c r="G38" s="20">
        <f t="shared" si="1"/>
        <v>76371.850000000006</v>
      </c>
      <c r="H38" s="3" t="s">
        <v>147</v>
      </c>
      <c r="I38" s="3">
        <v>8475</v>
      </c>
      <c r="J38" s="16">
        <f t="shared" si="4"/>
        <v>-67896.850000000006</v>
      </c>
      <c r="K38" s="3">
        <f t="shared" si="2"/>
        <v>-9049.2900000000009</v>
      </c>
    </row>
    <row r="39" spans="1:11" ht="18.75" customHeight="1">
      <c r="A39" s="3">
        <f t="shared" si="7"/>
        <v>32</v>
      </c>
      <c r="B39" s="2" t="s">
        <v>127</v>
      </c>
      <c r="C39" s="13" t="s">
        <v>7</v>
      </c>
      <c r="D39" s="5">
        <v>0.209755</v>
      </c>
      <c r="E39" s="5" t="s">
        <v>54</v>
      </c>
      <c r="F39" s="23">
        <v>23419.64</v>
      </c>
      <c r="G39" s="20">
        <f t="shared" si="1"/>
        <v>77753.2</v>
      </c>
      <c r="H39" s="3"/>
      <c r="I39" s="3"/>
      <c r="J39" s="16">
        <f t="shared" si="4"/>
        <v>-77753.2</v>
      </c>
      <c r="K39" s="3">
        <f t="shared" si="2"/>
        <v>-16309.12</v>
      </c>
    </row>
    <row r="40" spans="1:11">
      <c r="A40" s="3">
        <f t="shared" si="3"/>
        <v>33</v>
      </c>
      <c r="B40" s="2" t="s">
        <v>55</v>
      </c>
      <c r="C40" s="13" t="s">
        <v>7</v>
      </c>
      <c r="D40" s="5">
        <v>4.7879999999999998E-4</v>
      </c>
      <c r="E40" s="5" t="s">
        <v>56</v>
      </c>
      <c r="F40" s="23">
        <v>14196.43</v>
      </c>
      <c r="G40" s="20">
        <f t="shared" si="1"/>
        <v>47132.15</v>
      </c>
      <c r="H40" s="3"/>
      <c r="I40" s="3"/>
      <c r="J40" s="16">
        <f t="shared" si="4"/>
        <v>-47132.15</v>
      </c>
      <c r="K40" s="3">
        <f t="shared" si="2"/>
        <v>-22.57</v>
      </c>
    </row>
    <row r="41" spans="1:11" ht="25.5">
      <c r="A41" s="3">
        <f t="shared" si="7"/>
        <v>34</v>
      </c>
      <c r="B41" s="2" t="s">
        <v>57</v>
      </c>
      <c r="C41" s="13" t="s">
        <v>58</v>
      </c>
      <c r="D41" s="5">
        <v>0.13433</v>
      </c>
      <c r="E41" s="5" t="s">
        <v>59</v>
      </c>
      <c r="F41" s="23">
        <v>79732.14</v>
      </c>
      <c r="G41" s="20">
        <f t="shared" si="1"/>
        <v>264710.7</v>
      </c>
      <c r="H41" s="3"/>
      <c r="I41" s="3"/>
      <c r="J41" s="16">
        <f t="shared" si="4"/>
        <v>-264710.7</v>
      </c>
      <c r="K41" s="3">
        <f t="shared" si="2"/>
        <v>-35558.589999999997</v>
      </c>
    </row>
    <row r="42" spans="1:11">
      <c r="A42" s="3">
        <f t="shared" si="3"/>
        <v>35</v>
      </c>
      <c r="B42" s="2" t="s">
        <v>141</v>
      </c>
      <c r="C42" s="26" t="s">
        <v>14</v>
      </c>
      <c r="D42" s="5">
        <v>13.433</v>
      </c>
      <c r="E42" s="5"/>
      <c r="F42" s="23"/>
      <c r="G42" s="26"/>
      <c r="H42" s="3" t="s">
        <v>147</v>
      </c>
      <c r="I42" s="3">
        <v>149.38999999999999</v>
      </c>
      <c r="J42" s="26">
        <f>I42-G42</f>
        <v>149.38999999999999</v>
      </c>
      <c r="K42" s="3">
        <f t="shared" si="2"/>
        <v>2006.76</v>
      </c>
    </row>
    <row r="43" spans="1:11" ht="25.5">
      <c r="A43" s="3">
        <f t="shared" si="7"/>
        <v>36</v>
      </c>
      <c r="B43" s="2" t="s">
        <v>60</v>
      </c>
      <c r="C43" s="13" t="s">
        <v>7</v>
      </c>
      <c r="D43" s="5">
        <v>0.28571999999999997</v>
      </c>
      <c r="E43" s="5" t="s">
        <v>61</v>
      </c>
      <c r="F43" s="23">
        <v>10089.290000000001</v>
      </c>
      <c r="G43" s="20">
        <f t="shared" si="1"/>
        <v>33496.44</v>
      </c>
      <c r="H43" s="3"/>
      <c r="I43" s="3"/>
      <c r="J43" s="16">
        <f t="shared" si="4"/>
        <v>-33496.44</v>
      </c>
      <c r="K43" s="3">
        <f t="shared" si="2"/>
        <v>-9570.6</v>
      </c>
    </row>
    <row r="44" spans="1:11">
      <c r="A44" s="3">
        <f t="shared" si="7"/>
        <v>37</v>
      </c>
      <c r="B44" s="2" t="s">
        <v>139</v>
      </c>
      <c r="C44" s="26" t="s">
        <v>7</v>
      </c>
      <c r="D44" s="5">
        <v>0.28571999999999997</v>
      </c>
      <c r="E44" s="5"/>
      <c r="F44" s="23"/>
      <c r="G44" s="26"/>
      <c r="H44" s="3" t="s">
        <v>147</v>
      </c>
      <c r="I44" s="3">
        <v>16101.43</v>
      </c>
      <c r="J44" s="26">
        <f>I44-G44</f>
        <v>16101.43</v>
      </c>
      <c r="K44" s="3">
        <f t="shared" si="2"/>
        <v>4600.5</v>
      </c>
    </row>
    <row r="45" spans="1:11" ht="25.5">
      <c r="A45" s="3">
        <f t="shared" si="3"/>
        <v>38</v>
      </c>
      <c r="B45" s="2" t="s">
        <v>132</v>
      </c>
      <c r="C45" s="13" t="s">
        <v>7</v>
      </c>
      <c r="D45" s="5">
        <v>28.057400000000001</v>
      </c>
      <c r="E45" s="5" t="s">
        <v>133</v>
      </c>
      <c r="F45" s="23">
        <v>2232.14</v>
      </c>
      <c r="G45" s="20">
        <f t="shared" si="1"/>
        <v>7410.7</v>
      </c>
      <c r="H45" s="3"/>
      <c r="I45" s="3"/>
      <c r="J45" s="16">
        <f t="shared" si="4"/>
        <v>-7410.7</v>
      </c>
      <c r="K45" s="3">
        <f t="shared" si="2"/>
        <v>-207924.97</v>
      </c>
    </row>
    <row r="46" spans="1:11">
      <c r="A46" s="3">
        <f t="shared" si="7"/>
        <v>39</v>
      </c>
      <c r="B46" s="2" t="s">
        <v>140</v>
      </c>
      <c r="C46" s="26" t="s">
        <v>7</v>
      </c>
      <c r="D46" s="5">
        <v>23.847999999999999</v>
      </c>
      <c r="E46" s="5"/>
      <c r="F46" s="23"/>
      <c r="G46" s="26"/>
      <c r="H46" s="3" t="s">
        <v>147</v>
      </c>
      <c r="I46" s="3">
        <v>12829</v>
      </c>
      <c r="J46" s="26">
        <f>I46-G46</f>
        <v>12829</v>
      </c>
      <c r="K46" s="3">
        <f t="shared" si="2"/>
        <v>305945.99</v>
      </c>
    </row>
    <row r="47" spans="1:11">
      <c r="A47" s="3">
        <f t="shared" si="7"/>
        <v>40</v>
      </c>
      <c r="B47" s="2" t="s">
        <v>146</v>
      </c>
      <c r="C47" s="26" t="s">
        <v>7</v>
      </c>
      <c r="D47" s="5">
        <f>D45-D46</f>
        <v>4.2094000000000023</v>
      </c>
      <c r="E47" s="5"/>
      <c r="F47" s="23"/>
      <c r="G47" s="26"/>
      <c r="H47" s="3" t="s">
        <v>147</v>
      </c>
      <c r="I47" s="3">
        <v>11288.24</v>
      </c>
      <c r="J47" s="26">
        <f>I47-G47</f>
        <v>11288.24</v>
      </c>
      <c r="K47" s="3">
        <f t="shared" si="2"/>
        <v>47516.72</v>
      </c>
    </row>
    <row r="48" spans="1:11" ht="25.5">
      <c r="A48" s="3">
        <f t="shared" si="3"/>
        <v>41</v>
      </c>
      <c r="B48" s="2" t="s">
        <v>62</v>
      </c>
      <c r="C48" s="13" t="s">
        <v>7</v>
      </c>
      <c r="D48" s="5">
        <v>0.67757999999999996</v>
      </c>
      <c r="E48" s="5" t="s">
        <v>63</v>
      </c>
      <c r="F48" s="23">
        <v>13822.32</v>
      </c>
      <c r="G48" s="20">
        <f t="shared" si="1"/>
        <v>45890.1</v>
      </c>
      <c r="H48" s="3" t="s">
        <v>147</v>
      </c>
      <c r="I48" s="3">
        <v>36964.49</v>
      </c>
      <c r="J48" s="16">
        <f t="shared" si="4"/>
        <v>-8925.61</v>
      </c>
      <c r="K48" s="3">
        <f t="shared" si="2"/>
        <v>-6047.81</v>
      </c>
    </row>
    <row r="49" spans="1:11" ht="25.5">
      <c r="A49" s="3">
        <f t="shared" si="7"/>
        <v>42</v>
      </c>
      <c r="B49" s="12" t="s">
        <v>64</v>
      </c>
      <c r="C49" s="13" t="s">
        <v>37</v>
      </c>
      <c r="D49" s="5">
        <v>1.05</v>
      </c>
      <c r="E49" s="5" t="s">
        <v>65</v>
      </c>
      <c r="F49" s="25">
        <v>8</v>
      </c>
      <c r="G49" s="20">
        <f t="shared" si="1"/>
        <v>26.56</v>
      </c>
      <c r="H49" s="3"/>
      <c r="I49" s="3"/>
      <c r="J49" s="16">
        <f t="shared" si="4"/>
        <v>-26.56</v>
      </c>
      <c r="K49" s="3">
        <f t="shared" si="2"/>
        <v>-27.89</v>
      </c>
    </row>
    <row r="50" spans="1:11" ht="27" customHeight="1">
      <c r="A50" s="3">
        <f t="shared" si="7"/>
        <v>43</v>
      </c>
      <c r="B50" s="2" t="s">
        <v>66</v>
      </c>
      <c r="C50" s="13" t="s">
        <v>67</v>
      </c>
      <c r="D50" s="5">
        <v>117.32</v>
      </c>
      <c r="E50" s="5" t="s">
        <v>68</v>
      </c>
      <c r="F50" s="23">
        <v>4.7300000000000004</v>
      </c>
      <c r="G50" s="20">
        <f t="shared" si="1"/>
        <v>15.7</v>
      </c>
      <c r="H50" s="3"/>
      <c r="I50" s="3"/>
      <c r="J50" s="16">
        <f t="shared" si="4"/>
        <v>-15.7</v>
      </c>
      <c r="K50" s="3">
        <f t="shared" si="2"/>
        <v>-1841.92</v>
      </c>
    </row>
    <row r="51" spans="1:11" ht="26.25" customHeight="1">
      <c r="A51" s="3">
        <f t="shared" si="3"/>
        <v>44</v>
      </c>
      <c r="B51" s="2" t="s">
        <v>69</v>
      </c>
      <c r="C51" s="13" t="s">
        <v>67</v>
      </c>
      <c r="D51" s="5">
        <v>53.73</v>
      </c>
      <c r="E51" s="5" t="s">
        <v>70</v>
      </c>
      <c r="F51" s="23">
        <v>4.7300000000000004</v>
      </c>
      <c r="G51" s="20">
        <f t="shared" si="1"/>
        <v>15.7</v>
      </c>
      <c r="H51" s="3"/>
      <c r="I51" s="3"/>
      <c r="J51" s="16">
        <f t="shared" si="4"/>
        <v>-15.7</v>
      </c>
      <c r="K51" s="3">
        <f t="shared" si="2"/>
        <v>-843.56</v>
      </c>
    </row>
    <row r="52" spans="1:11" ht="51">
      <c r="A52" s="3">
        <f t="shared" si="7"/>
        <v>45</v>
      </c>
      <c r="B52" s="2" t="s">
        <v>71</v>
      </c>
      <c r="C52" s="13" t="s">
        <v>24</v>
      </c>
      <c r="D52" s="5">
        <v>6.6499999999999997E-3</v>
      </c>
      <c r="E52" s="5" t="s">
        <v>72</v>
      </c>
      <c r="F52" s="23">
        <v>1210.71</v>
      </c>
      <c r="G52" s="20">
        <f t="shared" si="1"/>
        <v>4019.56</v>
      </c>
      <c r="H52" s="3"/>
      <c r="I52" s="3"/>
      <c r="J52" s="16">
        <f t="shared" si="4"/>
        <v>-4019.56</v>
      </c>
      <c r="K52" s="3">
        <f t="shared" si="2"/>
        <v>-26.73</v>
      </c>
    </row>
    <row r="53" spans="1:11" ht="51">
      <c r="A53" s="3">
        <f t="shared" si="7"/>
        <v>46</v>
      </c>
      <c r="B53" s="2" t="s">
        <v>73</v>
      </c>
      <c r="C53" s="13" t="s">
        <v>24</v>
      </c>
      <c r="D53" s="5">
        <v>0.81</v>
      </c>
      <c r="E53" s="5" t="s">
        <v>74</v>
      </c>
      <c r="F53" s="23">
        <v>1282.32</v>
      </c>
      <c r="G53" s="20">
        <f t="shared" si="1"/>
        <v>4257.3</v>
      </c>
      <c r="H53" s="3" t="s">
        <v>147</v>
      </c>
      <c r="I53" s="3">
        <v>5600</v>
      </c>
      <c r="J53" s="16">
        <f t="shared" si="4"/>
        <v>1342.6999999999998</v>
      </c>
      <c r="K53" s="3">
        <f t="shared" si="2"/>
        <v>1087.5899999999999</v>
      </c>
    </row>
    <row r="54" spans="1:11" ht="25.5">
      <c r="A54" s="3">
        <f t="shared" si="3"/>
        <v>47</v>
      </c>
      <c r="B54" s="2" t="s">
        <v>75</v>
      </c>
      <c r="C54" s="13" t="s">
        <v>14</v>
      </c>
      <c r="D54" s="5">
        <v>206.4</v>
      </c>
      <c r="E54" s="5" t="s">
        <v>76</v>
      </c>
      <c r="F54" s="23">
        <v>144.16999999999999</v>
      </c>
      <c r="G54" s="20">
        <f t="shared" si="1"/>
        <v>478.64</v>
      </c>
      <c r="H54" s="3" t="s">
        <v>147</v>
      </c>
      <c r="I54" s="3">
        <v>689</v>
      </c>
      <c r="J54" s="16">
        <f t="shared" si="4"/>
        <v>210.36</v>
      </c>
      <c r="K54" s="3">
        <f t="shared" si="2"/>
        <v>43418.3</v>
      </c>
    </row>
    <row r="55" spans="1:11">
      <c r="A55" s="3">
        <f t="shared" si="7"/>
        <v>48</v>
      </c>
      <c r="B55" s="2" t="s">
        <v>77</v>
      </c>
      <c r="C55" s="13" t="s">
        <v>67</v>
      </c>
      <c r="D55" s="5">
        <v>505.3</v>
      </c>
      <c r="E55" s="5" t="s">
        <v>78</v>
      </c>
      <c r="F55" s="23">
        <v>2.02</v>
      </c>
      <c r="G55" s="20">
        <f t="shared" si="1"/>
        <v>6.71</v>
      </c>
      <c r="H55" s="3"/>
      <c r="I55" s="3"/>
      <c r="J55" s="16">
        <f t="shared" si="4"/>
        <v>-6.71</v>
      </c>
      <c r="K55" s="3">
        <f t="shared" si="2"/>
        <v>-3390.56</v>
      </c>
    </row>
    <row r="56" spans="1:11">
      <c r="A56" s="3">
        <f t="shared" si="3"/>
        <v>49</v>
      </c>
      <c r="B56" s="2" t="s">
        <v>128</v>
      </c>
      <c r="C56" s="13" t="s">
        <v>67</v>
      </c>
      <c r="D56" s="5">
        <v>764.6</v>
      </c>
      <c r="E56" s="5" t="s">
        <v>79</v>
      </c>
      <c r="F56" s="23">
        <v>4.37</v>
      </c>
      <c r="G56" s="20">
        <f t="shared" si="1"/>
        <v>14.51</v>
      </c>
      <c r="H56" s="3" t="s">
        <v>147</v>
      </c>
      <c r="I56" s="3">
        <v>23.55</v>
      </c>
      <c r="J56" s="16">
        <f t="shared" si="4"/>
        <v>9.0400000000000009</v>
      </c>
      <c r="K56" s="3">
        <f t="shared" si="2"/>
        <v>6911.98</v>
      </c>
    </row>
    <row r="57" spans="1:11">
      <c r="A57" s="3">
        <f t="shared" si="7"/>
        <v>50</v>
      </c>
      <c r="B57" s="2" t="s">
        <v>80</v>
      </c>
      <c r="C57" s="13" t="s">
        <v>24</v>
      </c>
      <c r="D57" s="5">
        <v>3.9899999999999998E-2</v>
      </c>
      <c r="E57" s="5" t="s">
        <v>81</v>
      </c>
      <c r="F57" s="23">
        <v>2232.14</v>
      </c>
      <c r="G57" s="20">
        <f t="shared" si="1"/>
        <v>7410.7</v>
      </c>
      <c r="H57" s="3"/>
      <c r="I57" s="3"/>
      <c r="J57" s="16">
        <f t="shared" si="4"/>
        <v>-7410.7</v>
      </c>
      <c r="K57" s="3">
        <f t="shared" si="2"/>
        <v>-295.69</v>
      </c>
    </row>
    <row r="58" spans="1:11" ht="25.5">
      <c r="A58" s="3">
        <f t="shared" si="3"/>
        <v>51</v>
      </c>
      <c r="B58" s="2" t="s">
        <v>82</v>
      </c>
      <c r="C58" s="13" t="s">
        <v>37</v>
      </c>
      <c r="D58" s="5">
        <v>0.74399999999999999</v>
      </c>
      <c r="E58" s="5" t="s">
        <v>83</v>
      </c>
      <c r="F58" s="23">
        <v>10.7</v>
      </c>
      <c r="G58" s="20">
        <f t="shared" si="1"/>
        <v>35.520000000000003</v>
      </c>
      <c r="H58" s="3"/>
      <c r="I58" s="3"/>
      <c r="J58" s="16">
        <f t="shared" si="4"/>
        <v>-35.520000000000003</v>
      </c>
      <c r="K58" s="3">
        <f t="shared" si="2"/>
        <v>-26.43</v>
      </c>
    </row>
    <row r="59" spans="1:11" ht="25.5">
      <c r="A59" s="3">
        <f t="shared" si="7"/>
        <v>52</v>
      </c>
      <c r="B59" s="2" t="s">
        <v>84</v>
      </c>
      <c r="C59" s="13" t="s">
        <v>24</v>
      </c>
      <c r="D59" s="5">
        <v>0.81299999999999994</v>
      </c>
      <c r="E59" s="5" t="s">
        <v>85</v>
      </c>
      <c r="F59" s="23">
        <v>680</v>
      </c>
      <c r="G59" s="20">
        <f t="shared" si="1"/>
        <v>2257.6</v>
      </c>
      <c r="H59" s="3"/>
      <c r="I59" s="3"/>
      <c r="J59" s="16">
        <f t="shared" si="4"/>
        <v>-2257.6</v>
      </c>
      <c r="K59" s="3">
        <f t="shared" si="2"/>
        <v>-1835.43</v>
      </c>
    </row>
    <row r="60" spans="1:11" ht="25.5">
      <c r="A60" s="3">
        <f t="shared" si="7"/>
        <v>53</v>
      </c>
      <c r="B60" s="2" t="s">
        <v>86</v>
      </c>
      <c r="C60" s="13" t="s">
        <v>24</v>
      </c>
      <c r="D60" s="5">
        <v>4.29</v>
      </c>
      <c r="E60" s="5" t="s">
        <v>87</v>
      </c>
      <c r="F60" s="23">
        <v>557</v>
      </c>
      <c r="G60" s="20">
        <f t="shared" si="1"/>
        <v>1849.24</v>
      </c>
      <c r="H60" s="3"/>
      <c r="I60" s="3"/>
      <c r="J60" s="16">
        <f t="shared" si="4"/>
        <v>-1849.24</v>
      </c>
      <c r="K60" s="3">
        <f t="shared" si="2"/>
        <v>-7933.24</v>
      </c>
    </row>
    <row r="61" spans="1:11">
      <c r="A61" s="3">
        <f t="shared" si="3"/>
        <v>54</v>
      </c>
      <c r="B61" s="2" t="s">
        <v>142</v>
      </c>
      <c r="C61" s="26" t="s">
        <v>24</v>
      </c>
      <c r="D61" s="5">
        <f>SUM(D59:D60)</f>
        <v>5.1029999999999998</v>
      </c>
      <c r="E61" s="5"/>
      <c r="F61" s="23"/>
      <c r="G61" s="26"/>
      <c r="H61" s="3"/>
      <c r="I61" s="3"/>
      <c r="J61" s="26"/>
      <c r="K61" s="3"/>
    </row>
    <row r="62" spans="1:11">
      <c r="A62" s="3">
        <f t="shared" si="7"/>
        <v>55</v>
      </c>
      <c r="B62" s="2" t="s">
        <v>143</v>
      </c>
      <c r="C62" s="26" t="s">
        <v>145</v>
      </c>
      <c r="D62" s="5">
        <v>32</v>
      </c>
      <c r="E62" s="5"/>
      <c r="F62" s="23"/>
      <c r="G62" s="26"/>
      <c r="H62" s="3" t="s">
        <v>147</v>
      </c>
      <c r="I62" s="3">
        <v>144</v>
      </c>
      <c r="J62" s="26">
        <f>I62-G62</f>
        <v>144</v>
      </c>
      <c r="K62" s="3">
        <f t="shared" si="2"/>
        <v>4608</v>
      </c>
    </row>
    <row r="63" spans="1:11">
      <c r="A63" s="3">
        <f t="shared" si="3"/>
        <v>56</v>
      </c>
      <c r="B63" s="2" t="s">
        <v>144</v>
      </c>
      <c r="C63" s="26" t="s">
        <v>24</v>
      </c>
      <c r="D63" s="5">
        <v>6</v>
      </c>
      <c r="E63" s="5"/>
      <c r="F63" s="23"/>
      <c r="G63" s="26"/>
      <c r="H63" s="3" t="s">
        <v>147</v>
      </c>
      <c r="I63" s="3">
        <v>479.66</v>
      </c>
      <c r="J63" s="26">
        <f>I63-G63</f>
        <v>479.66</v>
      </c>
      <c r="K63" s="3">
        <f t="shared" si="2"/>
        <v>2877.96</v>
      </c>
    </row>
    <row r="64" spans="1:11">
      <c r="A64" s="3">
        <f t="shared" si="7"/>
        <v>57</v>
      </c>
      <c r="B64" s="2" t="s">
        <v>88</v>
      </c>
      <c r="C64" s="13" t="s">
        <v>89</v>
      </c>
      <c r="D64" s="5">
        <v>142.80000000000001</v>
      </c>
      <c r="E64" s="5" t="s">
        <v>90</v>
      </c>
      <c r="F64" s="23">
        <v>0.24</v>
      </c>
      <c r="G64" s="20">
        <f t="shared" si="1"/>
        <v>0.8</v>
      </c>
      <c r="H64" s="3"/>
      <c r="I64" s="3"/>
      <c r="J64" s="16">
        <f t="shared" si="4"/>
        <v>-0.8</v>
      </c>
      <c r="K64" s="3">
        <f t="shared" si="2"/>
        <v>-114.24</v>
      </c>
    </row>
    <row r="65" spans="1:11">
      <c r="A65" s="3">
        <f t="shared" si="7"/>
        <v>58</v>
      </c>
      <c r="B65" s="2" t="s">
        <v>91</v>
      </c>
      <c r="C65" s="13" t="s">
        <v>89</v>
      </c>
      <c r="D65" s="5">
        <v>142.80000000000001</v>
      </c>
      <c r="E65" s="5" t="s">
        <v>92</v>
      </c>
      <c r="F65" s="23">
        <v>9.14</v>
      </c>
      <c r="G65" s="20">
        <f t="shared" si="1"/>
        <v>30.34</v>
      </c>
      <c r="H65" s="3"/>
      <c r="I65" s="3"/>
      <c r="J65" s="16">
        <f t="shared" si="4"/>
        <v>-30.34</v>
      </c>
      <c r="K65" s="3">
        <f t="shared" si="2"/>
        <v>-4332.55</v>
      </c>
    </row>
    <row r="66" spans="1:11">
      <c r="A66" s="3">
        <f t="shared" si="3"/>
        <v>59</v>
      </c>
      <c r="B66" s="2" t="s">
        <v>93</v>
      </c>
      <c r="C66" s="13" t="s">
        <v>94</v>
      </c>
      <c r="D66" s="5">
        <v>1.4279999999999999</v>
      </c>
      <c r="E66" s="5" t="s">
        <v>95</v>
      </c>
      <c r="F66" s="23">
        <v>308.04000000000002</v>
      </c>
      <c r="G66" s="20">
        <f t="shared" si="1"/>
        <v>1022.69</v>
      </c>
      <c r="H66" s="3" t="s">
        <v>147</v>
      </c>
      <c r="I66" s="3">
        <v>1285.26</v>
      </c>
      <c r="J66" s="16">
        <f t="shared" si="4"/>
        <v>262.56999999999994</v>
      </c>
      <c r="K66" s="3">
        <f t="shared" si="2"/>
        <v>374.95</v>
      </c>
    </row>
    <row r="67" spans="1:11">
      <c r="A67" s="3">
        <f t="shared" si="7"/>
        <v>60</v>
      </c>
      <c r="B67" s="2" t="s">
        <v>96</v>
      </c>
      <c r="C67" s="13" t="s">
        <v>37</v>
      </c>
      <c r="D67" s="5">
        <v>2.1629999999999998</v>
      </c>
      <c r="E67" s="5" t="s">
        <v>97</v>
      </c>
      <c r="F67" s="23">
        <v>31.88</v>
      </c>
      <c r="G67" s="20">
        <f t="shared" si="1"/>
        <v>105.84</v>
      </c>
      <c r="H67" s="3"/>
      <c r="I67" s="3"/>
      <c r="J67" s="16">
        <f t="shared" si="4"/>
        <v>-105.84</v>
      </c>
      <c r="K67" s="3">
        <f t="shared" si="2"/>
        <v>-228.93</v>
      </c>
    </row>
    <row r="68" spans="1:11">
      <c r="A68" s="3">
        <f t="shared" si="7"/>
        <v>61</v>
      </c>
      <c r="B68" s="2" t="s">
        <v>129</v>
      </c>
      <c r="C68" s="13" t="s">
        <v>37</v>
      </c>
      <c r="D68" s="5">
        <v>0.29399999999999998</v>
      </c>
      <c r="E68" s="5" t="s">
        <v>98</v>
      </c>
      <c r="F68" s="23">
        <v>81.510000000000005</v>
      </c>
      <c r="G68" s="20">
        <f t="shared" si="1"/>
        <v>270.61</v>
      </c>
      <c r="H68" s="3"/>
      <c r="I68" s="3"/>
      <c r="J68" s="16">
        <f t="shared" si="4"/>
        <v>-270.61</v>
      </c>
      <c r="K68" s="3">
        <f t="shared" si="2"/>
        <v>-79.56</v>
      </c>
    </row>
    <row r="69" spans="1:11">
      <c r="A69" s="3">
        <f t="shared" si="3"/>
        <v>62</v>
      </c>
      <c r="B69" s="2" t="s">
        <v>99</v>
      </c>
      <c r="C69" s="13" t="s">
        <v>100</v>
      </c>
      <c r="D69" s="5">
        <v>70</v>
      </c>
      <c r="E69" s="5" t="s">
        <v>135</v>
      </c>
      <c r="F69" s="23">
        <v>5.55</v>
      </c>
      <c r="G69" s="20">
        <f t="shared" si="1"/>
        <v>18.43</v>
      </c>
      <c r="H69" s="3" t="s">
        <v>147</v>
      </c>
      <c r="I69" s="3">
        <v>39</v>
      </c>
      <c r="J69" s="16">
        <f t="shared" si="4"/>
        <v>20.57</v>
      </c>
      <c r="K69" s="3">
        <f t="shared" si="2"/>
        <v>1439.9</v>
      </c>
    </row>
    <row r="70" spans="1:11" ht="25.5">
      <c r="A70" s="3">
        <f t="shared" si="7"/>
        <v>63</v>
      </c>
      <c r="B70" s="2" t="s">
        <v>130</v>
      </c>
      <c r="C70" s="13" t="s">
        <v>100</v>
      </c>
      <c r="D70" s="5">
        <v>70</v>
      </c>
      <c r="E70" s="5" t="s">
        <v>136</v>
      </c>
      <c r="F70" s="23">
        <v>353.13</v>
      </c>
      <c r="G70" s="20">
        <f t="shared" si="1"/>
        <v>1172.3900000000001</v>
      </c>
      <c r="H70" s="3" t="s">
        <v>147</v>
      </c>
      <c r="I70" s="3">
        <v>986</v>
      </c>
      <c r="J70" s="16">
        <f t="shared" si="4"/>
        <v>-186.3900000000001</v>
      </c>
      <c r="K70" s="3">
        <f t="shared" si="2"/>
        <v>-13047.3</v>
      </c>
    </row>
    <row r="71" spans="1:11">
      <c r="A71" s="3">
        <f t="shared" si="3"/>
        <v>64</v>
      </c>
      <c r="B71" s="2" t="s">
        <v>131</v>
      </c>
      <c r="C71" s="13" t="s">
        <v>100</v>
      </c>
      <c r="D71" s="5">
        <v>70</v>
      </c>
      <c r="E71" s="5" t="s">
        <v>137</v>
      </c>
      <c r="F71" s="23">
        <v>4.54</v>
      </c>
      <c r="G71" s="20">
        <f t="shared" si="1"/>
        <v>15.07</v>
      </c>
      <c r="H71" s="3" t="s">
        <v>147</v>
      </c>
      <c r="I71" s="3">
        <v>36.159999999999997</v>
      </c>
      <c r="J71" s="16">
        <f t="shared" si="4"/>
        <v>21.089999999999996</v>
      </c>
      <c r="K71" s="3">
        <f t="shared" si="2"/>
        <v>1476.3</v>
      </c>
    </row>
    <row r="72" spans="1:11" ht="15.75">
      <c r="A72" s="3"/>
      <c r="B72" s="22" t="s">
        <v>0</v>
      </c>
      <c r="C72" s="13"/>
      <c r="D72" s="5"/>
      <c r="E72" s="5"/>
      <c r="F72" s="5"/>
      <c r="G72" s="13"/>
      <c r="H72" s="3"/>
      <c r="I72" s="3"/>
      <c r="J72" s="3"/>
      <c r="K72" s="15">
        <v>146962.23000000001</v>
      </c>
    </row>
    <row r="73" spans="1:11">
      <c r="B73" s="1"/>
      <c r="C73" s="14"/>
    </row>
    <row r="74" spans="1:11">
      <c r="B74" s="1"/>
      <c r="C74" s="14"/>
    </row>
    <row r="75" spans="1:11">
      <c r="B75" s="1"/>
      <c r="C75" s="14"/>
    </row>
    <row r="76" spans="1:11">
      <c r="B76" s="1"/>
      <c r="C76" s="14"/>
    </row>
    <row r="77" spans="1:11">
      <c r="B77" s="1"/>
      <c r="C77" s="14"/>
    </row>
    <row r="78" spans="1:11">
      <c r="B78" s="1"/>
      <c r="C78" s="14"/>
    </row>
    <row r="79" spans="1:11">
      <c r="B79" s="1"/>
      <c r="C79" s="14"/>
    </row>
    <row r="80" spans="1:11">
      <c r="B80" s="1"/>
      <c r="C80" s="14"/>
    </row>
    <row r="81" spans="2:3">
      <c r="B81" s="1"/>
      <c r="C81" s="14"/>
    </row>
    <row r="82" spans="2:3">
      <c r="B82" s="1"/>
      <c r="C82" s="14"/>
    </row>
    <row r="83" spans="2:3">
      <c r="B83" s="1"/>
      <c r="C83" s="14"/>
    </row>
    <row r="84" spans="2:3">
      <c r="B84" s="1"/>
      <c r="C84" s="14"/>
    </row>
    <row r="85" spans="2:3">
      <c r="B85" s="1"/>
      <c r="C85" s="14"/>
    </row>
    <row r="86" spans="2:3">
      <c r="B86" s="1"/>
      <c r="C86" s="14"/>
    </row>
    <row r="87" spans="2:3">
      <c r="B87" s="1"/>
      <c r="C87" s="14"/>
    </row>
    <row r="88" spans="2:3">
      <c r="B88" s="1"/>
      <c r="C88" s="14"/>
    </row>
    <row r="89" spans="2:3">
      <c r="B89" s="1"/>
      <c r="C89" s="14"/>
    </row>
    <row r="90" spans="2:3">
      <c r="B90" s="1"/>
      <c r="C90" s="14"/>
    </row>
    <row r="91" spans="2:3">
      <c r="B91" s="1"/>
      <c r="C91" s="14"/>
    </row>
    <row r="92" spans="2:3">
      <c r="B92" s="1"/>
      <c r="C92" s="14"/>
    </row>
    <row r="93" spans="2:3">
      <c r="B93" s="1"/>
      <c r="C93" s="14"/>
    </row>
    <row r="94" spans="2:3">
      <c r="B94" s="1"/>
      <c r="C94" s="14"/>
    </row>
    <row r="95" spans="2:3">
      <c r="B95" s="1"/>
      <c r="C95" s="14"/>
    </row>
    <row r="96" spans="2:3">
      <c r="B96" s="1"/>
      <c r="C96" s="14"/>
    </row>
    <row r="97" spans="2:3">
      <c r="B97" s="1"/>
      <c r="C97" s="14"/>
    </row>
    <row r="98" spans="2:3">
      <c r="B98" s="1"/>
      <c r="C98" s="14"/>
    </row>
    <row r="99" spans="2:3">
      <c r="B99" s="1"/>
      <c r="C99" s="14"/>
    </row>
    <row r="100" spans="2:3">
      <c r="B100" s="1"/>
      <c r="C100" s="14"/>
    </row>
    <row r="101" spans="2:3">
      <c r="B101" s="1"/>
      <c r="C101" s="14"/>
    </row>
    <row r="102" spans="2:3">
      <c r="B102" s="1"/>
      <c r="C102" s="14"/>
    </row>
    <row r="103" spans="2:3">
      <c r="B103" s="1"/>
      <c r="C103" s="14"/>
    </row>
    <row r="104" spans="2:3">
      <c r="B104" s="1"/>
      <c r="C104" s="14"/>
    </row>
    <row r="105" spans="2:3">
      <c r="B105" s="1"/>
      <c r="C105" s="14"/>
    </row>
    <row r="106" spans="2:3">
      <c r="B106" s="1"/>
      <c r="C106" s="14"/>
    </row>
    <row r="107" spans="2:3">
      <c r="B107" s="1"/>
      <c r="C107" s="14"/>
    </row>
    <row r="108" spans="2:3">
      <c r="B108" s="1"/>
      <c r="C108" s="14"/>
    </row>
    <row r="109" spans="2:3">
      <c r="B109" s="1"/>
      <c r="C109" s="14"/>
    </row>
    <row r="110" spans="2:3">
      <c r="B110" s="1"/>
      <c r="C110" s="14"/>
    </row>
    <row r="111" spans="2:3">
      <c r="B111" s="1"/>
      <c r="C111" s="14"/>
    </row>
    <row r="112" spans="2:3">
      <c r="B112" s="1"/>
      <c r="C112" s="14"/>
    </row>
    <row r="113" spans="2:3">
      <c r="B113" s="1"/>
      <c r="C113" s="14"/>
    </row>
    <row r="114" spans="2:3">
      <c r="B114" s="1"/>
      <c r="C114" s="14"/>
    </row>
    <row r="115" spans="2:3">
      <c r="B115" s="1"/>
      <c r="C115" s="14"/>
    </row>
    <row r="116" spans="2:3">
      <c r="B116" s="1"/>
      <c r="C116" s="14"/>
    </row>
    <row r="117" spans="2:3">
      <c r="B117" s="1"/>
      <c r="C117" s="14"/>
    </row>
    <row r="118" spans="2:3">
      <c r="B118" s="1"/>
      <c r="C118" s="14"/>
    </row>
    <row r="119" spans="2:3">
      <c r="B119" s="1"/>
      <c r="C119" s="14"/>
    </row>
    <row r="120" spans="2:3">
      <c r="B120" s="1"/>
      <c r="C120" s="14"/>
    </row>
    <row r="121" spans="2:3">
      <c r="B121" s="1"/>
      <c r="C121" s="14"/>
    </row>
    <row r="122" spans="2:3">
      <c r="B122" s="1"/>
      <c r="C122" s="14"/>
    </row>
    <row r="123" spans="2:3">
      <c r="B123" s="1"/>
      <c r="C123" s="14"/>
    </row>
    <row r="124" spans="2:3">
      <c r="B124" s="1"/>
      <c r="C124" s="14"/>
    </row>
    <row r="125" spans="2:3">
      <c r="B125" s="1"/>
      <c r="C125" s="14"/>
    </row>
    <row r="126" spans="2:3">
      <c r="B126" s="1"/>
      <c r="C126" s="14"/>
    </row>
    <row r="127" spans="2:3">
      <c r="B127" s="1"/>
      <c r="C127" s="14"/>
    </row>
    <row r="128" spans="2:3">
      <c r="B128" s="1"/>
      <c r="C128" s="14"/>
    </row>
    <row r="129" spans="2:3">
      <c r="B129" s="1"/>
      <c r="C129" s="14"/>
    </row>
    <row r="130" spans="2:3">
      <c r="B130" s="1"/>
      <c r="C130" s="14"/>
    </row>
    <row r="131" spans="2:3">
      <c r="B131" s="1"/>
      <c r="C131" s="14"/>
    </row>
    <row r="132" spans="2:3">
      <c r="B132" s="1"/>
      <c r="C132" s="14"/>
    </row>
    <row r="133" spans="2:3">
      <c r="B133" s="1"/>
      <c r="C133" s="14"/>
    </row>
    <row r="134" spans="2:3">
      <c r="B134" s="1"/>
      <c r="C134" s="14"/>
    </row>
    <row r="135" spans="2:3">
      <c r="B135" s="1"/>
      <c r="C135" s="14"/>
    </row>
    <row r="136" spans="2:3">
      <c r="B136" s="1"/>
      <c r="C136" s="14"/>
    </row>
    <row r="137" spans="2:3">
      <c r="B137" s="1"/>
      <c r="C137" s="14"/>
    </row>
    <row r="138" spans="2:3">
      <c r="B138" s="1"/>
      <c r="C138" s="14"/>
    </row>
    <row r="139" spans="2:3">
      <c r="B139" s="1"/>
      <c r="C139" s="14"/>
    </row>
    <row r="140" spans="2:3">
      <c r="B140" s="1"/>
      <c r="C140" s="14"/>
    </row>
    <row r="141" spans="2:3">
      <c r="B141" s="1"/>
      <c r="C141" s="14"/>
    </row>
    <row r="142" spans="2:3">
      <c r="B142" s="1"/>
      <c r="C142" s="14"/>
    </row>
    <row r="143" spans="2:3">
      <c r="B143" s="1"/>
      <c r="C143" s="14"/>
    </row>
    <row r="144" spans="2:3">
      <c r="B144" s="1"/>
      <c r="C144" s="14"/>
    </row>
    <row r="145" spans="2:3">
      <c r="B145" s="1"/>
      <c r="C145" s="14"/>
    </row>
    <row r="146" spans="2:3">
      <c r="B146" s="1"/>
      <c r="C146" s="14"/>
    </row>
    <row r="147" spans="2:3">
      <c r="B147" s="1"/>
      <c r="C147" s="14"/>
    </row>
    <row r="148" spans="2:3">
      <c r="B148" s="1"/>
      <c r="C148" s="14"/>
    </row>
    <row r="149" spans="2:3">
      <c r="B149" s="1"/>
      <c r="C149" s="14"/>
    </row>
    <row r="150" spans="2:3">
      <c r="B150" s="1"/>
      <c r="C150" s="14"/>
    </row>
    <row r="151" spans="2:3">
      <c r="B151" s="1"/>
      <c r="C151" s="14"/>
    </row>
    <row r="152" spans="2:3">
      <c r="B152" s="1"/>
      <c r="C152" s="14"/>
    </row>
    <row r="153" spans="2:3">
      <c r="B153" s="1"/>
      <c r="C153" s="14"/>
    </row>
    <row r="154" spans="2:3">
      <c r="B154" s="1"/>
      <c r="C154" s="14"/>
    </row>
    <row r="155" spans="2:3">
      <c r="B155" s="1"/>
      <c r="C155" s="14"/>
    </row>
    <row r="156" spans="2:3">
      <c r="B156" s="1"/>
      <c r="C156" s="14"/>
    </row>
    <row r="157" spans="2:3">
      <c r="B157" s="1"/>
      <c r="C157" s="14"/>
    </row>
    <row r="158" spans="2:3">
      <c r="B158" s="1"/>
      <c r="C158" s="14"/>
    </row>
    <row r="159" spans="2:3">
      <c r="B159" s="1"/>
      <c r="C159" s="14"/>
    </row>
    <row r="160" spans="2:3">
      <c r="B160" s="1"/>
      <c r="C160" s="14"/>
    </row>
    <row r="161" spans="2:3">
      <c r="B161" s="1"/>
      <c r="C161" s="14"/>
    </row>
    <row r="162" spans="2:3">
      <c r="B162" s="1"/>
      <c r="C162" s="14"/>
    </row>
    <row r="163" spans="2:3">
      <c r="B163" s="1"/>
      <c r="C163" s="14"/>
    </row>
    <row r="164" spans="2:3">
      <c r="B164" s="1"/>
      <c r="C164" s="14"/>
    </row>
    <row r="165" spans="2:3">
      <c r="B165" s="1"/>
      <c r="C165" s="14"/>
    </row>
    <row r="166" spans="2:3">
      <c r="B166" s="1"/>
      <c r="C166" s="14"/>
    </row>
    <row r="167" spans="2:3">
      <c r="B167" s="1"/>
      <c r="C167" s="14"/>
    </row>
    <row r="168" spans="2:3">
      <c r="B168" s="1"/>
      <c r="C168" s="14"/>
    </row>
    <row r="169" spans="2:3">
      <c r="B169" s="1"/>
      <c r="C169" s="14"/>
    </row>
    <row r="170" spans="2:3">
      <c r="B170" s="1"/>
      <c r="C170" s="14"/>
    </row>
    <row r="171" spans="2:3">
      <c r="B171" s="1"/>
      <c r="C171" s="14"/>
    </row>
    <row r="172" spans="2:3">
      <c r="B172" s="1"/>
      <c r="C172" s="14"/>
    </row>
    <row r="173" spans="2:3">
      <c r="B173" s="1"/>
      <c r="C173" s="14"/>
    </row>
    <row r="174" spans="2:3">
      <c r="B174" s="1"/>
      <c r="C174" s="14"/>
    </row>
    <row r="175" spans="2:3">
      <c r="B175" s="1"/>
      <c r="C175" s="14"/>
    </row>
    <row r="176" spans="2:3">
      <c r="B176" s="1"/>
      <c r="C176" s="14"/>
    </row>
    <row r="177" spans="2:3">
      <c r="B177" s="1"/>
      <c r="C177" s="14"/>
    </row>
    <row r="178" spans="2:3">
      <c r="B178" s="1"/>
      <c r="C178" s="14"/>
    </row>
    <row r="179" spans="2:3">
      <c r="B179" s="1"/>
      <c r="C179" s="14"/>
    </row>
    <row r="180" spans="2:3">
      <c r="B180" s="1"/>
      <c r="C180" s="14"/>
    </row>
    <row r="181" spans="2:3">
      <c r="B181" s="1"/>
      <c r="C181" s="14"/>
    </row>
    <row r="182" spans="2:3">
      <c r="B182" s="1"/>
      <c r="C182" s="14"/>
    </row>
    <row r="183" spans="2:3">
      <c r="B183" s="1"/>
      <c r="C183" s="14"/>
    </row>
    <row r="184" spans="2:3">
      <c r="B184" s="1"/>
      <c r="C184" s="14"/>
    </row>
    <row r="185" spans="2:3">
      <c r="C185" s="14"/>
    </row>
    <row r="186" spans="2:3">
      <c r="C186" s="14"/>
    </row>
    <row r="187" spans="2:3">
      <c r="C187" s="14"/>
    </row>
    <row r="188" spans="2:3">
      <c r="C188" s="14"/>
    </row>
    <row r="189" spans="2:3">
      <c r="C189" s="14"/>
    </row>
    <row r="190" spans="2:3">
      <c r="C190" s="14"/>
    </row>
    <row r="191" spans="2:3">
      <c r="C191" s="14"/>
    </row>
    <row r="192" spans="2:3">
      <c r="C192" s="14"/>
    </row>
  </sheetData>
  <mergeCells count="11">
    <mergeCell ref="B2:J2"/>
    <mergeCell ref="E4:G4"/>
    <mergeCell ref="H4:I4"/>
    <mergeCell ref="J4:J5"/>
    <mergeCell ref="A7:K7"/>
    <mergeCell ref="B3:J3"/>
    <mergeCell ref="K4:K5"/>
    <mergeCell ref="A4:A5"/>
    <mergeCell ref="B4:B5"/>
    <mergeCell ref="C4:C5"/>
    <mergeCell ref="D4:D5"/>
  </mergeCells>
  <phoneticPr fontId="2" type="noConversion"/>
  <pageMargins left="0.94488188976377963" right="0.15748031496062992" top="0.59055118110236227" bottom="0.19685039370078741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Мои данные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Соседко Алексей</dc:creator>
  <cp:lastModifiedBy>Никольстрой</cp:lastModifiedBy>
  <cp:lastPrinted>2009-09-07T11:56:20Z</cp:lastPrinted>
  <dcterms:created xsi:type="dcterms:W3CDTF">2003-01-28T12:33:10Z</dcterms:created>
  <dcterms:modified xsi:type="dcterms:W3CDTF">2009-11-23T10:30:34Z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