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60" windowWidth="7500" windowHeight="4245"/>
  </bookViews>
  <sheets>
    <sheet name="Мои данные" sheetId="6" r:id="rId1"/>
  </sheets>
  <definedNames>
    <definedName name="Дата_изменения_группы_строек">#REF!</definedName>
    <definedName name="Дата_изменения_локальной_сметы">#REF!</definedName>
    <definedName name="Дата_изменения_объекта">#REF!</definedName>
    <definedName name="Дата_изменения_объектной_сметы">#REF!</definedName>
    <definedName name="Дата_изменения_очереди">#REF!</definedName>
    <definedName name="Дата_изменения_пускового_комплекса">#REF!</definedName>
    <definedName name="Дата_изменения_сводного_сметного_расчета">#REF!</definedName>
    <definedName name="Дата_изменения_стройки">#REF!</definedName>
    <definedName name="Дата_создания_группы_строек">#REF!</definedName>
    <definedName name="Дата_создания_локальной_сметы">#REF!</definedName>
    <definedName name="Дата_создания_объекта">#REF!</definedName>
    <definedName name="Дата_создания_объектной_сметы">#REF!</definedName>
    <definedName name="Дата_создания_очереди">#REF!</definedName>
    <definedName name="Дата_создания_пускового_комплекса">#REF!</definedName>
    <definedName name="Дата_создания_сводного_сметного_расчета">#REF!</definedName>
    <definedName name="Дата_создания_стройки">#REF!</definedName>
    <definedName name="_xlnm.Print_Titles" localSheetId="0">'Мои данные'!$23:$23</definedName>
    <definedName name="Заказчик">#REF!</definedName>
    <definedName name="Инвестор">#REF!</definedName>
    <definedName name="Индекс_ЛН_группы_строек">#REF!</definedName>
    <definedName name="Индекс_ЛН_локальной_сметы">#REF!</definedName>
    <definedName name="Индекс_ЛН_объекта">#REF!</definedName>
    <definedName name="Индекс_ЛН_объектной_сметы">#REF!</definedName>
    <definedName name="Индекс_ЛН_очереди">#REF!</definedName>
    <definedName name="Индекс_ЛН_пускового_комплекса">#REF!</definedName>
    <definedName name="Индекс_ЛН_сводного_сметного_расчета">#REF!</definedName>
    <definedName name="Индекс_ЛН_стройки">#REF!</definedName>
    <definedName name="Итого_ЗПМ__по_рес_расчету_с_учетом_к_тов">#REF!</definedName>
    <definedName name="Итого_ЗПМ_в_базисных_ценах">#REF!</definedName>
    <definedName name="Итого_ЗПМ_в_базисных_ценах_с_учетом_к_тов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>#REF!</definedName>
    <definedName name="Итого_материалы">#REF!</definedName>
    <definedName name="Итого_материалы__по_рес_расчету_с_учетом_к_тов">#REF!</definedName>
    <definedName name="Итого_материалы_в_базисных_ценах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>#REF!</definedName>
    <definedName name="Итого_машины_и_механизмы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>#REF!</definedName>
    <definedName name="Итого_НР_в_базисных_ценах">#REF!</definedName>
    <definedName name="Итого_НР_по_акту_в_базисных_ценах">#REF!</definedName>
    <definedName name="Итого_НР_по_акту_по_ресурсному_расчету">#REF!</definedName>
    <definedName name="Итого_НР_по_ресурсному_расчету">#REF!</definedName>
    <definedName name="Итого_ОЗП">#REF!</definedName>
    <definedName name="Итого_ОЗП_в_базисных_ценах">#REF!</definedName>
    <definedName name="Итого_ОЗП_в_базисных_ценах_с_учетом_к_тов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>#REF!</definedName>
    <definedName name="Итого_ОЗП_по_рес_расчету_с_учетом_к_тов">#REF!</definedName>
    <definedName name="Итого_ПЗ">#REF!</definedName>
    <definedName name="Итого_ПЗ_в_базисных_ценах">#REF!</definedName>
    <definedName name="Итого_ПЗ_в_базисных_ценах_с_учетом_к_тов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>#REF!</definedName>
    <definedName name="Итого_ПЗ_по_рес_расчету_с_учетом_к_тов">#REF!</definedName>
    <definedName name="Итого_СП_в_базисных_ценах">#REF!</definedName>
    <definedName name="Итого_СП_по_акту_в_базисных_ценах">#REF!</definedName>
    <definedName name="Итого_СП_по_акту_по_ресурсному_расчету">#REF!</definedName>
    <definedName name="Итого_СП_по_ресурсному_расчету">#REF!</definedName>
    <definedName name="Итого_ФОТ_в_базисных_ценах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>#REF!</definedName>
    <definedName name="Итого_ЭММ__по_рес_расчету_с_учетом_к_тов">#REF!</definedName>
    <definedName name="Итого_ЭММ_в_базисных_ценах_с_учетом_к_тов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>#REF!</definedName>
    <definedName name="к_ЗПМ">#REF!</definedName>
    <definedName name="к_МАТ">#REF!</definedName>
    <definedName name="к_ОЗП">#REF!</definedName>
    <definedName name="к_ПЗ">#REF!</definedName>
    <definedName name="к_ЭМ">#REF!</definedName>
    <definedName name="Монтажные_работы_в_базисных_ценах">#REF!</definedName>
    <definedName name="Монтажные_работы_в_текущих_ценах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>#REF!</definedName>
    <definedName name="Наименование_группы_строек">#REF!</definedName>
    <definedName name="Наименование_локальной_сметы">#REF!</definedName>
    <definedName name="Наименование_объекта">#REF!</definedName>
    <definedName name="Наименование_объектной_сметы">#REF!</definedName>
    <definedName name="Наименование_очереди">#REF!</definedName>
    <definedName name="Наименование_пускового_комплекса">#REF!</definedName>
    <definedName name="Наименование_сводного_сметного_расчета">#REF!</definedName>
    <definedName name="Наименование_стройки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>#REF!</definedName>
    <definedName name="Нормативная_трудоемкость_механизаторов_по_смете">#REF!</definedName>
    <definedName name="Нормативная_трудоемкость_основных_рабочих_по_смете">#REF!</definedName>
    <definedName name="_xlnm.Print_Area" localSheetId="0">'Мои данные'!$A$1:$AC$222</definedName>
    <definedName name="Оборудование_в_базисных_ценах">#REF!</definedName>
    <definedName name="Оборудование_в_текущих_ценах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>#REF!</definedName>
    <definedName name="Обоснование_поправки">#REF!</definedName>
    <definedName name="Описание_группы_строек">#REF!</definedName>
    <definedName name="Описание_локальной_сметы">#REF!</definedName>
    <definedName name="Описание_объекта">#REF!</definedName>
    <definedName name="Описание_объектной_сметы">#REF!</definedName>
    <definedName name="Описание_очереди">#REF!</definedName>
    <definedName name="Описание_пускового_комплекса">#REF!</definedName>
    <definedName name="Описание_сводного_сметного_расчета">#REF!</definedName>
    <definedName name="Описание_стройки">#REF!</definedName>
    <definedName name="Основание">#REF!</definedName>
    <definedName name="Отчетный_период__учет_выполненных_работ">#REF!</definedName>
    <definedName name="Проверил">#REF!</definedName>
    <definedName name="Прочие_затраты_в_базисных_ценах">#REF!</definedName>
    <definedName name="Прочие_затраты_в_текущих_ценах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>#REF!</definedName>
    <definedName name="Районный_к_т_к_ЗП">#REF!</definedName>
    <definedName name="Районный_к_т_к_ЗП_по_ресурсному_расчету">#REF!</definedName>
    <definedName name="Регистрационный_номер_группы_строек">#REF!</definedName>
    <definedName name="Регистрационный_номер_локальной_сметы">#REF!</definedName>
    <definedName name="Регистрационный_номер_объекта">#REF!</definedName>
    <definedName name="Регистрационный_номер_объектной_сметы">#REF!</definedName>
    <definedName name="Регистрационный_номер_очереди">#REF!</definedName>
    <definedName name="Регистрационный_номер_пускового_комплекса">#REF!</definedName>
    <definedName name="Регистрационный_номер_сводного_сметного_расчета">#REF!</definedName>
    <definedName name="Регистрационный_номер_стройки">#REF!</definedName>
    <definedName name="Сметная_стоимость_в_базисных_ценах">#REF!</definedName>
    <definedName name="Сметная_стоимость_в_текущих_ценах__после_применения_индексов">#REF!</definedName>
    <definedName name="Сметная_стоимость_по_ресурсному_расчету">#REF!</definedName>
    <definedName name="Составил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>#REF!</definedName>
    <definedName name="Строительные_работы_в_базисных_ценах">#REF!</definedName>
    <definedName name="Строительные_работы_в_текущих_ценах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>#REF!</definedName>
    <definedName name="Территориальная_поправка_к_ТЕР">#REF!</definedName>
    <definedName name="Труд_механизаторов_по_акту_вып_работ_с_учетом_к_тов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>#REF!</definedName>
  </definedNames>
  <calcPr calcId="125725" fullCalcOnLoad="1"/>
</workbook>
</file>

<file path=xl/calcChain.xml><?xml version="1.0" encoding="utf-8"?>
<calcChain xmlns="http://schemas.openxmlformats.org/spreadsheetml/2006/main">
  <c r="L220" i="6"/>
  <c r="G220"/>
  <c r="L217"/>
  <c r="G217"/>
  <c r="L199"/>
  <c r="G199"/>
  <c r="L197"/>
  <c r="G197"/>
  <c r="L195"/>
  <c r="G195"/>
  <c r="L193"/>
  <c r="G193"/>
  <c r="L191"/>
  <c r="G191"/>
  <c r="L189"/>
  <c r="G189"/>
  <c r="L187"/>
  <c r="G187"/>
  <c r="L185"/>
  <c r="G185"/>
  <c r="L183"/>
  <c r="G183"/>
  <c r="L181"/>
  <c r="G181"/>
  <c r="L179"/>
  <c r="G179"/>
  <c r="L176"/>
  <c r="G176"/>
  <c r="L174"/>
  <c r="G174"/>
  <c r="L172"/>
  <c r="G172"/>
  <c r="L170"/>
  <c r="G170"/>
  <c r="L168"/>
  <c r="G168"/>
  <c r="L166"/>
  <c r="G166"/>
  <c r="L164"/>
  <c r="G164"/>
  <c r="L162"/>
  <c r="G162"/>
  <c r="L159"/>
  <c r="G159"/>
  <c r="L157"/>
  <c r="G157"/>
  <c r="L155"/>
  <c r="G155"/>
  <c r="L152"/>
  <c r="G152"/>
  <c r="L150"/>
  <c r="G150"/>
  <c r="L148"/>
  <c r="G148"/>
  <c r="L146"/>
  <c r="G146"/>
  <c r="L144"/>
  <c r="G144"/>
  <c r="L141"/>
  <c r="G141"/>
  <c r="L139"/>
  <c r="G139"/>
  <c r="L137"/>
  <c r="G137"/>
  <c r="L135"/>
  <c r="G135"/>
  <c r="L133"/>
  <c r="G133"/>
  <c r="L131"/>
  <c r="G131"/>
  <c r="L129"/>
  <c r="G129"/>
  <c r="L125"/>
  <c r="G125"/>
  <c r="L120"/>
  <c r="G120"/>
  <c r="L115"/>
  <c r="G115"/>
  <c r="L110"/>
  <c r="G110"/>
  <c r="L105"/>
  <c r="G105"/>
  <c r="L100"/>
  <c r="G100"/>
  <c r="L95"/>
  <c r="G95"/>
  <c r="L90"/>
  <c r="G90"/>
  <c r="L85"/>
  <c r="G85"/>
  <c r="L83"/>
  <c r="G83"/>
  <c r="L81"/>
  <c r="G81"/>
  <c r="L76"/>
  <c r="G76"/>
  <c r="L74"/>
  <c r="G74"/>
  <c r="L69"/>
  <c r="G69"/>
  <c r="L67"/>
  <c r="G67"/>
  <c r="L62"/>
  <c r="G62"/>
  <c r="L60"/>
  <c r="G60"/>
  <c r="L58"/>
  <c r="G58"/>
  <c r="L53"/>
  <c r="G53"/>
  <c r="L51"/>
  <c r="G51"/>
  <c r="L49"/>
  <c r="G49"/>
  <c r="L47"/>
  <c r="G47"/>
  <c r="L45"/>
  <c r="G45"/>
  <c r="L40"/>
  <c r="G40"/>
  <c r="L38"/>
  <c r="G38"/>
  <c r="L33"/>
  <c r="G33"/>
  <c r="L31"/>
  <c r="G31"/>
  <c r="L26"/>
  <c r="G26"/>
  <c r="L16"/>
  <c r="L15"/>
  <c r="L14"/>
  <c r="L13"/>
  <c r="L12"/>
  <c r="L11"/>
  <c r="L10"/>
</calcChain>
</file>

<file path=xl/comments1.xml><?xml version="1.0" encoding="utf-8"?>
<comments xmlns="http://schemas.openxmlformats.org/spreadsheetml/2006/main">
  <authors>
    <author>&lt;&gt;</author>
    <author>YuKazaeva</author>
    <author>Сергей</author>
    <author>Alex</author>
    <author>Alex Sosedko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L10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L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Строительные работы&gt;/1000</t>
        </r>
      </text>
    </comment>
    <comment ref="L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Прочие работы и затраты&gt;/1000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=(&lt;Итого ТЗ с коэф. к итогам&gt;+&lt;Итого ТЗМ с коэф. к итогам&gt;)/1000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&lt;Ед. измерения по расценке&gt;
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
&lt;Формула расчета физ. объема&gt;</t>
        </r>
      </text>
    </comment>
    <comment ref="D2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&lt;Исходное значение ПЗ по позиции на единицу&gt;</t>
        </r>
      </text>
    </comment>
    <comment ref="E2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&lt;Исходное значение ОЗП по позиции на единицу&gt;
_____
&lt;Исходное значение МАТ по позиции на единицу&gt;</t>
        </r>
      </text>
    </comment>
    <comment ref="F23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&lt;Исходное значение ЭММ по позиции на единицу&gt;
_____
&lt;Исходное значение &lt;ЗПМ по позиции на единицу&gt;</t>
        </r>
      </text>
    </comment>
    <comment ref="G2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</t>
        </r>
      </text>
    </comment>
    <comment ref="H2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I2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J2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 к позиции на ОЗП&gt;
_____
&lt;Индекс к позиции на МАТ&gt;
</t>
        </r>
      </text>
    </comment>
    <comment ref="K2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 к позиции на ЭМ&gt;
_____
&lt;Индекс к позиции на ЗПМ&gt;
</t>
        </r>
      </text>
    </comment>
    <comment ref="L23" authorId="2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для БИМ&gt;</t>
        </r>
      </text>
    </comment>
    <comment ref="M23" authorId="2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для БИМ&gt;
_____
&lt;ИТОГО МАТ по позиции для БИМ&gt;</t>
        </r>
      </text>
    </comment>
    <comment ref="N23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O2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&lt;Нормы НР по позиции при БИМ&gt;</t>
        </r>
      </text>
    </comment>
    <comment ref="P2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&lt;Нормы СП по позиции при БИМ&gt;</t>
        </r>
      </text>
    </comment>
    <comment ref="Q23" authorId="2">
      <text>
        <r>
          <rPr>
            <sz val="8"/>
            <color indexed="81"/>
            <rFont val="Tahoma"/>
            <family val="2"/>
            <charset val="204"/>
          </rPr>
          <t xml:space="preserve"> &lt;Сумма НР по позиции при расчете в базисных ценах&gt;</t>
        </r>
      </text>
    </comment>
    <comment ref="R23" authorId="2">
      <text>
        <r>
          <rPr>
            <sz val="8"/>
            <color indexed="81"/>
            <rFont val="Tahoma"/>
            <family val="2"/>
            <charset val="204"/>
          </rPr>
          <t xml:space="preserve"> &lt;Сумма СП по позиции при расчете в базисных ценах&gt;</t>
        </r>
      </text>
    </comment>
    <comment ref="S2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&lt;Сумма НР по позиции для БИМ&gt;</t>
        </r>
      </text>
    </comment>
    <comment ref="T2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&lt;Сумма СП по позиции для БИМ&gt;</t>
        </r>
      </text>
    </comment>
    <comment ref="U2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&lt;К-ты к НР по позиции для баз.цен&gt;</t>
        </r>
      </text>
    </comment>
    <comment ref="V2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&lt;К-ты к СП по позиции для баз.цен&gt;</t>
        </r>
      </text>
    </comment>
    <comment ref="W23" authorId="2">
      <text>
        <r>
          <rPr>
            <sz val="8"/>
            <color indexed="81"/>
            <rFont val="Tahoma"/>
            <family val="2"/>
            <charset val="204"/>
          </rPr>
          <t xml:space="preserve"> &lt;К-ты к НР по позиции для БИМ&gt;</t>
        </r>
      </text>
    </comment>
    <comment ref="X23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&lt;К-ты к СП по позиции для БИМ&gt;</t>
        </r>
      </text>
    </comment>
    <comment ref="Y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коэффициентов&gt;</t>
        </r>
      </text>
    </comment>
    <comment ref="Z23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AA23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AB23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AC23" authorId="2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для БИМ&gt;
_____
&lt;ИТОГО ЗПМ по позиции для БИМ&gt;
</t>
        </r>
      </text>
    </comment>
    <comment ref="A200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20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H200" authorId="2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базисных ценах (итоги)&gt;
_____
&lt;Материалы в базисных ценах (итоги)&gt;</t>
        </r>
      </text>
    </comment>
    <comment ref="I200" authorId="2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базисных ценах (итоги)&gt;
_____
&lt;З/п машинистов в базисных ценах (итоги)&gt;</t>
        </r>
      </text>
    </comment>
    <comment ref="L20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(итоги)&gt;</t>
        </r>
      </text>
    </comment>
    <comment ref="M200" authorId="2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AC200" authorId="2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A218" authorId="2">
      <text>
        <r>
          <rPr>
            <sz val="8"/>
            <color indexed="81"/>
            <rFont val="Tahoma"/>
            <family val="2"/>
            <charset val="204"/>
          </rPr>
          <t xml:space="preserve"> &lt;Составил&gt;</t>
        </r>
      </text>
    </comment>
    <comment ref="A221" authorId="2">
      <text>
        <r>
          <rPr>
            <sz val="8"/>
            <color indexed="81"/>
            <rFont val="Tahoma"/>
            <family val="2"/>
            <charset val="204"/>
          </rPr>
          <t xml:space="preserve"> &lt;Проверил&gt;</t>
        </r>
      </text>
    </comment>
  </commentList>
</comments>
</file>

<file path=xl/sharedStrings.xml><?xml version="1.0" encoding="utf-8"?>
<sst xmlns="http://schemas.openxmlformats.org/spreadsheetml/2006/main" count="931" uniqueCount="366">
  <si>
    <t>№ пп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</si>
  <si>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</si>
  <si>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</si>
  <si>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</si>
  <si>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</si>
  <si>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</si>
  <si>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Основание:</t>
  </si>
  <si>
    <t>Составил:_______________________</t>
  </si>
  <si>
    <t>Проверил:_______________________</t>
  </si>
  <si>
    <t>Составлена в базисных ценах на ______2000 г. и текущих ценах на ______200__ г.</t>
  </si>
  <si>
    <t>(Локальный сметный расчет)</t>
  </si>
  <si>
    <t>Код норматива,  
Наименование,  
Единица измерения</t>
  </si>
  <si>
    <t>Объем</t>
  </si>
  <si>
    <t>Базисная стоимость за единицу</t>
  </si>
  <si>
    <t>Всего</t>
  </si>
  <si>
    <t>Осн. З/п</t>
  </si>
  <si>
    <t>Материал</t>
  </si>
  <si>
    <t>Эксп.</t>
  </si>
  <si>
    <t>В т.ч. з/п</t>
  </si>
  <si>
    <t>Базисная стоимость всего</t>
  </si>
  <si>
    <t>Индекс / Цена</t>
  </si>
  <si>
    <t>Текущая стоимость всего</t>
  </si>
  <si>
    <t>Строительные работы:</t>
  </si>
  <si>
    <t>Монтажные работы:</t>
  </si>
  <si>
    <t>Оборудование:</t>
  </si>
  <si>
    <t>Прочие работы и затраты:</t>
  </si>
  <si>
    <t>Стройка:Строительство ОРУ 110 кВ "Энергоцентр"</t>
  </si>
  <si>
    <t>Объект:ОРУ</t>
  </si>
  <si>
    <t>ЛОКАЛЬНАЯ СМЕТА 2-1-2</t>
  </si>
  <si>
    <t>на Приобретение оборудования и монтажные работы на ОРУ 110 кВ.</t>
  </si>
  <si>
    <t xml:space="preserve">                           Раздел 1. Приобретение оборудования и монтажные работы.</t>
  </si>
  <si>
    <t>ТКП ООО "АББ" Коб.=3,12 (из цен на 3кв.09г. в цены на 01.01.2000г. Прил.4 к Письму Минрегиона России №21713-СК/08 от 13.07.2009г.)
Ограничитель перенапряжений нелинейный PEXLIM R 108-YH123 с изолирующим основанием 2 242 евро*43,49/3,12 (DDP приобъектный склад)
шт.</t>
  </si>
  <si>
    <t xml:space="preserve"> </t>
  </si>
  <si>
    <t xml:space="preserve">
_____
3.12</t>
  </si>
  <si>
    <t>М</t>
  </si>
  <si>
    <t>ФЕРм08-01-015-10
Ограничитель перенапряжений нелинейный, напряжение, кВ: 220
компл. (3 фазы)</t>
  </si>
  <si>
    <t>10
30/3</t>
  </si>
  <si>
    <t>135,78
_____
223,47</t>
  </si>
  <si>
    <t>1721,52
_____
2212,36</t>
  </si>
  <si>
    <t>6527,62
_____
687,07</t>
  </si>
  <si>
    <t>9,13
_____
5,14</t>
  </si>
  <si>
    <t>4,8
_____
9,13</t>
  </si>
  <si>
    <t>Р</t>
  </si>
  <si>
    <t>КОЭФ. К ПОЗИЦИИ:
Региональный коэф-т на СМР к ФЕР для Нижегородской обл. (ВУЦСН вып.4(41) табл.1-2001) ОЗП=1,05; ЭМ-ЗПМ=1,15; ЗПМ=1,05; МАТ=0,99; ТЗ=1,05; ТЗМ=1,05;
0.7 При производстве работ на высоте свыше расстояний, указанных в вводных указаниях к разделам: св.2 до 8м ОЗП=1,05; ТЗ=1,05;
4. Производство монтажных работ на открытых и полуоткрытых производственных площадках в стесненных условиях: с наличием в зоне производства работ действующего технологического оборудования или движения технологического транспорта ОЗП=1,15; ЭМ=1,15; ЗПМ=1,15; ТЗ=1,15; ТЗМ=1,15</t>
  </si>
  <si>
    <t>172,15
_____
221,24</t>
  </si>
  <si>
    <t>652,76
_____
68,71</t>
  </si>
  <si>
    <t>ТКП ООО "АББ" Коб.=3,12
Трансивер EXCOUNT II (активная составляющая точка утечки) 3 749 евро*43,49/3,12 (DDP приобъектный склад)
шт.</t>
  </si>
  <si>
    <t>ФЕРм11-04-028-02
Включение в аппаратуру штепсельных разъемов, количество контактов в разъеме, шт., до: 24
разъем</t>
  </si>
  <si>
    <t>4
2*2</t>
  </si>
  <si>
    <t>КОЭФ. К ПОЗИЦИИ:
Региональный коэф-т на СМР к ФЕР для Нижегородской обл. (ВУЦСН вып.4(41) табл.1-2001) ОЗП=1,05; ЭМ-ЗПМ=1,15; ЗПМ=1,05; МАТ=0,99; ТЗ=1,05; ТЗМ=1,05;
4. Производство монтажных работ на открытых и полуоткрытых производственных площадках в стесненных условиях: с наличием в зоне производства работ действующего технологического оборудования или движения технологического транспорта ОЗП=1,15; ЭМ=1,15; ЗПМ=1,15; ТЗ=1,15; ТЗМ=1,15</t>
  </si>
  <si>
    <t>ТКП ООО "АББ" Коб.=3,12
Выключатель элегазовый колонковый типа HPL 170BI 110 кВ, 1250А, с фарфоровой изоляцией, с опорной конструкцией для установки выключателя и привода 54 800 евро*43,49/3,12 (DDP приобъектный склад)
шт.</t>
  </si>
  <si>
    <t>ФЕРм08-01-008-03
Выключатель воздушный, напряжение, кВ: 110, тип ВВБК
компл. (3 фазы)</t>
  </si>
  <si>
    <t>2137,86
_____
582,53</t>
  </si>
  <si>
    <t>29815,93
_____
6343,75</t>
  </si>
  <si>
    <t>71380,67
_____
7890,87</t>
  </si>
  <si>
    <t>2710,54
_____
576,7</t>
  </si>
  <si>
    <t>6489,15
_____
717,35</t>
  </si>
  <si>
    <t>ТКП ООО "АББ" Коб.=3,12
Балон с элегазом (56 кг) 50000 руб./3,12 (DDP приобъектный склад)
шт.</t>
  </si>
  <si>
    <t>ТКП ООО "АББ" Коб.=3,12
Устройство для заправки газом 785 евро*43,49/3,12 (DDP приобъектный склад)
шт.</t>
  </si>
  <si>
    <t>ТКП ООО "АББ" Коб.=3,12
Одиночный комплект ЗИП 3 818 евро*43,49/3,12 (DDP приобъектный склад)
шт.</t>
  </si>
  <si>
    <t>ТКП ООО "АББ" Коб.=3,12
Устройство коммутационного учета  Optimizer+ 3841 евро*43,49/3,12 (DDP приобъектный склад)
шт.</t>
  </si>
  <si>
    <t>ФЕРм08-01-083-01
Устройство сигнально-блокировочное
шт.</t>
  </si>
  <si>
    <t>21,67
_____
24,66</t>
  </si>
  <si>
    <t>287,83
_____
268,55</t>
  </si>
  <si>
    <t>6,65
_____
0,4</t>
  </si>
  <si>
    <t>26,17
_____
24,41</t>
  </si>
  <si>
    <t>0,6
_____
0,04</t>
  </si>
  <si>
    <t>6,65
_____
0,40</t>
  </si>
  <si>
    <t>ТКП ЗАО "ЗЭТО" Коб.=3,12
Разъединитель трехполюсный 110 кВ с одним заземлителем с приводом ПД-14УХЛ1, БУ-2-14 (РГН.1а - 110.II/2000-50 УХЛ1I) 412 155,78 руб./3,12 (DDP приобъектный склад)
шт.</t>
  </si>
  <si>
    <t>ТКП ЗАО "ЗЭТО" Коб.=3,12
Разъединитель трехполюсный 110 кВ с двумя заземлителями с приводом ПД-14УХЛ1, БУ-2-14 (РГН.2 - 110.II/2000-50 УХЛ1) 524 266,59 руб./3,12 (DDP приобъектный склад)
шт.</t>
  </si>
  <si>
    <t>ФЕРм08-01-011-06
Разъединитель, напряжение, кВ 110 и 150, на ток 1000-3200 А: с одним или двумя заземляющими ножами
компл. (3 полюса)</t>
  </si>
  <si>
    <t>8
(10+14)/3</t>
  </si>
  <si>
    <t>470,91
_____
396,32</t>
  </si>
  <si>
    <t>4776,44
_____
3138,86</t>
  </si>
  <si>
    <t>10827,4
_____
1455,96</t>
  </si>
  <si>
    <t>597,06
_____
392,36</t>
  </si>
  <si>
    <t>1353,43
_____
181,99</t>
  </si>
  <si>
    <t>10827,40
_____
1455,96</t>
  </si>
  <si>
    <t>ТКП ООО "АББ" Коб.=3,12
Трансформатор напряжения емкостного типа СРА123, 110 000/V3:100/V3:100B:100/V3; 0.2/50ВА-ЗР/100DF-0.5/50ВА, 14500пФ, коробка с оборудованием для подключения ВЧ-связи 9545 евро*43,49/3,12 (DDP приобъектный склад)
шт.</t>
  </si>
  <si>
    <t>ФЕРм08-01-007-02
Трансформатор напряжения, кВ: 110
компл.(3 фазы)</t>
  </si>
  <si>
    <t>2
6/3</t>
  </si>
  <si>
    <t>237,86
_____
529,55</t>
  </si>
  <si>
    <t>603,15
_____
1048,51</t>
  </si>
  <si>
    <t>2020,85
_____
201,15</t>
  </si>
  <si>
    <t>301,58
_____
524,25</t>
  </si>
  <si>
    <t>1010,43
_____
100,57</t>
  </si>
  <si>
    <t>ТКП ООО "АББ" Коб.=3,12
Трансформатор тока IMB123, 110 кВ, 1000-1500/1А, 50кА/3с-125кА, 0,2S/20BA-0,5/20ВА-10P20/30ВА-10P20/30ВА-10Р20/30ВА 8855 евро*43,49/3,12 (DDP приобъектный склад)
шт.</t>
  </si>
  <si>
    <t>ФЕРм08-01-006-02
Трансформатор тока, напряжение, кВ: 110
компл. (3 фазы)</t>
  </si>
  <si>
    <t>11
33/3</t>
  </si>
  <si>
    <t>242,68
_____
543,72</t>
  </si>
  <si>
    <t>3384,57
_____
5921,11</t>
  </si>
  <si>
    <t>6612,4
_____
444,7</t>
  </si>
  <si>
    <t>307,69
_____
538,28</t>
  </si>
  <si>
    <t>601,13
_____
40,43</t>
  </si>
  <si>
    <t>6612,40
_____
444,70</t>
  </si>
  <si>
    <t>ТКП ООО "АББ" Коб.=3,12
Устройство для отбора проб масла 115 евро*43,49/3,12 (DDP приобъектный склад)
шт.</t>
  </si>
  <si>
    <t>ТКП ЗАО "ЗЭТО" Ксмр=5,95
Жесткая ошиновка на 110 кВ с учетом металлоконструкций, стоек, изоляторов фарфоровых 8 351 506,89 руб./5,95 (DDP приобъектный склад)
комплект</t>
  </si>
  <si>
    <t xml:space="preserve">
_____
1403614.6</t>
  </si>
  <si>
    <t xml:space="preserve">
_____
1403614.60</t>
  </si>
  <si>
    <t>ФЕРм08-01-022-01
Ошиновка жесткая из алюминиевых труб для ОРУ, напряжение, кВ: 110
пролет (3 фазы)</t>
  </si>
  <si>
    <t>564,32
_____
503,32</t>
  </si>
  <si>
    <t>11447,8
_____
7972,59</t>
  </si>
  <si>
    <t>5426,84
_____
345,27</t>
  </si>
  <si>
    <t>11447,80
_____
7972,59</t>
  </si>
  <si>
    <t>КОЭФ. К ПОЗИЦИИ:
Региональный коэф-т на СМР к ФЕР для Нижегородской обл. (ВУЦСН вып.4(41) табл.1-2001) ОЗП=1,05; ЭМ-ЗПМ=1,15; ЗПМ=1,2075; МАТ=0,99; ТЗ=1,05; ТЗМ=1,2075;
0.7 При производстве работ на высоте свыше расстояний, указанных в вводных указаниях к разделам: св.2 до 8м ОЗП=1,05; ТЗ=1,05;
4. Производство монтажных работ на открытых и полуоткрытых производственных площадках в стесненных условиях: с наличием в зоне производства работ действующего технологического оборудования или движения технологического транспорта ОЗП=1,15; ЭМ=1,15; ЗПМ=1,15; ТЗ=1,15; ТЗМ=1,15</t>
  </si>
  <si>
    <t>715,49
_____
498,29</t>
  </si>
  <si>
    <t>339,18
_____
21,58</t>
  </si>
  <si>
    <t>ФЕРм08-01-017-02
Опора шинная, напряжение, кВ: 110
шт.</t>
  </si>
  <si>
    <t>15
9+6</t>
  </si>
  <si>
    <t>33,8
_____
101,29</t>
  </si>
  <si>
    <t>642,81
_____
1504,16</t>
  </si>
  <si>
    <t>2128,83
_____
207,57</t>
  </si>
  <si>
    <t>42,85
_____
100,28</t>
  </si>
  <si>
    <t>141,92
_____
13,84</t>
  </si>
  <si>
    <t>ФЕРм08-01-023-01
Спуск, петля или перемычка, сечение провода, мм2, до 300, количество проводов в фазе: 1
спуск, петля или перемычка (3 фазы)</t>
  </si>
  <si>
    <t>212,6
203,3+9,3</t>
  </si>
  <si>
    <t>46,03
_____
1,47</t>
  </si>
  <si>
    <t>12407,4
_____
309,4</t>
  </si>
  <si>
    <t>18853,6
_____
5326,82</t>
  </si>
  <si>
    <t>12407,40
_____
309,40</t>
  </si>
  <si>
    <t>58,36
_____
1,46</t>
  </si>
  <si>
    <t>88,68
_____
25,06</t>
  </si>
  <si>
    <t>18853,60
_____
5326,82</t>
  </si>
  <si>
    <t>ФЕРм08-01-023-03
Спуск, петля или перемычка, сечение провода, мм2, до 640, количество проводов в фазе: 1
спуск, петля или перемычка (3 фазы)</t>
  </si>
  <si>
    <t>80,6
_____
4,41</t>
  </si>
  <si>
    <t>11058.99
_____
451</t>
  </si>
  <si>
    <t>85677,15
_____
5541,96</t>
  </si>
  <si>
    <t>11058,99
_____
451,00</t>
  </si>
  <si>
    <t>КОЭФ. К ПОЗИЦИИ:
Региональный коэф-т на СМР к ФЕР для Нижегородской обл. (ВУЦСН вып.4(41) табл.1-2001) ОЗП=1,05; ЭМ-ЗПМ=1,15; ЗПМ=1,05; МАТ=0,99; ТЗ=1,05; ТЗМ=1,05;
0.7 При производстве работ на высоте свыше расстояний, указанных в вводных указаниях к разделам: св.8 до 15м ОЗП=1,1; ТЗ=1,1;
4. Производство монтажных работ на открытых и полуоткрытых производственных площадках в стесненных условиях: с наличием в зоне производства работ действующего технологического оборудования или движения технологического транспорта ОЗП=1,15; ЭМ=1,15; ЗПМ=1,15; ТЗ=1,15; ТЗМ=1,15</t>
  </si>
  <si>
    <t>107,06
_____
4,37</t>
  </si>
  <si>
    <t>829,4
_____
53,65</t>
  </si>
  <si>
    <t>ФЕРм08-01-020-02
Гирлянда поддерживающая из подвесных изоляторов одиночная, напряжение, кВ: 110
шт.</t>
  </si>
  <si>
    <t>9
81/9</t>
  </si>
  <si>
    <t>1849,79
_____
147,25</t>
  </si>
  <si>
    <t>205,53
_____
16,36</t>
  </si>
  <si>
    <t>ФЕРм08-02-153-01
Короб со стойками и полками для прокладки кабелей до 35 кВ
100 м трасс</t>
  </si>
  <si>
    <t>1.686
(110*2+56*2+66+950+338)/1000</t>
  </si>
  <si>
    <t>1396,35
_____
547,53</t>
  </si>
  <si>
    <t>2984,89
_____
913,9</t>
  </si>
  <si>
    <t>8436,74
_____
606,58</t>
  </si>
  <si>
    <t>2984,89
_____
913,90</t>
  </si>
  <si>
    <t>1770,4
_____
542,05</t>
  </si>
  <si>
    <t>5004
_____
359.77</t>
  </si>
  <si>
    <t>ФЕРм08-02-412-04
Затягивание проводов в проложенные трубы и металлические рукава. Провод первый одножильный или многожильный в общей оплетке, суммарное сечение, мм2, до: 35
100 м</t>
  </si>
  <si>
    <t>13.54
(66+950+338)/100</t>
  </si>
  <si>
    <t>105,39
_____
599,44</t>
  </si>
  <si>
    <t>1723,08
_____
8116,42</t>
  </si>
  <si>
    <t>286,66
_____
16,82</t>
  </si>
  <si>
    <t>КОЭФ. К ПОЗИЦИИ:
0.7 При производстве работ на высоте свыше расстояний, указанных в вводных указаниях к разделам: св.2 до 8м ОЗП=1,05; ТЗ=1,05;
4. Производство монтажных работ на открытых и полуоткрытых производственных площадках в стесненных условиях: с наличием в зоне производства работ действующего технологического оборудования или движения технологического транспорта ОЗП=1,15; ЭМ=1,15; ЗПМ=1,15; ТЗ=1,15; ТЗМ=1,15</t>
  </si>
  <si>
    <t>127,26
_____
599,44</t>
  </si>
  <si>
    <t>21,17
_____
1,24</t>
  </si>
  <si>
    <t>ФЕРм08-02-412-10
Затягивание проводов в проложенные трубы и металлические рукава. Провод каждый последующий одножильный или многожильный в общей оплетке, суммарное сечение, мм2, до: 35
100 м</t>
  </si>
  <si>
    <t>52,79
_____
211,8</t>
  </si>
  <si>
    <t>863,09
_____
2867,78</t>
  </si>
  <si>
    <t>63,74
_____
211,8</t>
  </si>
  <si>
    <t xml:space="preserve">                           Раздел 2. Приобретение материалов.</t>
  </si>
  <si>
    <t xml:space="preserve">                                       Контактная арматура.</t>
  </si>
  <si>
    <t>Прайс-лист компании "Энергосклад", Ксмр=5,95 (из цен на 3кв.09г. в цены на 01.01.2000г. Прил.1 к Письму Минрегиона России №21713-СК/08 от 13.07.2009г., Нижегородская обл.)
Зажим аппаратный штырьевой АШМ-5-3 1182,18 руб./5,95
шт.</t>
  </si>
  <si>
    <t xml:space="preserve">
_____
198.69</t>
  </si>
  <si>
    <t xml:space="preserve">
_____
3576.42</t>
  </si>
  <si>
    <t>Прайс-лист компании "Энергосклад", Ксмр=5,95
Зажим аппаратный прессуемый А4А-400-2Т 277,45 руб./5,95
шт.</t>
  </si>
  <si>
    <t xml:space="preserve">
_____
46.63</t>
  </si>
  <si>
    <t xml:space="preserve">
_____
3916.92</t>
  </si>
  <si>
    <t>Прайс-лист компании "Энергосклад", Ксмр=5,95
Зажим аппаратный прессуемый А4А-240-8Т 187,59 руб./5,95
шт.</t>
  </si>
  <si>
    <t xml:space="preserve">
_____
31.53</t>
  </si>
  <si>
    <t xml:space="preserve">
_____
8134.74</t>
  </si>
  <si>
    <t>Прайс-лист компании "Энергосклад", Ксмр=5,95
Зажим ответвительный АО-400-1 435,88 руб./5,95
шт.</t>
  </si>
  <si>
    <t xml:space="preserve">
_____
73.26</t>
  </si>
  <si>
    <t xml:space="preserve">
_____
659.34</t>
  </si>
  <si>
    <t>Прайс-лист компании "Энергосклад", Ксмр=5,95
Зажим ответвительный АО-240-1 146,32 руб./5,95
шт.</t>
  </si>
  <si>
    <t xml:space="preserve">
_____
24.59</t>
  </si>
  <si>
    <t xml:space="preserve">
_____
590.16</t>
  </si>
  <si>
    <t>Прайс-лист ОАО "ТЗВА", Ксмр=5,95
Зажим аппаратный прессуемый А1М-35 173 руб./1,18/5,95
шт.</t>
  </si>
  <si>
    <t xml:space="preserve">
_____
24.64</t>
  </si>
  <si>
    <t xml:space="preserve">
_____
1379.84</t>
  </si>
  <si>
    <t>СЦМ-509-0019
Шины медные прямоугольные марки ШМТ сечением до 200 мм2
т</t>
  </si>
  <si>
    <t>0,0963
10,7*9/1000</t>
  </si>
  <si>
    <t xml:space="preserve">
_____
111149.92</t>
  </si>
  <si>
    <t xml:space="preserve">
_____
10703.74</t>
  </si>
  <si>
    <t xml:space="preserve">                                       Натяжная арматура.</t>
  </si>
  <si>
    <t>Прайс-лист ОАО "ЮАИЗ", Ксмр=5,95
Изолятор стеклянный двухкрылый 395,5 руб./5,95
шт.</t>
  </si>
  <si>
    <t xml:space="preserve">
_____
66.47</t>
  </si>
  <si>
    <t xml:space="preserve">
_____
5384.07</t>
  </si>
  <si>
    <t>СЦМ-551-0008
Зажим клиновой для серьги с клином (КС-035)
шт</t>
  </si>
  <si>
    <t xml:space="preserve">
_____
75.5</t>
  </si>
  <si>
    <t xml:space="preserve">
_____
453</t>
  </si>
  <si>
    <t xml:space="preserve">
_____
453.00</t>
  </si>
  <si>
    <t>Прайс-лист компании "Энергосклад", Ксмр=5,95
Ушко однолапчатое У1-7-16 79,91 руб./5,95
шт.</t>
  </si>
  <si>
    <t xml:space="preserve">
_____
13.43</t>
  </si>
  <si>
    <t xml:space="preserve">
_____
80.58</t>
  </si>
  <si>
    <t>Прайс-лист компании "Энергосклад" Ксмр=5,95
Узел крепления КГП-7-2Б 147,75 руб./5,95
шт.</t>
  </si>
  <si>
    <t xml:space="preserve">
_____
24.83</t>
  </si>
  <si>
    <t xml:space="preserve">
_____
223.47</t>
  </si>
  <si>
    <t>Прайс-лист компании "Энергосклад", Ксмр=5,95
Зажим поддерживающий глухой ПГН-5-3 780,15 руб./5,95
шт.</t>
  </si>
  <si>
    <t xml:space="preserve">
_____
131.12</t>
  </si>
  <si>
    <t xml:space="preserve">
_____
393.36</t>
  </si>
  <si>
    <t xml:space="preserve">                                       Провода</t>
  </si>
  <si>
    <t>СЦМ-507-0081
Провода неизолированные для воздушных линий электропередачи из стальных оцинкованных проволок 1 группы и алюминиевых проволок марки АС, сечением 240/32 мм2
т</t>
  </si>
  <si>
    <t>0,56181
0,921*0,610</t>
  </si>
  <si>
    <t xml:space="preserve">
_____
67168.53</t>
  </si>
  <si>
    <t xml:space="preserve">
_____
37735.95</t>
  </si>
  <si>
    <t>СЦМ-507-0086
Провода неизолированные для воздушных линий электропередачи из стальных оцинкованных проволок 1 группы и алюминиевых проволок марки АС, сечением 500/26 мм2
т</t>
  </si>
  <si>
    <t>0,49352
1,592*0,310</t>
  </si>
  <si>
    <t xml:space="preserve">
_____
70197.01</t>
  </si>
  <si>
    <t xml:space="preserve">
_____
34643.63</t>
  </si>
  <si>
    <t>СЦМ-507-9100
Провод медный
кг</t>
  </si>
  <si>
    <t>8,708
0,311*28</t>
  </si>
  <si>
    <t xml:space="preserve">
_____
69.19</t>
  </si>
  <si>
    <t xml:space="preserve">
_____
602.51</t>
  </si>
  <si>
    <t xml:space="preserve">                                       Короба электротехнические</t>
  </si>
  <si>
    <t>Прайс-лист Курчатовский завод "Вектор", Ксмр=5,95
Короб электротехнический стальной (КП-0,15/0,3-2, L=2000 мм) 1431,1 руб./5,95
шт.</t>
  </si>
  <si>
    <t xml:space="preserve">
_____
240.52</t>
  </si>
  <si>
    <t xml:space="preserve">
_____
26457.2</t>
  </si>
  <si>
    <t xml:space="preserve">
_____
26457.20</t>
  </si>
  <si>
    <t>Прайс-лист Курчатовский завод "Вектор", Ксмр=5,95
Короб электротехнический стальной (КП-0,1/0,2-2,У1 L=2000 мм) 1003,1 руб./5,95
шт.</t>
  </si>
  <si>
    <t xml:space="preserve">
_____
168.59</t>
  </si>
  <si>
    <t xml:space="preserve">
_____
9441.04</t>
  </si>
  <si>
    <t>Прайс-лист Курчатовский завод "Вектор", Ксмр=5,95
Короб угловой для поворота горизонтальной трассы вертикально вверх под углом 90гр. (КУВ-0,1/02-2У1) 732,6 руб./5,95
шт.</t>
  </si>
  <si>
    <t xml:space="preserve">
_____
123.13</t>
  </si>
  <si>
    <t xml:space="preserve">
_____
1600.69</t>
  </si>
  <si>
    <t>Прайс-лист Курчатовский завод "Вектор", Ксмр=5,95
Короб угловой для поворота горизонтальной трассы вертикально вверх под углом 90гр. (КУВ-0,15/03-2У1) 911,9 руб./5,95
шт.</t>
  </si>
  <si>
    <t xml:space="preserve">
_____
153.26</t>
  </si>
  <si>
    <t xml:space="preserve">
_____
13333.62</t>
  </si>
  <si>
    <t>Прайс-лист Курчатовский завод "Вектор", Ксмр=5,95
Короб угловой для горизонтального поворота под углом 90гр. (КУГ-0,1/02-2У1) 803,0 руб./5,95
шт.</t>
  </si>
  <si>
    <t xml:space="preserve">
_____
134.96</t>
  </si>
  <si>
    <t xml:space="preserve">
_____
1484.56</t>
  </si>
  <si>
    <t>Прайс-лист Курчатовский завод "Вектор", Ксмр=5,95
Короб угловой для горизонтального поворота под углом 90гр. (КУГ-0,15/03-2У1) 997,15 руб./5,95
шт.</t>
  </si>
  <si>
    <t xml:space="preserve">
_____
167.59</t>
  </si>
  <si>
    <t xml:space="preserve">
_____
6368.42</t>
  </si>
  <si>
    <t>Прайс-лист Курчатовский завод "Вектор", Ксмр=5,95
Секция присоединительная (СПр-0,1/0,2-2У1) 159,4 руб./5,95
шт.</t>
  </si>
  <si>
    <t xml:space="preserve">
_____
26.79</t>
  </si>
  <si>
    <t xml:space="preserve">
_____
294.69</t>
  </si>
  <si>
    <t>Прайс-лист Курчатовский завод "Вектор", Ксмр=5,95
Секция присоединительная (СПр-0,15/0,3-2У1) 179,6 руб./5,95
шт.</t>
  </si>
  <si>
    <t xml:space="preserve">
_____
30.18</t>
  </si>
  <si>
    <t xml:space="preserve">
_____
1026.12</t>
  </si>
  <si>
    <t xml:space="preserve">                                       Кабельная арматура</t>
  </si>
  <si>
    <t>Прайс-лист Электротехнический завод "КВТ" г.Калуга, Ксмр=5,95
Металлорукав в ПВХ изоляции (МРПИ-38) 97,29 руб./1,18/5,95
м</t>
  </si>
  <si>
    <t xml:space="preserve">
_____
13.86</t>
  </si>
  <si>
    <t xml:space="preserve">
_____
914.76</t>
  </si>
  <si>
    <t>Прайс-лист Электротехнический завод "КВТ" г.Калуга, Ксмр=5,95
Металлорукав в ПВХ изоляции (МРПИ-20) 40,98 руб./1,18/5,95
м</t>
  </si>
  <si>
    <t xml:space="preserve">
_____
5.84</t>
  </si>
  <si>
    <t xml:space="preserve">
_____
5548</t>
  </si>
  <si>
    <t xml:space="preserve">
_____
5548.00</t>
  </si>
  <si>
    <t>Прайс-лист Электротехнический завод "КВТ" г.Калуга, Ксмр=5,95
Металлорукав в ПВХ изоляции (МРПИ-15) 30,66 руб./1,18/5,95
м</t>
  </si>
  <si>
    <t xml:space="preserve">
_____
4.37</t>
  </si>
  <si>
    <t xml:space="preserve">
_____
1477.06</t>
  </si>
  <si>
    <t>Прайс-лист Электротехнический завод "КВТ" г.Калуга, Ксмр=5,95
Термоусаживаемая трубка (ТУТкнг 24/8 L=1,22 м) 138,0 руб./1,18/5,95
шт.</t>
  </si>
  <si>
    <t xml:space="preserve">
_____
19.66</t>
  </si>
  <si>
    <t xml:space="preserve">
_____
1513.82</t>
  </si>
  <si>
    <t>Прайс-лист Электротехнический завод "КВТ" г.Калуга, Ксмр=5,95
Термоусаживаемая трубка (ТУТкнг 18/6 L=1,22 м) 110,4 руб./1,18/5,95
шт.</t>
  </si>
  <si>
    <t xml:space="preserve">
_____
15.72</t>
  </si>
  <si>
    <t xml:space="preserve">
_____
345.84</t>
  </si>
  <si>
    <t>Прайс-лист Электротехнический завод "КВТ" г.Калуга, Ксмр=5,95
Термоусаживаемая трубка (ТУТкнг 51/17 L=1,22 м) 220,8 руб./1,18/5,95
шт.</t>
  </si>
  <si>
    <t xml:space="preserve">
_____
31.45</t>
  </si>
  <si>
    <t xml:space="preserve">
_____
188.7</t>
  </si>
  <si>
    <t xml:space="preserve">
_____
188.70</t>
  </si>
  <si>
    <t>Прайс-лист Электротехнический завод "КВТ" г.Калуга, Ксмр=5,95
Скоба металлическая однолапковая (СМО 25)   1,77руб./1,18/5,95
шт.</t>
  </si>
  <si>
    <t xml:space="preserve">
_____
0.25</t>
  </si>
  <si>
    <t xml:space="preserve">
_____
167.5</t>
  </si>
  <si>
    <t xml:space="preserve">
_____
167.50</t>
  </si>
  <si>
    <t>Прайс-лист Электротехнический завод "КВТ" г.Калуга, Ксмр=5,95
Скоба металлическая однолапковая (СМО 48)   5,28руб./1,18/5,95
шт.</t>
  </si>
  <si>
    <t xml:space="preserve">
_____
0.75</t>
  </si>
  <si>
    <t xml:space="preserve">
_____
81</t>
  </si>
  <si>
    <t xml:space="preserve">
_____
81.00</t>
  </si>
  <si>
    <t>Прайс-лист Электротехнический завод "КВТ" г.Калуга, Ксмр=5,95
Кабельная стяжка (КСС 4х370)   68,07руб./уп/1,18/5,95 (упаковка - 100 шт.)
шт.</t>
  </si>
  <si>
    <t>9.6
960/100</t>
  </si>
  <si>
    <t xml:space="preserve">
_____
9.7</t>
  </si>
  <si>
    <t xml:space="preserve">
_____
93.12</t>
  </si>
  <si>
    <t>Прайс-лист Электротехнический завод "КВТ" г.Калуга, Ксмр=5,95
Муфта вводная для металлорукава (МВПНг-20)   6,29руб./1,18/5,95
шт.</t>
  </si>
  <si>
    <t xml:space="preserve">
_____
0.9</t>
  </si>
  <si>
    <t xml:space="preserve">
_____
445.5</t>
  </si>
  <si>
    <t xml:space="preserve">
_____
445.50</t>
  </si>
  <si>
    <t>Прайс-лист Электротехнический завод "КВТ" г.Калуга, Ксмр=5,95
Муфта вводная для металлорукава (МВПНг-15)   5,92руб./1,18/5,95
шт.</t>
  </si>
  <si>
    <t xml:space="preserve">
_____
0.84</t>
  </si>
  <si>
    <t xml:space="preserve">
_____
27.72</t>
  </si>
  <si>
    <t>Итого прямые затраты по смете в ценах 2001г.</t>
  </si>
  <si>
    <t xml:space="preserve"> 
_____
 </t>
  </si>
  <si>
    <t>82286,96
_____
1623970,08</t>
  </si>
  <si>
    <t>220321,86
_____
22889,24</t>
  </si>
  <si>
    <t>Итого прямые затраты по смете с учетом коэффициентов к итогам</t>
  </si>
  <si>
    <t>82286,96
_____
1636339,35</t>
  </si>
  <si>
    <t>Итого прямые затраты по смете с учетом индексов, в текущих ценах</t>
  </si>
  <si>
    <t>751279,95
_____
8410784,25</t>
  </si>
  <si>
    <t>1156655,34
_____
208978,76</t>
  </si>
  <si>
    <t>Накладные расходы</t>
  </si>
  <si>
    <t>Сметная прибыль</t>
  </si>
  <si>
    <t>Итоги по смете:</t>
  </si>
  <si>
    <t xml:space="preserve">  Итого Монтажные работы</t>
  </si>
  <si>
    <t xml:space="preserve">  Итого Оборудование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</si>
  <si>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</si>
  <si>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</si>
  <si>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</si>
  <si>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</si>
  <si>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</si>
  <si>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</si>
  <si>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</si>
  <si>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ВСЕГО по смете</t>
  </si>
  <si>
    <t>Итого</t>
  </si>
  <si>
    <t>Накладные расходы от ФОТ</t>
  </si>
  <si>
    <t>95%</t>
  </si>
  <si>
    <t>95% *0,94</t>
  </si>
  <si>
    <t>2288,16</t>
  </si>
  <si>
    <t>19637,45</t>
  </si>
  <si>
    <t>Сметная прибыль от ФОТ</t>
  </si>
  <si>
    <t>65%</t>
  </si>
  <si>
    <t>1565,58</t>
  </si>
  <si>
    <t>14293,78</t>
  </si>
  <si>
    <t>Итого с НР и СП</t>
  </si>
  <si>
    <t>92%</t>
  </si>
  <si>
    <t>92% *0,94</t>
  </si>
  <si>
    <t>11,29</t>
  </si>
  <si>
    <t>96,88</t>
  </si>
  <si>
    <t>7,98</t>
  </si>
  <si>
    <t>72,82</t>
  </si>
  <si>
    <t>35821,46</t>
  </si>
  <si>
    <t>307426,93</t>
  </si>
  <si>
    <t>24509,42</t>
  </si>
  <si>
    <t>223771,00</t>
  </si>
  <si>
    <t>273,82</t>
  </si>
  <si>
    <t>2349,97</t>
  </si>
  <si>
    <t>187,35</t>
  </si>
  <si>
    <t>1710,50</t>
  </si>
  <si>
    <t>5920,78</t>
  </si>
  <si>
    <t>50813,32</t>
  </si>
  <si>
    <t>4051,06</t>
  </si>
  <si>
    <t>36986,18</t>
  </si>
  <si>
    <t>764,09</t>
  </si>
  <si>
    <t>6557,53</t>
  </si>
  <si>
    <t>522,80</t>
  </si>
  <si>
    <t>4773,12</t>
  </si>
  <si>
    <t>3637,81</t>
  </si>
  <si>
    <t>31220,38</t>
  </si>
  <si>
    <t>2489,03</t>
  </si>
  <si>
    <t>22724,80</t>
  </si>
  <si>
    <t>11203,42</t>
  </si>
  <si>
    <t>96149,96</t>
  </si>
  <si>
    <t>7665,50</t>
  </si>
  <si>
    <t>69985,97</t>
  </si>
  <si>
    <t>807,86</t>
  </si>
  <si>
    <t>6933,23</t>
  </si>
  <si>
    <t>552,75</t>
  </si>
  <si>
    <t>5046,58</t>
  </si>
  <si>
    <t>16847,51</t>
  </si>
  <si>
    <t>144588,69</t>
  </si>
  <si>
    <t>11527,24</t>
  </si>
  <si>
    <t>105243,73</t>
  </si>
  <si>
    <t>15770,90</t>
  </si>
  <si>
    <t>135349,04</t>
  </si>
  <si>
    <t>10790,62</t>
  </si>
  <si>
    <t>98518,34</t>
  </si>
  <si>
    <t>669,22</t>
  </si>
  <si>
    <t>5743,36</t>
  </si>
  <si>
    <t>457,89</t>
  </si>
  <si>
    <t>4180,49</t>
  </si>
  <si>
    <t>3411,90</t>
  </si>
  <si>
    <t>29281,59</t>
  </si>
  <si>
    <t>2334,46</t>
  </si>
  <si>
    <t>21313,58</t>
  </si>
  <si>
    <t>1652,91</t>
  </si>
  <si>
    <t>14185,56</t>
  </si>
  <si>
    <t>1130,94</t>
  </si>
  <si>
    <t>10325,44</t>
  </si>
  <si>
    <t>835,91</t>
  </si>
  <si>
    <t>7173,99</t>
  </si>
  <si>
    <t>571,94</t>
  </si>
  <si>
    <t>5221,83</t>
  </si>
</sst>
</file>

<file path=xl/styles.xml><?xml version="1.0" encoding="utf-8"?>
<styleSheet xmlns="http://schemas.openxmlformats.org/spreadsheetml/2006/main">
  <numFmts count="1">
    <numFmt numFmtId="173" formatCode="0.000"/>
  </numFmts>
  <fonts count="14">
    <font>
      <sz val="10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9"/>
      <name val="Verdana"/>
      <family val="2"/>
      <charset val="204"/>
    </font>
    <font>
      <b/>
      <sz val="9"/>
      <name val="Verdana"/>
      <family val="2"/>
      <charset val="204"/>
    </font>
    <font>
      <b/>
      <sz val="11"/>
      <name val="Verdana"/>
      <family val="2"/>
      <charset val="204"/>
    </font>
    <font>
      <b/>
      <sz val="10"/>
      <name val="Arial Cyr"/>
      <charset val="204"/>
    </font>
    <font>
      <b/>
      <i/>
      <sz val="9"/>
      <name val="Verdana"/>
      <family val="2"/>
      <charset val="204"/>
    </font>
    <font>
      <b/>
      <i/>
      <sz val="10"/>
      <name val="Arial Cyr"/>
      <charset val="204"/>
    </font>
    <font>
      <i/>
      <sz val="9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0" fontId="1" fillId="0" borderId="1">
      <alignment horizontal="center"/>
    </xf>
    <xf numFmtId="0" fontId="4" fillId="0" borderId="0">
      <alignment vertical="top"/>
    </xf>
    <xf numFmtId="0" fontId="1" fillId="0" borderId="1">
      <alignment horizontal="center"/>
    </xf>
    <xf numFmtId="0" fontId="1" fillId="0" borderId="0">
      <alignment vertical="top"/>
    </xf>
    <xf numFmtId="0" fontId="4" fillId="0" borderId="0"/>
    <xf numFmtId="0" fontId="1" fillId="0" borderId="0">
      <alignment horizontal="right" vertical="top" wrapText="1"/>
    </xf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1">
      <alignment horizontal="center" wrapText="1"/>
    </xf>
    <xf numFmtId="0" fontId="4" fillId="0" borderId="0">
      <alignment vertical="top"/>
    </xf>
    <xf numFmtId="0" fontId="4" fillId="0" borderId="0"/>
    <xf numFmtId="0" fontId="1" fillId="0" borderId="1">
      <alignment horizontal="center"/>
    </xf>
    <xf numFmtId="0" fontId="1" fillId="0" borderId="0"/>
    <xf numFmtId="0" fontId="1" fillId="0" borderId="1">
      <alignment horizontal="center" wrapText="1"/>
    </xf>
    <xf numFmtId="0" fontId="1" fillId="0" borderId="1">
      <alignment horizontal="center"/>
    </xf>
    <xf numFmtId="0" fontId="1" fillId="0" borderId="1">
      <alignment horizontal="center" wrapText="1"/>
    </xf>
    <xf numFmtId="0" fontId="1" fillId="0" borderId="1">
      <alignment horizontal="center"/>
    </xf>
    <xf numFmtId="0" fontId="1" fillId="0" borderId="0">
      <alignment horizontal="center" vertical="top" wrapText="1"/>
    </xf>
    <xf numFmtId="0" fontId="1" fillId="0" borderId="0">
      <alignment horizontal="center"/>
    </xf>
    <xf numFmtId="0" fontId="1" fillId="0" borderId="0">
      <alignment horizontal="left" vertical="top"/>
    </xf>
    <xf numFmtId="0" fontId="1" fillId="0" borderId="0"/>
  </cellStyleXfs>
  <cellXfs count="73">
    <xf numFmtId="0" fontId="0" fillId="0" borderId="0" xfId="0"/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0" xfId="0" applyFont="1" applyAlignment="1"/>
    <xf numFmtId="0" fontId="7" fillId="0" borderId="0" xfId="23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7" fillId="0" borderId="0" xfId="24" applyFont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vertical="top" wrapText="1"/>
    </xf>
    <xf numFmtId="173" fontId="8" fillId="0" borderId="0" xfId="12" applyNumberFormat="1" applyFont="1" applyAlignment="1">
      <alignment horizontal="right"/>
    </xf>
    <xf numFmtId="0" fontId="8" fillId="0" borderId="0" xfId="0" applyFont="1" applyAlignment="1">
      <alignment horizontal="right" vertical="top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0" xfId="23" applyFont="1">
      <alignment horizontal="center"/>
    </xf>
    <xf numFmtId="0" fontId="7" fillId="0" borderId="0" xfId="23" applyFont="1">
      <alignment horizontal="center"/>
    </xf>
    <xf numFmtId="0" fontId="7" fillId="0" borderId="0" xfId="23" applyFont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2" fontId="8" fillId="0" borderId="0" xfId="11" applyNumberFormat="1" applyFont="1"/>
    <xf numFmtId="0" fontId="8" fillId="0" borderId="0" xfId="0" applyFont="1" applyAlignment="1">
      <alignment horizontal="right" vertical="top"/>
    </xf>
    <xf numFmtId="0" fontId="7" fillId="0" borderId="3" xfId="13" applyFont="1" applyBorder="1" applyAlignment="1">
      <alignment horizontal="center" wrapText="1"/>
    </xf>
    <xf numFmtId="0" fontId="7" fillId="0" borderId="3" xfId="13" applyFont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 wrapText="1"/>
    </xf>
    <xf numFmtId="0" fontId="7" fillId="0" borderId="3" xfId="0" applyNumberFormat="1" applyFont="1" applyBorder="1" applyAlignment="1">
      <alignment horizontal="left" vertical="top" wrapText="1"/>
    </xf>
    <xf numFmtId="0" fontId="7" fillId="0" borderId="3" xfId="0" applyFont="1" applyBorder="1" applyAlignment="1">
      <alignment horizontal="right" vertical="top" wrapText="1"/>
    </xf>
    <xf numFmtId="2" fontId="7" fillId="0" borderId="3" xfId="0" applyNumberFormat="1" applyFont="1" applyBorder="1" applyAlignment="1">
      <alignment horizontal="right" vertical="top" wrapText="1"/>
    </xf>
    <xf numFmtId="173" fontId="7" fillId="0" borderId="3" xfId="0" applyNumberFormat="1" applyFont="1" applyBorder="1" applyAlignment="1">
      <alignment horizontal="right"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0" fontId="7" fillId="0" borderId="3" xfId="0" applyFont="1" applyBorder="1" applyAlignment="1">
      <alignment horizontal="right" vertical="top"/>
    </xf>
    <xf numFmtId="0" fontId="7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7" fillId="0" borderId="1" xfId="6" applyFont="1" applyBorder="1">
      <alignment horizontal="right" vertical="top" wrapText="1"/>
    </xf>
    <xf numFmtId="0" fontId="7" fillId="0" borderId="1" xfId="6" applyFont="1" applyBorder="1" applyAlignment="1">
      <alignment horizontal="right" vertical="top"/>
    </xf>
    <xf numFmtId="0" fontId="8" fillId="0" borderId="1" xfId="6" applyFont="1" applyBorder="1" applyAlignment="1">
      <alignment horizontal="left"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/>
    </xf>
    <xf numFmtId="0" fontId="8" fillId="0" borderId="4" xfId="0" applyFont="1" applyBorder="1" applyAlignment="1">
      <alignment horizontal="left" vertical="top" wrapText="1"/>
    </xf>
    <xf numFmtId="0" fontId="8" fillId="0" borderId="4" xfId="0" applyNumberFormat="1" applyFont="1" applyBorder="1" applyAlignment="1">
      <alignment horizontal="left" vertical="top" wrapText="1"/>
    </xf>
    <xf numFmtId="0" fontId="8" fillId="0" borderId="4" xfId="0" applyFont="1" applyBorder="1" applyAlignment="1">
      <alignment horizontal="right" vertical="top" wrapText="1"/>
    </xf>
    <xf numFmtId="2" fontId="8" fillId="0" borderId="4" xfId="0" applyNumberFormat="1" applyFont="1" applyBorder="1" applyAlignment="1">
      <alignment horizontal="right" vertical="top" wrapText="1"/>
    </xf>
    <xf numFmtId="173" fontId="8" fillId="0" borderId="4" xfId="0" applyNumberFormat="1" applyFont="1" applyBorder="1" applyAlignment="1">
      <alignment horizontal="right" vertical="top" wrapText="1"/>
    </xf>
    <xf numFmtId="0" fontId="8" fillId="0" borderId="4" xfId="0" applyFont="1" applyBorder="1" applyAlignment="1">
      <alignment horizontal="right" vertical="top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/>
    </xf>
    <xf numFmtId="0" fontId="7" fillId="0" borderId="5" xfId="0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horizontal="left" vertical="top" wrapText="1" indent="1"/>
    </xf>
    <xf numFmtId="0" fontId="7" fillId="0" borderId="5" xfId="0" applyFont="1" applyBorder="1" applyAlignment="1">
      <alignment horizontal="right" vertical="top" wrapText="1"/>
    </xf>
    <xf numFmtId="49" fontId="7" fillId="0" borderId="5" xfId="0" applyNumberFormat="1" applyFont="1" applyBorder="1" applyAlignment="1">
      <alignment horizontal="right" vertical="top" wrapText="1"/>
    </xf>
    <xf numFmtId="2" fontId="7" fillId="0" borderId="5" xfId="0" applyNumberFormat="1" applyFont="1" applyBorder="1" applyAlignment="1">
      <alignment horizontal="right" vertical="top" wrapText="1"/>
    </xf>
    <xf numFmtId="173" fontId="7" fillId="0" borderId="5" xfId="0" applyNumberFormat="1" applyFont="1" applyBorder="1" applyAlignment="1">
      <alignment horizontal="right" vertical="top" wrapText="1"/>
    </xf>
    <xf numFmtId="0" fontId="13" fillId="0" borderId="5" xfId="0" applyNumberFormat="1" applyFont="1" applyBorder="1" applyAlignment="1">
      <alignment horizontal="left" vertical="top" wrapText="1" indent="1"/>
    </xf>
    <xf numFmtId="49" fontId="8" fillId="0" borderId="4" xfId="0" applyNumberFormat="1" applyFont="1" applyBorder="1" applyAlignment="1">
      <alignment horizontal="right" vertical="top" wrapText="1"/>
    </xf>
    <xf numFmtId="0" fontId="8" fillId="0" borderId="4" xfId="0" applyNumberFormat="1" applyFont="1" applyBorder="1" applyAlignment="1">
      <alignment horizontal="left" vertical="top" wrapText="1" indent="1"/>
    </xf>
    <xf numFmtId="0" fontId="7" fillId="0" borderId="0" xfId="0" applyFont="1" applyAlignment="1">
      <alignment wrapText="1"/>
    </xf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8" fillId="0" borderId="0" xfId="0" applyFont="1" applyBorder="1"/>
    <xf numFmtId="0" fontId="8" fillId="0" borderId="0" xfId="0" applyFont="1" applyBorder="1" applyAlignment="1">
      <alignment wrapText="1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right" vertical="top" wrapText="1"/>
    </xf>
    <xf numFmtId="49" fontId="8" fillId="0" borderId="5" xfId="0" applyNumberFormat="1" applyFont="1" applyBorder="1" applyAlignment="1">
      <alignment horizontal="right" vertical="top" wrapText="1"/>
    </xf>
    <xf numFmtId="2" fontId="8" fillId="0" borderId="5" xfId="0" applyNumberFormat="1" applyFont="1" applyBorder="1" applyAlignment="1">
      <alignment horizontal="right" vertical="top" wrapText="1"/>
    </xf>
    <xf numFmtId="173" fontId="8" fillId="0" borderId="5" xfId="0" applyNumberFormat="1" applyFont="1" applyBorder="1" applyAlignment="1">
      <alignment horizontal="right" vertical="top" wrapText="1"/>
    </xf>
    <xf numFmtId="0" fontId="8" fillId="0" borderId="5" xfId="0" applyNumberFormat="1" applyFont="1" applyBorder="1" applyAlignment="1">
      <alignment horizontal="left" vertical="top" wrapText="1" indent="1"/>
    </xf>
    <xf numFmtId="0" fontId="8" fillId="0" borderId="5" xfId="0" applyNumberFormat="1" applyFont="1" applyBorder="1" applyAlignment="1">
      <alignment horizontal="left" vertical="top" wrapText="1"/>
    </xf>
    <xf numFmtId="0" fontId="8" fillId="0" borderId="5" xfId="0" applyFont="1" applyBorder="1" applyAlignment="1">
      <alignment horizontal="right" vertical="top"/>
    </xf>
    <xf numFmtId="0" fontId="8" fillId="0" borderId="0" xfId="0" applyFont="1" applyBorder="1" applyAlignment="1">
      <alignment horizontal="left" vertical="top"/>
    </xf>
  </cellXfs>
  <cellStyles count="26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каСтоимРаб" xfId="20"/>
    <cellStyle name="СводРасч" xfId="21"/>
    <cellStyle name="Список ресурсов" xfId="22"/>
    <cellStyle name="Титул" xfId="23"/>
    <cellStyle name="Хвост" xfId="24"/>
    <cellStyle name="Экспертиза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BB222"/>
  <sheetViews>
    <sheetView showGridLines="0" tabSelected="1" topLeftCell="A205" zoomScale="95" zoomScaleNormal="95" workbookViewId="0"/>
  </sheetViews>
  <sheetFormatPr defaultRowHeight="11.25"/>
  <cols>
    <col min="1" max="1" width="6" style="5" customWidth="1"/>
    <col min="2" max="2" width="35.7109375" style="10" customWidth="1"/>
    <col min="3" max="3" width="9.28515625" style="10" customWidth="1"/>
    <col min="4" max="9" width="11.5703125" style="10" customWidth="1"/>
    <col min="10" max="10" width="9.42578125" style="10" customWidth="1"/>
    <col min="11" max="11" width="9.140625" style="10" customWidth="1"/>
    <col min="12" max="13" width="11.5703125" style="10" customWidth="1"/>
    <col min="14" max="24" width="11.5703125" style="10" hidden="1" customWidth="1"/>
    <col min="25" max="25" width="101.42578125" style="3" hidden="1" customWidth="1"/>
    <col min="26" max="28" width="11.85546875" style="10" hidden="1" customWidth="1"/>
    <col min="29" max="29" width="11.5703125" style="10" customWidth="1"/>
    <col min="30" max="40" width="9.140625" style="10" customWidth="1"/>
    <col min="41" max="53" width="9.140625" style="10"/>
    <col min="54" max="54" width="35.7109375" style="10" customWidth="1"/>
    <col min="55" max="16384" width="9.140625" style="10"/>
  </cols>
  <sheetData>
    <row r="1" spans="1:29" s="3" customFormat="1">
      <c r="A1" s="1"/>
      <c r="B1" s="2"/>
      <c r="C1" s="2"/>
      <c r="D1" s="2"/>
    </row>
    <row r="2" spans="1:29" s="3" customFormat="1">
      <c r="A2" s="4" t="s">
        <v>26</v>
      </c>
      <c r="B2" s="2"/>
      <c r="C2" s="2"/>
      <c r="D2" s="2"/>
    </row>
    <row r="3" spans="1:29" s="3" customFormat="1">
      <c r="A3" s="1"/>
      <c r="B3" s="2"/>
      <c r="C3" s="2"/>
      <c r="D3" s="2"/>
    </row>
    <row r="4" spans="1:29" s="3" customFormat="1">
      <c r="A4" s="4" t="s">
        <v>27</v>
      </c>
      <c r="B4" s="2"/>
      <c r="C4" s="2"/>
      <c r="D4" s="2"/>
    </row>
    <row r="5" spans="1:29" s="3" customFormat="1" ht="14.25">
      <c r="A5" s="16" t="s">
        <v>28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1:29" s="3" customFormat="1">
      <c r="A6" s="17" t="s">
        <v>10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s="3" customFormat="1">
      <c r="A7" s="17" t="s">
        <v>29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s="3" customFormat="1">
      <c r="A8" s="18" t="s">
        <v>6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 spans="1:29" s="3" customFormat="1"/>
    <row r="10" spans="1:29" s="3" customFormat="1">
      <c r="K10" s="6" t="s">
        <v>1</v>
      </c>
      <c r="L10" s="21">
        <f>71830915.1/1000</f>
        <v>71830.915099999998</v>
      </c>
      <c r="M10" s="21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7" t="s">
        <v>2</v>
      </c>
    </row>
    <row r="11" spans="1:29" s="3" customFormat="1" hidden="1">
      <c r="K11" s="6" t="s">
        <v>22</v>
      </c>
      <c r="L11" s="21">
        <f>0/1000</f>
        <v>0</v>
      </c>
      <c r="M11" s="21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7" t="s">
        <v>2</v>
      </c>
    </row>
    <row r="12" spans="1:29" s="3" customFormat="1">
      <c r="K12" s="6" t="s">
        <v>23</v>
      </c>
      <c r="L12" s="21">
        <f>11800395.57/1000</f>
        <v>11800.395570000001</v>
      </c>
      <c r="M12" s="21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7" t="s">
        <v>2</v>
      </c>
    </row>
    <row r="13" spans="1:29" s="3" customFormat="1">
      <c r="K13" s="6" t="s">
        <v>24</v>
      </c>
      <c r="L13" s="21">
        <f>60030519.53/1000</f>
        <v>60030.519529999998</v>
      </c>
      <c r="M13" s="21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7" t="s">
        <v>2</v>
      </c>
    </row>
    <row r="14" spans="1:29" s="3" customFormat="1" hidden="1">
      <c r="K14" s="6" t="s">
        <v>25</v>
      </c>
      <c r="L14" s="21">
        <f>0/1000</f>
        <v>0</v>
      </c>
      <c r="M14" s="21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7" t="s">
        <v>2</v>
      </c>
    </row>
    <row r="15" spans="1:29" s="3" customFormat="1">
      <c r="K15" s="6" t="s">
        <v>3</v>
      </c>
      <c r="L15" s="21">
        <f>(8551.24+2006.39)/1000</f>
        <v>10.55763</v>
      </c>
      <c r="M15" s="21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7" t="s">
        <v>4</v>
      </c>
    </row>
    <row r="16" spans="1:29" s="3" customFormat="1">
      <c r="K16" s="6" t="s">
        <v>5</v>
      </c>
      <c r="L16" s="21">
        <f>960258.71/1000</f>
        <v>960.25870999999995</v>
      </c>
      <c r="M16" s="21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7" t="s">
        <v>2</v>
      </c>
    </row>
    <row r="17" spans="1:54" s="3" customFormat="1">
      <c r="A17" s="1" t="s">
        <v>9</v>
      </c>
      <c r="B17" s="2"/>
      <c r="C17" s="2"/>
      <c r="D17" s="2"/>
      <c r="K17" s="6"/>
      <c r="L17" s="22"/>
      <c r="M17" s="22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7"/>
    </row>
    <row r="18" spans="1:54" s="3" customFormat="1">
      <c r="A18" s="5"/>
    </row>
    <row r="19" spans="1:54" s="3" customFormat="1" ht="12" thickBot="1">
      <c r="A19" s="5"/>
    </row>
    <row r="20" spans="1:54" s="8" customFormat="1" ht="27" customHeight="1" thickBot="1">
      <c r="A20" s="20" t="s">
        <v>0</v>
      </c>
      <c r="B20" s="20" t="s">
        <v>11</v>
      </c>
      <c r="C20" s="20" t="s">
        <v>12</v>
      </c>
      <c r="D20" s="19" t="s">
        <v>13</v>
      </c>
      <c r="E20" s="19"/>
      <c r="F20" s="19"/>
      <c r="G20" s="19" t="s">
        <v>19</v>
      </c>
      <c r="H20" s="19"/>
      <c r="I20" s="19"/>
      <c r="J20" s="19" t="s">
        <v>20</v>
      </c>
      <c r="K20" s="19"/>
      <c r="L20" s="19" t="s">
        <v>21</v>
      </c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</row>
    <row r="21" spans="1:54" s="8" customFormat="1" ht="22.5" customHeight="1" thickBot="1">
      <c r="A21" s="20"/>
      <c r="B21" s="20"/>
      <c r="C21" s="20"/>
      <c r="D21" s="20" t="s">
        <v>14</v>
      </c>
      <c r="E21" s="14" t="s">
        <v>15</v>
      </c>
      <c r="F21" s="14" t="s">
        <v>17</v>
      </c>
      <c r="G21" s="20" t="s">
        <v>14</v>
      </c>
      <c r="H21" s="14" t="s">
        <v>15</v>
      </c>
      <c r="I21" s="14" t="s">
        <v>17</v>
      </c>
      <c r="J21" s="14" t="s">
        <v>15</v>
      </c>
      <c r="K21" s="14" t="s">
        <v>17</v>
      </c>
      <c r="L21" s="20" t="s">
        <v>14</v>
      </c>
      <c r="M21" s="14" t="s">
        <v>15</v>
      </c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5"/>
      <c r="Z21" s="14"/>
      <c r="AA21" s="14"/>
      <c r="AB21" s="14"/>
      <c r="AC21" s="14" t="s">
        <v>17</v>
      </c>
    </row>
    <row r="22" spans="1:54" s="8" customFormat="1" ht="22.5" customHeight="1" thickBot="1">
      <c r="A22" s="20"/>
      <c r="B22" s="20"/>
      <c r="C22" s="20"/>
      <c r="D22" s="20"/>
      <c r="E22" s="14" t="s">
        <v>16</v>
      </c>
      <c r="F22" s="14" t="s">
        <v>18</v>
      </c>
      <c r="G22" s="20"/>
      <c r="H22" s="14" t="s">
        <v>16</v>
      </c>
      <c r="I22" s="14" t="s">
        <v>18</v>
      </c>
      <c r="J22" s="14" t="s">
        <v>16</v>
      </c>
      <c r="K22" s="14" t="s">
        <v>18</v>
      </c>
      <c r="L22" s="20"/>
      <c r="M22" s="14" t="s">
        <v>16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5"/>
      <c r="Z22" s="14"/>
      <c r="AA22" s="14"/>
      <c r="AB22" s="14"/>
      <c r="AC22" s="14" t="s">
        <v>18</v>
      </c>
    </row>
    <row r="23" spans="1:54" s="2" customFormat="1">
      <c r="A23" s="23">
        <v>1</v>
      </c>
      <c r="B23" s="23">
        <v>2</v>
      </c>
      <c r="C23" s="23">
        <v>3</v>
      </c>
      <c r="D23" s="23">
        <v>4</v>
      </c>
      <c r="E23" s="23">
        <v>5</v>
      </c>
      <c r="F23" s="23">
        <v>6</v>
      </c>
      <c r="G23" s="23">
        <v>7</v>
      </c>
      <c r="H23" s="23">
        <v>8</v>
      </c>
      <c r="I23" s="23">
        <v>9</v>
      </c>
      <c r="J23" s="23">
        <v>10</v>
      </c>
      <c r="K23" s="23">
        <v>11</v>
      </c>
      <c r="L23" s="23">
        <v>12</v>
      </c>
      <c r="M23" s="23">
        <v>13</v>
      </c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4">
        <v>2</v>
      </c>
      <c r="Z23" s="23">
        <v>4</v>
      </c>
      <c r="AA23" s="23">
        <v>5</v>
      </c>
      <c r="AB23" s="23">
        <v>6</v>
      </c>
      <c r="AC23" s="23">
        <v>14</v>
      </c>
    </row>
    <row r="24" spans="1:54" s="11" customFormat="1" ht="12.75">
      <c r="A24" s="25" t="s">
        <v>30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54" s="2" customFormat="1" ht="112.5" customHeight="1">
      <c r="A25" s="27">
        <v>1</v>
      </c>
      <c r="B25" s="28" t="s">
        <v>31</v>
      </c>
      <c r="C25" s="29">
        <v>30</v>
      </c>
      <c r="D25" s="29">
        <v>31251.47</v>
      </c>
      <c r="E25" s="29"/>
      <c r="F25" s="30" t="s">
        <v>32</v>
      </c>
      <c r="G25" s="30">
        <v>937544.1</v>
      </c>
      <c r="H25" s="30"/>
      <c r="I25" s="30"/>
      <c r="J25" s="31" t="s">
        <v>33</v>
      </c>
      <c r="K25" s="29"/>
      <c r="L25" s="30">
        <v>937544.1</v>
      </c>
      <c r="M25" s="29"/>
      <c r="N25" s="29" t="s">
        <v>34</v>
      </c>
      <c r="O25" s="29">
        <v>0</v>
      </c>
      <c r="P25" s="29">
        <v>0</v>
      </c>
      <c r="Q25" s="29"/>
      <c r="R25" s="29"/>
      <c r="S25" s="29"/>
      <c r="T25" s="29"/>
      <c r="U25" s="29"/>
      <c r="V25" s="29"/>
      <c r="W25" s="29">
        <v>0.94</v>
      </c>
      <c r="X25" s="29"/>
      <c r="Y25" s="34"/>
      <c r="Z25" s="29">
        <v>31251.47</v>
      </c>
      <c r="AA25" s="29"/>
      <c r="AB25" s="29"/>
      <c r="AC25" s="29"/>
      <c r="AD25" s="11"/>
      <c r="AE25" s="11"/>
      <c r="AF25" s="11"/>
      <c r="AG25" s="11"/>
      <c r="AH25" s="11"/>
      <c r="BB25" s="11"/>
    </row>
    <row r="26" spans="1:54" s="49" customFormat="1">
      <c r="A26" s="42"/>
      <c r="B26" s="43" t="s">
        <v>297</v>
      </c>
      <c r="C26" s="44"/>
      <c r="D26" s="44"/>
      <c r="E26" s="44"/>
      <c r="F26" s="45"/>
      <c r="G26" s="45">
        <f>$G$25</f>
        <v>937544.1</v>
      </c>
      <c r="H26" s="45"/>
      <c r="I26" s="45"/>
      <c r="J26" s="46"/>
      <c r="K26" s="44"/>
      <c r="L26" s="45">
        <f>$L$25</f>
        <v>937544.1</v>
      </c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7"/>
      <c r="Z26" s="44"/>
      <c r="AA26" s="44"/>
      <c r="AB26" s="44"/>
      <c r="AC26" s="44"/>
      <c r="AD26" s="48"/>
      <c r="AE26" s="48"/>
      <c r="AF26" s="48"/>
      <c r="AG26" s="48"/>
      <c r="AH26" s="48"/>
      <c r="BB26" s="48"/>
    </row>
    <row r="27" spans="1:54" s="2" customFormat="1" ht="101.25" customHeight="1">
      <c r="A27" s="27">
        <v>2</v>
      </c>
      <c r="B27" s="28" t="s">
        <v>35</v>
      </c>
      <c r="C27" s="29" t="s">
        <v>36</v>
      </c>
      <c r="D27" s="29">
        <v>857.78</v>
      </c>
      <c r="E27" s="29" t="s">
        <v>37</v>
      </c>
      <c r="F27" s="30">
        <v>498.53</v>
      </c>
      <c r="G27" s="30">
        <v>10461.5</v>
      </c>
      <c r="H27" s="30" t="s">
        <v>38</v>
      </c>
      <c r="I27" s="30" t="s">
        <v>39</v>
      </c>
      <c r="J27" s="31" t="s">
        <v>40</v>
      </c>
      <c r="K27" s="29" t="s">
        <v>41</v>
      </c>
      <c r="L27" s="30">
        <v>10461.5</v>
      </c>
      <c r="M27" s="29" t="s">
        <v>38</v>
      </c>
      <c r="N27" s="29" t="s">
        <v>42</v>
      </c>
      <c r="O27" s="29">
        <v>95</v>
      </c>
      <c r="P27" s="29">
        <v>65</v>
      </c>
      <c r="Q27" s="29">
        <v>2288.16</v>
      </c>
      <c r="R27" s="29">
        <v>1565.58</v>
      </c>
      <c r="S27" s="29">
        <v>19637.45</v>
      </c>
      <c r="T27" s="29">
        <v>14293.78</v>
      </c>
      <c r="U27" s="29"/>
      <c r="V27" s="29"/>
      <c r="W27" s="29">
        <v>0.94</v>
      </c>
      <c r="X27" s="29"/>
      <c r="Y27" s="29" t="s">
        <v>43</v>
      </c>
      <c r="Z27" s="29">
        <v>1046.1500000000001</v>
      </c>
      <c r="AA27" s="29" t="s">
        <v>44</v>
      </c>
      <c r="AB27" s="29" t="s">
        <v>45</v>
      </c>
      <c r="AC27" s="29" t="s">
        <v>39</v>
      </c>
      <c r="AD27" s="11"/>
      <c r="AE27" s="11"/>
      <c r="AF27" s="11"/>
      <c r="AG27" s="11"/>
      <c r="AH27" s="11"/>
      <c r="BB27" s="11"/>
    </row>
    <row r="28" spans="1:54" s="41" customFormat="1" ht="258.75">
      <c r="A28" s="50"/>
      <c r="B28" s="51" t="s">
        <v>43</v>
      </c>
      <c r="C28" s="52"/>
      <c r="D28" s="53">
        <v>1046.1500000000001</v>
      </c>
      <c r="E28" s="53" t="s">
        <v>44</v>
      </c>
      <c r="F28" s="53" t="s">
        <v>45</v>
      </c>
      <c r="G28" s="54"/>
      <c r="H28" s="54"/>
      <c r="I28" s="54"/>
      <c r="J28" s="55"/>
      <c r="K28" s="52"/>
      <c r="L28" s="54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40"/>
      <c r="AE28" s="40"/>
      <c r="AF28" s="40"/>
      <c r="AG28" s="40"/>
      <c r="AH28" s="40"/>
      <c r="BB28" s="40"/>
    </row>
    <row r="29" spans="1:54" s="41" customFormat="1" ht="22.5">
      <c r="A29" s="50"/>
      <c r="B29" s="56" t="s">
        <v>298</v>
      </c>
      <c r="C29" s="52"/>
      <c r="D29" s="53" t="s">
        <v>299</v>
      </c>
      <c r="E29" s="53"/>
      <c r="F29" s="53"/>
      <c r="G29" s="54" t="s">
        <v>301</v>
      </c>
      <c r="H29" s="54"/>
      <c r="I29" s="54"/>
      <c r="J29" s="55"/>
      <c r="K29" s="53" t="s">
        <v>300</v>
      </c>
      <c r="L29" s="54" t="s">
        <v>302</v>
      </c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40"/>
      <c r="AE29" s="40"/>
      <c r="AF29" s="40"/>
      <c r="AG29" s="40"/>
      <c r="AH29" s="40"/>
      <c r="BB29" s="40"/>
    </row>
    <row r="30" spans="1:54" s="41" customFormat="1">
      <c r="A30" s="50"/>
      <c r="B30" s="56" t="s">
        <v>303</v>
      </c>
      <c r="C30" s="52"/>
      <c r="D30" s="53" t="s">
        <v>304</v>
      </c>
      <c r="E30" s="53"/>
      <c r="F30" s="53"/>
      <c r="G30" s="54" t="s">
        <v>305</v>
      </c>
      <c r="H30" s="54"/>
      <c r="I30" s="54"/>
      <c r="J30" s="55"/>
      <c r="K30" s="53" t="s">
        <v>304</v>
      </c>
      <c r="L30" s="54" t="s">
        <v>306</v>
      </c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40"/>
      <c r="AE30" s="40"/>
      <c r="AF30" s="40"/>
      <c r="AG30" s="40"/>
      <c r="AH30" s="40"/>
      <c r="BB30" s="40"/>
    </row>
    <row r="31" spans="1:54" s="49" customFormat="1">
      <c r="A31" s="42"/>
      <c r="B31" s="58" t="s">
        <v>307</v>
      </c>
      <c r="C31" s="44"/>
      <c r="D31" s="57"/>
      <c r="E31" s="57"/>
      <c r="F31" s="57"/>
      <c r="G31" s="45">
        <f>$G$27 + $G$29 + $G$30</f>
        <v>14315.24</v>
      </c>
      <c r="H31" s="45"/>
      <c r="I31" s="45"/>
      <c r="J31" s="46"/>
      <c r="K31" s="57"/>
      <c r="L31" s="45">
        <f>$L$27 + $L$29 + $L$30</f>
        <v>44392.73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8"/>
      <c r="AE31" s="48"/>
      <c r="AF31" s="48"/>
      <c r="AG31" s="48"/>
      <c r="AH31" s="48"/>
      <c r="BB31" s="48"/>
    </row>
    <row r="32" spans="1:54" s="2" customFormat="1" ht="67.5" customHeight="1">
      <c r="A32" s="27">
        <v>3</v>
      </c>
      <c r="B32" s="28" t="s">
        <v>46</v>
      </c>
      <c r="C32" s="29">
        <v>2</v>
      </c>
      <c r="D32" s="29">
        <v>52257.7</v>
      </c>
      <c r="E32" s="29"/>
      <c r="F32" s="30" t="s">
        <v>32</v>
      </c>
      <c r="G32" s="30">
        <v>104515.4</v>
      </c>
      <c r="H32" s="30"/>
      <c r="I32" s="30"/>
      <c r="J32" s="31" t="s">
        <v>33</v>
      </c>
      <c r="K32" s="29"/>
      <c r="L32" s="30">
        <v>104515.4</v>
      </c>
      <c r="M32" s="29"/>
      <c r="N32" s="29" t="s">
        <v>34</v>
      </c>
      <c r="O32" s="29">
        <v>0</v>
      </c>
      <c r="P32" s="29">
        <v>0</v>
      </c>
      <c r="Q32" s="29"/>
      <c r="R32" s="29"/>
      <c r="S32" s="29"/>
      <c r="T32" s="29"/>
      <c r="U32" s="29"/>
      <c r="V32" s="29"/>
      <c r="W32" s="29">
        <v>0.94</v>
      </c>
      <c r="X32" s="29"/>
      <c r="Y32" s="34"/>
      <c r="Z32" s="29">
        <v>52257.7</v>
      </c>
      <c r="AA32" s="29"/>
      <c r="AB32" s="29"/>
      <c r="AC32" s="29"/>
      <c r="AD32" s="11"/>
      <c r="AE32" s="11"/>
      <c r="AF32" s="11"/>
      <c r="AG32" s="11"/>
      <c r="AH32" s="11"/>
      <c r="BB32" s="11"/>
    </row>
    <row r="33" spans="1:54" s="49" customFormat="1">
      <c r="A33" s="42"/>
      <c r="B33" s="43" t="s">
        <v>297</v>
      </c>
      <c r="C33" s="44"/>
      <c r="D33" s="44"/>
      <c r="E33" s="44"/>
      <c r="F33" s="45"/>
      <c r="G33" s="45">
        <f>$G$32</f>
        <v>104515.4</v>
      </c>
      <c r="H33" s="45"/>
      <c r="I33" s="45"/>
      <c r="J33" s="46"/>
      <c r="K33" s="44"/>
      <c r="L33" s="45">
        <f>$L$32</f>
        <v>104515.4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7"/>
      <c r="Z33" s="44"/>
      <c r="AA33" s="44"/>
      <c r="AB33" s="44"/>
      <c r="AC33" s="44"/>
      <c r="AD33" s="48"/>
      <c r="AE33" s="48"/>
      <c r="AF33" s="48"/>
      <c r="AG33" s="48"/>
      <c r="AH33" s="48"/>
      <c r="BB33" s="48"/>
    </row>
    <row r="34" spans="1:54" s="2" customFormat="1" ht="78.75" customHeight="1">
      <c r="A34" s="27">
        <v>4</v>
      </c>
      <c r="B34" s="28" t="s">
        <v>47</v>
      </c>
      <c r="C34" s="29" t="s">
        <v>48</v>
      </c>
      <c r="D34" s="29">
        <v>2.54</v>
      </c>
      <c r="E34" s="29">
        <v>2.54</v>
      </c>
      <c r="F34" s="30" t="s">
        <v>32</v>
      </c>
      <c r="G34" s="30">
        <v>12.27</v>
      </c>
      <c r="H34" s="30">
        <v>12.27</v>
      </c>
      <c r="I34" s="30"/>
      <c r="J34" s="31" t="s">
        <v>40</v>
      </c>
      <c r="K34" s="29" t="s">
        <v>41</v>
      </c>
      <c r="L34" s="30">
        <v>12.27</v>
      </c>
      <c r="M34" s="29">
        <v>12.27</v>
      </c>
      <c r="N34" s="29" t="s">
        <v>42</v>
      </c>
      <c r="O34" s="29">
        <v>92</v>
      </c>
      <c r="P34" s="29">
        <v>65</v>
      </c>
      <c r="Q34" s="29">
        <v>11.29</v>
      </c>
      <c r="R34" s="29">
        <v>7.98</v>
      </c>
      <c r="S34" s="29">
        <v>96.88</v>
      </c>
      <c r="T34" s="29">
        <v>72.819999999999993</v>
      </c>
      <c r="U34" s="29"/>
      <c r="V34" s="29"/>
      <c r="W34" s="29">
        <v>0.94</v>
      </c>
      <c r="X34" s="29"/>
      <c r="Y34" s="29" t="s">
        <v>49</v>
      </c>
      <c r="Z34" s="29">
        <v>3.07</v>
      </c>
      <c r="AA34" s="29">
        <v>3.07</v>
      </c>
      <c r="AB34" s="29"/>
      <c r="AC34" s="29"/>
      <c r="AD34" s="11"/>
      <c r="AE34" s="11"/>
      <c r="AF34" s="11"/>
      <c r="AG34" s="11"/>
      <c r="AH34" s="11"/>
      <c r="BB34" s="11"/>
    </row>
    <row r="35" spans="1:54" s="41" customFormat="1" ht="202.5">
      <c r="A35" s="50"/>
      <c r="B35" s="51" t="s">
        <v>49</v>
      </c>
      <c r="C35" s="52"/>
      <c r="D35" s="53">
        <v>3.07</v>
      </c>
      <c r="E35" s="53">
        <v>3.07</v>
      </c>
      <c r="F35" s="53"/>
      <c r="G35" s="54"/>
      <c r="H35" s="54"/>
      <c r="I35" s="54"/>
      <c r="J35" s="55"/>
      <c r="K35" s="52"/>
      <c r="L35" s="54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40"/>
      <c r="AE35" s="40"/>
      <c r="AF35" s="40"/>
      <c r="AG35" s="40"/>
      <c r="AH35" s="40"/>
      <c r="BB35" s="40"/>
    </row>
    <row r="36" spans="1:54" s="41" customFormat="1" ht="22.5">
      <c r="A36" s="50"/>
      <c r="B36" s="56" t="s">
        <v>298</v>
      </c>
      <c r="C36" s="52"/>
      <c r="D36" s="53" t="s">
        <v>308</v>
      </c>
      <c r="E36" s="53"/>
      <c r="F36" s="53"/>
      <c r="G36" s="54" t="s">
        <v>310</v>
      </c>
      <c r="H36" s="54"/>
      <c r="I36" s="54"/>
      <c r="J36" s="55"/>
      <c r="K36" s="53" t="s">
        <v>309</v>
      </c>
      <c r="L36" s="54" t="s">
        <v>311</v>
      </c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40"/>
      <c r="AE36" s="40"/>
      <c r="AF36" s="40"/>
      <c r="AG36" s="40"/>
      <c r="AH36" s="40"/>
      <c r="BB36" s="40"/>
    </row>
    <row r="37" spans="1:54" s="41" customFormat="1">
      <c r="A37" s="50"/>
      <c r="B37" s="56" t="s">
        <v>303</v>
      </c>
      <c r="C37" s="52"/>
      <c r="D37" s="53" t="s">
        <v>304</v>
      </c>
      <c r="E37" s="53"/>
      <c r="F37" s="53"/>
      <c r="G37" s="54" t="s">
        <v>312</v>
      </c>
      <c r="H37" s="54"/>
      <c r="I37" s="54"/>
      <c r="J37" s="55"/>
      <c r="K37" s="53" t="s">
        <v>304</v>
      </c>
      <c r="L37" s="54" t="s">
        <v>313</v>
      </c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40"/>
      <c r="AE37" s="40"/>
      <c r="AF37" s="40"/>
      <c r="AG37" s="40"/>
      <c r="AH37" s="40"/>
      <c r="BB37" s="40"/>
    </row>
    <row r="38" spans="1:54" s="49" customFormat="1">
      <c r="A38" s="42"/>
      <c r="B38" s="58" t="s">
        <v>307</v>
      </c>
      <c r="C38" s="44"/>
      <c r="D38" s="57"/>
      <c r="E38" s="57"/>
      <c r="F38" s="57"/>
      <c r="G38" s="45">
        <f>$G$34 + $G$36 + $G$37</f>
        <v>31.54</v>
      </c>
      <c r="H38" s="45"/>
      <c r="I38" s="45"/>
      <c r="J38" s="46"/>
      <c r="K38" s="57"/>
      <c r="L38" s="45">
        <f>$L$34 + $L$36 + $L$37</f>
        <v>181.96999999999997</v>
      </c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8"/>
      <c r="AE38" s="48"/>
      <c r="AF38" s="48"/>
      <c r="AG38" s="48"/>
      <c r="AH38" s="48"/>
      <c r="BB38" s="48"/>
    </row>
    <row r="39" spans="1:54" s="2" customFormat="1" ht="101.25" customHeight="1">
      <c r="A39" s="27">
        <v>5</v>
      </c>
      <c r="B39" s="28" t="s">
        <v>50</v>
      </c>
      <c r="C39" s="29">
        <v>11</v>
      </c>
      <c r="D39" s="29">
        <v>763862.82</v>
      </c>
      <c r="E39" s="29"/>
      <c r="F39" s="30" t="s">
        <v>32</v>
      </c>
      <c r="G39" s="30">
        <v>8402491.0199999996</v>
      </c>
      <c r="H39" s="30"/>
      <c r="I39" s="30"/>
      <c r="J39" s="31" t="s">
        <v>33</v>
      </c>
      <c r="K39" s="29"/>
      <c r="L39" s="30">
        <v>8402491.0199999996</v>
      </c>
      <c r="M39" s="29"/>
      <c r="N39" s="29" t="s">
        <v>34</v>
      </c>
      <c r="O39" s="29">
        <v>0</v>
      </c>
      <c r="P39" s="29">
        <v>0</v>
      </c>
      <c r="Q39" s="29"/>
      <c r="R39" s="29"/>
      <c r="S39" s="29"/>
      <c r="T39" s="29"/>
      <c r="U39" s="29"/>
      <c r="V39" s="29"/>
      <c r="W39" s="29">
        <v>0.94</v>
      </c>
      <c r="X39" s="29"/>
      <c r="Y39" s="34"/>
      <c r="Z39" s="29">
        <v>763862.82</v>
      </c>
      <c r="AA39" s="29"/>
      <c r="AB39" s="29"/>
      <c r="AC39" s="29"/>
      <c r="AD39" s="11"/>
      <c r="AE39" s="11"/>
      <c r="AF39" s="11"/>
      <c r="AG39" s="11"/>
      <c r="AH39" s="11"/>
      <c r="BB39" s="11"/>
    </row>
    <row r="40" spans="1:54" s="49" customFormat="1">
      <c r="A40" s="42"/>
      <c r="B40" s="43" t="s">
        <v>297</v>
      </c>
      <c r="C40" s="44"/>
      <c r="D40" s="44"/>
      <c r="E40" s="44"/>
      <c r="F40" s="45"/>
      <c r="G40" s="45">
        <f>$G$39</f>
        <v>8402491.0199999996</v>
      </c>
      <c r="H40" s="45"/>
      <c r="I40" s="45"/>
      <c r="J40" s="46"/>
      <c r="K40" s="44"/>
      <c r="L40" s="45">
        <f>$L$39</f>
        <v>8402491.0199999996</v>
      </c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7"/>
      <c r="Z40" s="44"/>
      <c r="AA40" s="44"/>
      <c r="AB40" s="44"/>
      <c r="AC40" s="44"/>
      <c r="AD40" s="48"/>
      <c r="AE40" s="48"/>
      <c r="AF40" s="48"/>
      <c r="AG40" s="48"/>
      <c r="AH40" s="48"/>
      <c r="BB40" s="48"/>
    </row>
    <row r="41" spans="1:54" ht="101.25" customHeight="1">
      <c r="A41" s="27">
        <v>6</v>
      </c>
      <c r="B41" s="28" t="s">
        <v>51</v>
      </c>
      <c r="C41" s="29">
        <v>11</v>
      </c>
      <c r="D41" s="29">
        <v>7678.78</v>
      </c>
      <c r="E41" s="29" t="s">
        <v>52</v>
      </c>
      <c r="F41" s="30">
        <v>4958.3900000000003</v>
      </c>
      <c r="G41" s="30">
        <v>107540.35</v>
      </c>
      <c r="H41" s="30" t="s">
        <v>53</v>
      </c>
      <c r="I41" s="30" t="s">
        <v>54</v>
      </c>
      <c r="J41" s="31" t="s">
        <v>40</v>
      </c>
      <c r="K41" s="29" t="s">
        <v>41</v>
      </c>
      <c r="L41" s="30">
        <v>107540.35</v>
      </c>
      <c r="M41" s="29" t="s">
        <v>53</v>
      </c>
      <c r="N41" s="29" t="s">
        <v>42</v>
      </c>
      <c r="O41" s="29">
        <v>95</v>
      </c>
      <c r="P41" s="29">
        <v>65</v>
      </c>
      <c r="Q41" s="29">
        <v>35821.46</v>
      </c>
      <c r="R41" s="29">
        <v>24509.42</v>
      </c>
      <c r="S41" s="29">
        <v>307426.93</v>
      </c>
      <c r="T41" s="29">
        <v>223771</v>
      </c>
      <c r="U41" s="29"/>
      <c r="V41" s="29"/>
      <c r="W41" s="29">
        <v>0.94</v>
      </c>
      <c r="X41" s="29"/>
      <c r="Y41" s="29" t="s">
        <v>43</v>
      </c>
      <c r="Z41" s="29">
        <v>9776.4</v>
      </c>
      <c r="AA41" s="29" t="s">
        <v>55</v>
      </c>
      <c r="AB41" s="29" t="s">
        <v>56</v>
      </c>
      <c r="AC41" s="29" t="s">
        <v>54</v>
      </c>
      <c r="AD41" s="11"/>
      <c r="AE41" s="11"/>
      <c r="AF41" s="11"/>
      <c r="AG41" s="11"/>
      <c r="AH41" s="11"/>
      <c r="BB41" s="59"/>
    </row>
    <row r="42" spans="1:54" s="60" customFormat="1" ht="258.75">
      <c r="A42" s="50"/>
      <c r="B42" s="51" t="s">
        <v>43</v>
      </c>
      <c r="C42" s="52"/>
      <c r="D42" s="53">
        <v>9776.4</v>
      </c>
      <c r="E42" s="53" t="s">
        <v>55</v>
      </c>
      <c r="F42" s="53" t="s">
        <v>56</v>
      </c>
      <c r="G42" s="54"/>
      <c r="H42" s="54"/>
      <c r="I42" s="54"/>
      <c r="J42" s="55"/>
      <c r="K42" s="52"/>
      <c r="L42" s="54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40"/>
      <c r="AE42" s="40"/>
      <c r="AF42" s="40"/>
      <c r="AG42" s="40"/>
      <c r="AH42" s="40"/>
      <c r="BB42" s="61"/>
    </row>
    <row r="43" spans="1:54" s="60" customFormat="1" ht="22.5">
      <c r="A43" s="50"/>
      <c r="B43" s="56" t="s">
        <v>298</v>
      </c>
      <c r="C43" s="52"/>
      <c r="D43" s="53" t="s">
        <v>299</v>
      </c>
      <c r="E43" s="53"/>
      <c r="F43" s="53"/>
      <c r="G43" s="54" t="s">
        <v>314</v>
      </c>
      <c r="H43" s="54"/>
      <c r="I43" s="54"/>
      <c r="J43" s="55"/>
      <c r="K43" s="53" t="s">
        <v>300</v>
      </c>
      <c r="L43" s="54" t="s">
        <v>315</v>
      </c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40"/>
      <c r="AE43" s="40"/>
      <c r="AF43" s="40"/>
      <c r="AG43" s="40"/>
      <c r="AH43" s="40"/>
      <c r="BB43" s="61"/>
    </row>
    <row r="44" spans="1:54" s="60" customFormat="1">
      <c r="A44" s="50"/>
      <c r="B44" s="56" t="s">
        <v>303</v>
      </c>
      <c r="C44" s="52"/>
      <c r="D44" s="53" t="s">
        <v>304</v>
      </c>
      <c r="E44" s="53"/>
      <c r="F44" s="53"/>
      <c r="G44" s="54" t="s">
        <v>316</v>
      </c>
      <c r="H44" s="54"/>
      <c r="I44" s="54"/>
      <c r="J44" s="55"/>
      <c r="K44" s="53" t="s">
        <v>304</v>
      </c>
      <c r="L44" s="54" t="s">
        <v>317</v>
      </c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40"/>
      <c r="AE44" s="40"/>
      <c r="AF44" s="40"/>
      <c r="AG44" s="40"/>
      <c r="AH44" s="40"/>
      <c r="BB44" s="61"/>
    </row>
    <row r="45" spans="1:54" s="62" customFormat="1">
      <c r="A45" s="42"/>
      <c r="B45" s="58" t="s">
        <v>307</v>
      </c>
      <c r="C45" s="44"/>
      <c r="D45" s="57"/>
      <c r="E45" s="57"/>
      <c r="F45" s="57"/>
      <c r="G45" s="45">
        <f>$G$41 + $G$43 + $G$44</f>
        <v>167871.22999999998</v>
      </c>
      <c r="H45" s="45"/>
      <c r="I45" s="45"/>
      <c r="J45" s="46"/>
      <c r="K45" s="57"/>
      <c r="L45" s="45">
        <f>$L$41 + $L$43 + $L$44</f>
        <v>638738.28</v>
      </c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8"/>
      <c r="AE45" s="48"/>
      <c r="AF45" s="48"/>
      <c r="AG45" s="48"/>
      <c r="AH45" s="48"/>
      <c r="BB45" s="63"/>
    </row>
    <row r="46" spans="1:54" ht="56.25" customHeight="1">
      <c r="A46" s="27">
        <v>7</v>
      </c>
      <c r="B46" s="28" t="s">
        <v>57</v>
      </c>
      <c r="C46" s="29">
        <v>4</v>
      </c>
      <c r="D46" s="29">
        <v>16025.64</v>
      </c>
      <c r="E46" s="29"/>
      <c r="F46" s="30" t="s">
        <v>32</v>
      </c>
      <c r="G46" s="30">
        <v>64102.559999999998</v>
      </c>
      <c r="H46" s="30"/>
      <c r="I46" s="30"/>
      <c r="J46" s="31" t="s">
        <v>33</v>
      </c>
      <c r="K46" s="29"/>
      <c r="L46" s="30">
        <v>64102.559999999998</v>
      </c>
      <c r="M46" s="29"/>
      <c r="N46" s="29" t="s">
        <v>34</v>
      </c>
      <c r="O46" s="29">
        <v>0</v>
      </c>
      <c r="P46" s="29">
        <v>0</v>
      </c>
      <c r="Q46" s="29"/>
      <c r="R46" s="29"/>
      <c r="S46" s="29"/>
      <c r="T46" s="29"/>
      <c r="U46" s="29"/>
      <c r="V46" s="29"/>
      <c r="W46" s="29">
        <v>0.94</v>
      </c>
      <c r="X46" s="29"/>
      <c r="Y46" s="34"/>
      <c r="Z46" s="29">
        <v>16025.64</v>
      </c>
      <c r="AA46" s="29"/>
      <c r="AB46" s="29"/>
      <c r="AC46" s="29"/>
      <c r="AD46" s="11"/>
      <c r="AE46" s="11"/>
      <c r="AF46" s="11"/>
      <c r="AG46" s="11"/>
      <c r="AH46" s="11"/>
      <c r="BB46" s="59"/>
    </row>
    <row r="47" spans="1:54" s="62" customFormat="1">
      <c r="A47" s="42"/>
      <c r="B47" s="43" t="s">
        <v>297</v>
      </c>
      <c r="C47" s="44"/>
      <c r="D47" s="44"/>
      <c r="E47" s="44"/>
      <c r="F47" s="45"/>
      <c r="G47" s="45">
        <f>$G$46</f>
        <v>64102.559999999998</v>
      </c>
      <c r="H47" s="45"/>
      <c r="I47" s="45"/>
      <c r="J47" s="46"/>
      <c r="K47" s="44"/>
      <c r="L47" s="45">
        <f>$L$46</f>
        <v>64102.559999999998</v>
      </c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7"/>
      <c r="Z47" s="44"/>
      <c r="AA47" s="44"/>
      <c r="AB47" s="44"/>
      <c r="AC47" s="44"/>
      <c r="AD47" s="48"/>
      <c r="AE47" s="48"/>
      <c r="AF47" s="48"/>
      <c r="AG47" s="48"/>
      <c r="AH47" s="48"/>
      <c r="BB47" s="63"/>
    </row>
    <row r="48" spans="1:54" ht="56.25" customHeight="1">
      <c r="A48" s="27">
        <v>8</v>
      </c>
      <c r="B48" s="28" t="s">
        <v>58</v>
      </c>
      <c r="C48" s="29">
        <v>1</v>
      </c>
      <c r="D48" s="29">
        <v>10942.2</v>
      </c>
      <c r="E48" s="29"/>
      <c r="F48" s="30" t="s">
        <v>32</v>
      </c>
      <c r="G48" s="30">
        <v>10942.2</v>
      </c>
      <c r="H48" s="30"/>
      <c r="I48" s="30"/>
      <c r="J48" s="31" t="s">
        <v>33</v>
      </c>
      <c r="K48" s="29"/>
      <c r="L48" s="30">
        <v>10942.2</v>
      </c>
      <c r="M48" s="29"/>
      <c r="N48" s="29" t="s">
        <v>34</v>
      </c>
      <c r="O48" s="29">
        <v>0</v>
      </c>
      <c r="P48" s="29">
        <v>0</v>
      </c>
      <c r="Q48" s="29"/>
      <c r="R48" s="29"/>
      <c r="S48" s="29"/>
      <c r="T48" s="29"/>
      <c r="U48" s="29"/>
      <c r="V48" s="29"/>
      <c r="W48" s="29">
        <v>0.94</v>
      </c>
      <c r="X48" s="29"/>
      <c r="Y48" s="34"/>
      <c r="Z48" s="29">
        <v>10942.2</v>
      </c>
      <c r="AA48" s="29"/>
      <c r="AB48" s="29"/>
      <c r="AC48" s="29"/>
      <c r="AD48" s="11"/>
      <c r="AE48" s="11"/>
      <c r="AF48" s="11"/>
      <c r="AG48" s="11"/>
      <c r="AH48" s="11"/>
      <c r="BB48" s="59"/>
    </row>
    <row r="49" spans="1:54" s="62" customFormat="1">
      <c r="A49" s="42"/>
      <c r="B49" s="43" t="s">
        <v>297</v>
      </c>
      <c r="C49" s="44"/>
      <c r="D49" s="44"/>
      <c r="E49" s="44"/>
      <c r="F49" s="45"/>
      <c r="G49" s="45">
        <f>$G$48</f>
        <v>10942.2</v>
      </c>
      <c r="H49" s="45"/>
      <c r="I49" s="45"/>
      <c r="J49" s="46"/>
      <c r="K49" s="44"/>
      <c r="L49" s="45">
        <f>$L$48</f>
        <v>10942.2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7"/>
      <c r="Z49" s="44"/>
      <c r="AA49" s="44"/>
      <c r="AB49" s="44"/>
      <c r="AC49" s="44"/>
      <c r="AD49" s="48"/>
      <c r="AE49" s="48"/>
      <c r="AF49" s="48"/>
      <c r="AG49" s="48"/>
      <c r="AH49" s="48"/>
      <c r="BB49" s="63"/>
    </row>
    <row r="50" spans="1:54" ht="56.25" customHeight="1">
      <c r="A50" s="27">
        <v>9</v>
      </c>
      <c r="B50" s="28" t="s">
        <v>59</v>
      </c>
      <c r="C50" s="29">
        <v>11</v>
      </c>
      <c r="D50" s="29">
        <v>53219.49</v>
      </c>
      <c r="E50" s="29"/>
      <c r="F50" s="30" t="s">
        <v>32</v>
      </c>
      <c r="G50" s="30">
        <v>585414.39</v>
      </c>
      <c r="H50" s="30"/>
      <c r="I50" s="30"/>
      <c r="J50" s="31" t="s">
        <v>33</v>
      </c>
      <c r="K50" s="29"/>
      <c r="L50" s="30">
        <v>585414.39</v>
      </c>
      <c r="M50" s="29"/>
      <c r="N50" s="29" t="s">
        <v>34</v>
      </c>
      <c r="O50" s="29">
        <v>0</v>
      </c>
      <c r="P50" s="29">
        <v>0</v>
      </c>
      <c r="Q50" s="29"/>
      <c r="R50" s="29"/>
      <c r="S50" s="29"/>
      <c r="T50" s="29"/>
      <c r="U50" s="29"/>
      <c r="V50" s="29"/>
      <c r="W50" s="29">
        <v>0.94</v>
      </c>
      <c r="X50" s="29"/>
      <c r="Y50" s="34"/>
      <c r="Z50" s="29">
        <v>53219.49</v>
      </c>
      <c r="AA50" s="29"/>
      <c r="AB50" s="29"/>
      <c r="AC50" s="29"/>
      <c r="AD50" s="11"/>
      <c r="AE50" s="11"/>
      <c r="AF50" s="11"/>
      <c r="AG50" s="11"/>
      <c r="AH50" s="11"/>
      <c r="BB50" s="59"/>
    </row>
    <row r="51" spans="1:54" s="62" customFormat="1">
      <c r="A51" s="42"/>
      <c r="B51" s="43" t="s">
        <v>297</v>
      </c>
      <c r="C51" s="44"/>
      <c r="D51" s="44"/>
      <c r="E51" s="44"/>
      <c r="F51" s="45"/>
      <c r="G51" s="45">
        <f>$G$50</f>
        <v>585414.39</v>
      </c>
      <c r="H51" s="45"/>
      <c r="I51" s="45"/>
      <c r="J51" s="46"/>
      <c r="K51" s="44"/>
      <c r="L51" s="45">
        <f>$L$50</f>
        <v>585414.39</v>
      </c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7"/>
      <c r="Z51" s="44"/>
      <c r="AA51" s="44"/>
      <c r="AB51" s="44"/>
      <c r="AC51" s="44"/>
      <c r="AD51" s="48"/>
      <c r="AE51" s="48"/>
      <c r="AF51" s="48"/>
      <c r="AG51" s="48"/>
      <c r="AH51" s="48"/>
      <c r="BB51" s="63"/>
    </row>
    <row r="52" spans="1:54" ht="56.25" customHeight="1">
      <c r="A52" s="27">
        <v>10</v>
      </c>
      <c r="B52" s="28" t="s">
        <v>60</v>
      </c>
      <c r="C52" s="29">
        <v>11</v>
      </c>
      <c r="D52" s="29">
        <v>53540.09</v>
      </c>
      <c r="E52" s="29"/>
      <c r="F52" s="30" t="s">
        <v>32</v>
      </c>
      <c r="G52" s="30">
        <v>588940.99</v>
      </c>
      <c r="H52" s="30"/>
      <c r="I52" s="30"/>
      <c r="J52" s="31" t="s">
        <v>33</v>
      </c>
      <c r="K52" s="29"/>
      <c r="L52" s="30">
        <v>588940.99</v>
      </c>
      <c r="M52" s="29"/>
      <c r="N52" s="29" t="s">
        <v>34</v>
      </c>
      <c r="O52" s="29">
        <v>0</v>
      </c>
      <c r="P52" s="29">
        <v>0</v>
      </c>
      <c r="Q52" s="29"/>
      <c r="R52" s="29"/>
      <c r="S52" s="29"/>
      <c r="T52" s="29"/>
      <c r="U52" s="29"/>
      <c r="V52" s="29"/>
      <c r="W52" s="29">
        <v>0.94</v>
      </c>
      <c r="X52" s="29"/>
      <c r="Y52" s="34"/>
      <c r="Z52" s="29">
        <v>53540.09</v>
      </c>
      <c r="AA52" s="29"/>
      <c r="AB52" s="29"/>
      <c r="AC52" s="29"/>
      <c r="AD52" s="11"/>
      <c r="AE52" s="11"/>
      <c r="AF52" s="11"/>
      <c r="AG52" s="11"/>
      <c r="AH52" s="11"/>
      <c r="BB52" s="59"/>
    </row>
    <row r="53" spans="1:54" s="62" customFormat="1">
      <c r="A53" s="42"/>
      <c r="B53" s="43" t="s">
        <v>297</v>
      </c>
      <c r="C53" s="44"/>
      <c r="D53" s="44"/>
      <c r="E53" s="44"/>
      <c r="F53" s="45"/>
      <c r="G53" s="45">
        <f>$G$52</f>
        <v>588940.99</v>
      </c>
      <c r="H53" s="45"/>
      <c r="I53" s="45"/>
      <c r="J53" s="46"/>
      <c r="K53" s="44"/>
      <c r="L53" s="45">
        <f>$L$52</f>
        <v>588940.99</v>
      </c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7"/>
      <c r="Z53" s="44"/>
      <c r="AA53" s="44"/>
      <c r="AB53" s="44"/>
      <c r="AC53" s="44"/>
      <c r="AD53" s="48"/>
      <c r="AE53" s="48"/>
      <c r="AF53" s="48"/>
      <c r="AG53" s="48"/>
      <c r="AH53" s="48"/>
      <c r="BB53" s="63"/>
    </row>
    <row r="54" spans="1:54" ht="78.75" customHeight="1">
      <c r="A54" s="27">
        <v>11</v>
      </c>
      <c r="B54" s="28" t="s">
        <v>61</v>
      </c>
      <c r="C54" s="29">
        <v>11</v>
      </c>
      <c r="D54" s="29">
        <v>46.79</v>
      </c>
      <c r="E54" s="29" t="s">
        <v>62</v>
      </c>
      <c r="F54" s="30">
        <v>0.46</v>
      </c>
      <c r="G54" s="30">
        <v>563.03</v>
      </c>
      <c r="H54" s="30" t="s">
        <v>63</v>
      </c>
      <c r="I54" s="30" t="s">
        <v>64</v>
      </c>
      <c r="J54" s="31" t="s">
        <v>40</v>
      </c>
      <c r="K54" s="29" t="s">
        <v>41</v>
      </c>
      <c r="L54" s="30">
        <v>563.03</v>
      </c>
      <c r="M54" s="29" t="s">
        <v>63</v>
      </c>
      <c r="N54" s="29" t="s">
        <v>42</v>
      </c>
      <c r="O54" s="29">
        <v>95</v>
      </c>
      <c r="P54" s="29">
        <v>65</v>
      </c>
      <c r="Q54" s="29">
        <v>273.82</v>
      </c>
      <c r="R54" s="29">
        <v>187.35</v>
      </c>
      <c r="S54" s="29">
        <v>2349.9699999999998</v>
      </c>
      <c r="T54" s="29">
        <v>1710.5</v>
      </c>
      <c r="U54" s="29"/>
      <c r="V54" s="29"/>
      <c r="W54" s="29">
        <v>0.94</v>
      </c>
      <c r="X54" s="29"/>
      <c r="Y54" s="29" t="s">
        <v>49</v>
      </c>
      <c r="Z54" s="29">
        <v>51.18</v>
      </c>
      <c r="AA54" s="29" t="s">
        <v>65</v>
      </c>
      <c r="AB54" s="29" t="s">
        <v>66</v>
      </c>
      <c r="AC54" s="29" t="s">
        <v>67</v>
      </c>
      <c r="AD54" s="11"/>
      <c r="AE54" s="11"/>
      <c r="AF54" s="11"/>
      <c r="AG54" s="11"/>
      <c r="AH54" s="11"/>
      <c r="BB54" s="59"/>
    </row>
    <row r="55" spans="1:54" s="60" customFormat="1" ht="202.5">
      <c r="A55" s="50"/>
      <c r="B55" s="51" t="s">
        <v>49</v>
      </c>
      <c r="C55" s="52"/>
      <c r="D55" s="53">
        <v>51.18</v>
      </c>
      <c r="E55" s="53" t="s">
        <v>65</v>
      </c>
      <c r="F55" s="53" t="s">
        <v>66</v>
      </c>
      <c r="G55" s="54"/>
      <c r="H55" s="54"/>
      <c r="I55" s="54"/>
      <c r="J55" s="55"/>
      <c r="K55" s="52"/>
      <c r="L55" s="54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40"/>
      <c r="AE55" s="40"/>
      <c r="AF55" s="40"/>
      <c r="AG55" s="40"/>
      <c r="AH55" s="40"/>
      <c r="BB55" s="61"/>
    </row>
    <row r="56" spans="1:54" s="60" customFormat="1" ht="22.5">
      <c r="A56" s="50"/>
      <c r="B56" s="56" t="s">
        <v>298</v>
      </c>
      <c r="C56" s="52"/>
      <c r="D56" s="53" t="s">
        <v>299</v>
      </c>
      <c r="E56" s="53"/>
      <c r="F56" s="53"/>
      <c r="G56" s="54" t="s">
        <v>318</v>
      </c>
      <c r="H56" s="54"/>
      <c r="I56" s="54"/>
      <c r="J56" s="55"/>
      <c r="K56" s="53" t="s">
        <v>300</v>
      </c>
      <c r="L56" s="54" t="s">
        <v>319</v>
      </c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40"/>
      <c r="AE56" s="40"/>
      <c r="AF56" s="40"/>
      <c r="AG56" s="40"/>
      <c r="AH56" s="40"/>
      <c r="BB56" s="61"/>
    </row>
    <row r="57" spans="1:54" s="60" customFormat="1">
      <c r="A57" s="50"/>
      <c r="B57" s="56" t="s">
        <v>303</v>
      </c>
      <c r="C57" s="52"/>
      <c r="D57" s="53" t="s">
        <v>304</v>
      </c>
      <c r="E57" s="53"/>
      <c r="F57" s="53"/>
      <c r="G57" s="54" t="s">
        <v>320</v>
      </c>
      <c r="H57" s="54"/>
      <c r="I57" s="54"/>
      <c r="J57" s="55"/>
      <c r="K57" s="53" t="s">
        <v>304</v>
      </c>
      <c r="L57" s="54" t="s">
        <v>321</v>
      </c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40"/>
      <c r="AE57" s="40"/>
      <c r="AF57" s="40"/>
      <c r="AG57" s="40"/>
      <c r="AH57" s="40"/>
      <c r="BB57" s="61"/>
    </row>
    <row r="58" spans="1:54" s="62" customFormat="1">
      <c r="A58" s="42"/>
      <c r="B58" s="58" t="s">
        <v>307</v>
      </c>
      <c r="C58" s="44"/>
      <c r="D58" s="57"/>
      <c r="E58" s="57"/>
      <c r="F58" s="57"/>
      <c r="G58" s="45">
        <f>$G$54 + $G$56 + $G$57</f>
        <v>1024.1999999999998</v>
      </c>
      <c r="H58" s="45"/>
      <c r="I58" s="45"/>
      <c r="J58" s="46"/>
      <c r="K58" s="57"/>
      <c r="L58" s="45">
        <f>$L$54 + $L$56 + $L$57</f>
        <v>4623.5</v>
      </c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8"/>
      <c r="AE58" s="48"/>
      <c r="AF58" s="48"/>
      <c r="AG58" s="48"/>
      <c r="AH58" s="48"/>
      <c r="BB58" s="63"/>
    </row>
    <row r="59" spans="1:54" ht="90" customHeight="1">
      <c r="A59" s="27">
        <v>12</v>
      </c>
      <c r="B59" s="28" t="s">
        <v>68</v>
      </c>
      <c r="C59" s="29">
        <v>10</v>
      </c>
      <c r="D59" s="29">
        <v>132101.21</v>
      </c>
      <c r="E59" s="29"/>
      <c r="F59" s="30" t="s">
        <v>32</v>
      </c>
      <c r="G59" s="30">
        <v>1321012.1000000001</v>
      </c>
      <c r="H59" s="30"/>
      <c r="I59" s="30"/>
      <c r="J59" s="31" t="s">
        <v>33</v>
      </c>
      <c r="K59" s="29"/>
      <c r="L59" s="30">
        <v>1321012.1000000001</v>
      </c>
      <c r="M59" s="29"/>
      <c r="N59" s="29" t="s">
        <v>34</v>
      </c>
      <c r="O59" s="29">
        <v>0</v>
      </c>
      <c r="P59" s="29">
        <v>0</v>
      </c>
      <c r="Q59" s="29"/>
      <c r="R59" s="29"/>
      <c r="S59" s="29"/>
      <c r="T59" s="29"/>
      <c r="U59" s="29"/>
      <c r="V59" s="29"/>
      <c r="W59" s="29">
        <v>0.94</v>
      </c>
      <c r="X59" s="29"/>
      <c r="Y59" s="34"/>
      <c r="Z59" s="29">
        <v>132101.21</v>
      </c>
      <c r="AA59" s="29"/>
      <c r="AB59" s="29"/>
      <c r="AC59" s="29"/>
      <c r="AD59" s="11"/>
      <c r="AE59" s="11"/>
      <c r="AF59" s="11"/>
      <c r="AG59" s="11"/>
      <c r="AH59" s="11"/>
      <c r="BB59" s="59"/>
    </row>
    <row r="60" spans="1:54" s="62" customFormat="1">
      <c r="A60" s="42"/>
      <c r="B60" s="43" t="s">
        <v>297</v>
      </c>
      <c r="C60" s="44"/>
      <c r="D60" s="44"/>
      <c r="E60" s="44"/>
      <c r="F60" s="45"/>
      <c r="G60" s="45">
        <f>$G$59</f>
        <v>1321012.1000000001</v>
      </c>
      <c r="H60" s="45"/>
      <c r="I60" s="45"/>
      <c r="J60" s="46"/>
      <c r="K60" s="44"/>
      <c r="L60" s="45">
        <f>$L$59</f>
        <v>1321012.1000000001</v>
      </c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7"/>
      <c r="Z60" s="44"/>
      <c r="AA60" s="44"/>
      <c r="AB60" s="44"/>
      <c r="AC60" s="44"/>
      <c r="AD60" s="48"/>
      <c r="AE60" s="48"/>
      <c r="AF60" s="48"/>
      <c r="AG60" s="48"/>
      <c r="AH60" s="48"/>
      <c r="BB60" s="63"/>
    </row>
    <row r="61" spans="1:54" ht="90" customHeight="1">
      <c r="A61" s="27">
        <v>13</v>
      </c>
      <c r="B61" s="28" t="s">
        <v>69</v>
      </c>
      <c r="C61" s="29">
        <v>14</v>
      </c>
      <c r="D61" s="29">
        <v>168034.16</v>
      </c>
      <c r="E61" s="29"/>
      <c r="F61" s="30" t="s">
        <v>32</v>
      </c>
      <c r="G61" s="30">
        <v>2352478.2400000002</v>
      </c>
      <c r="H61" s="30"/>
      <c r="I61" s="30"/>
      <c r="J61" s="31" t="s">
        <v>33</v>
      </c>
      <c r="K61" s="29"/>
      <c r="L61" s="30">
        <v>2352478.2400000002</v>
      </c>
      <c r="M61" s="29"/>
      <c r="N61" s="29" t="s">
        <v>34</v>
      </c>
      <c r="O61" s="29">
        <v>0</v>
      </c>
      <c r="P61" s="29">
        <v>0</v>
      </c>
      <c r="Q61" s="29"/>
      <c r="R61" s="29"/>
      <c r="S61" s="29"/>
      <c r="T61" s="29"/>
      <c r="U61" s="29"/>
      <c r="V61" s="29"/>
      <c r="W61" s="29">
        <v>0.94</v>
      </c>
      <c r="X61" s="29"/>
      <c r="Y61" s="34"/>
      <c r="Z61" s="29">
        <v>168034.16</v>
      </c>
      <c r="AA61" s="29"/>
      <c r="AB61" s="29"/>
      <c r="AC61" s="29"/>
      <c r="AD61" s="11"/>
      <c r="AE61" s="11"/>
      <c r="AF61" s="11"/>
      <c r="AG61" s="11"/>
      <c r="AH61" s="11"/>
      <c r="BB61" s="59"/>
    </row>
    <row r="62" spans="1:54" s="62" customFormat="1">
      <c r="A62" s="42"/>
      <c r="B62" s="43" t="s">
        <v>297</v>
      </c>
      <c r="C62" s="44"/>
      <c r="D62" s="44"/>
      <c r="E62" s="44"/>
      <c r="F62" s="45"/>
      <c r="G62" s="45">
        <f>$G$61</f>
        <v>2352478.2400000002</v>
      </c>
      <c r="H62" s="45"/>
      <c r="I62" s="45"/>
      <c r="J62" s="46"/>
      <c r="K62" s="44"/>
      <c r="L62" s="45">
        <f>$L$61</f>
        <v>2352478.2400000002</v>
      </c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7"/>
      <c r="Z62" s="44"/>
      <c r="AA62" s="44"/>
      <c r="AB62" s="44"/>
      <c r="AC62" s="44"/>
      <c r="AD62" s="48"/>
      <c r="AE62" s="48"/>
      <c r="AF62" s="48"/>
      <c r="AG62" s="48"/>
      <c r="AH62" s="48"/>
      <c r="BB62" s="63"/>
    </row>
    <row r="63" spans="1:54" ht="101.25" customHeight="1">
      <c r="A63" s="27">
        <v>14</v>
      </c>
      <c r="B63" s="28" t="s">
        <v>70</v>
      </c>
      <c r="C63" s="29" t="s">
        <v>71</v>
      </c>
      <c r="D63" s="29">
        <v>1903.72</v>
      </c>
      <c r="E63" s="29" t="s">
        <v>72</v>
      </c>
      <c r="F63" s="30">
        <v>1036.49</v>
      </c>
      <c r="G63" s="30">
        <v>18742.7</v>
      </c>
      <c r="H63" s="30" t="s">
        <v>73</v>
      </c>
      <c r="I63" s="30" t="s">
        <v>74</v>
      </c>
      <c r="J63" s="31" t="s">
        <v>40</v>
      </c>
      <c r="K63" s="29" t="s">
        <v>41</v>
      </c>
      <c r="L63" s="30">
        <v>18742.7</v>
      </c>
      <c r="M63" s="29" t="s">
        <v>73</v>
      </c>
      <c r="N63" s="29" t="s">
        <v>42</v>
      </c>
      <c r="O63" s="29">
        <v>95</v>
      </c>
      <c r="P63" s="29">
        <v>65</v>
      </c>
      <c r="Q63" s="29">
        <v>5920.78</v>
      </c>
      <c r="R63" s="29">
        <v>4051.06</v>
      </c>
      <c r="S63" s="29">
        <v>50813.32</v>
      </c>
      <c r="T63" s="29">
        <v>36986.18</v>
      </c>
      <c r="U63" s="29"/>
      <c r="V63" s="29"/>
      <c r="W63" s="29">
        <v>0.94</v>
      </c>
      <c r="X63" s="29"/>
      <c r="Y63" s="29" t="s">
        <v>43</v>
      </c>
      <c r="Z63" s="29">
        <v>2342.84</v>
      </c>
      <c r="AA63" s="29" t="s">
        <v>75</v>
      </c>
      <c r="AB63" s="29" t="s">
        <v>76</v>
      </c>
      <c r="AC63" s="29" t="s">
        <v>77</v>
      </c>
      <c r="AD63" s="11"/>
      <c r="AE63" s="11"/>
      <c r="AF63" s="11"/>
      <c r="AG63" s="11"/>
      <c r="AH63" s="11"/>
      <c r="BB63" s="59"/>
    </row>
    <row r="64" spans="1:54" s="60" customFormat="1" ht="258.75">
      <c r="A64" s="50"/>
      <c r="B64" s="51" t="s">
        <v>43</v>
      </c>
      <c r="C64" s="52"/>
      <c r="D64" s="53">
        <v>2342.84</v>
      </c>
      <c r="E64" s="53" t="s">
        <v>75</v>
      </c>
      <c r="F64" s="53" t="s">
        <v>76</v>
      </c>
      <c r="G64" s="54"/>
      <c r="H64" s="54"/>
      <c r="I64" s="54"/>
      <c r="J64" s="55"/>
      <c r="K64" s="52"/>
      <c r="L64" s="54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40"/>
      <c r="AE64" s="40"/>
      <c r="AF64" s="40"/>
      <c r="AG64" s="40"/>
      <c r="AH64" s="40"/>
      <c r="BB64" s="61"/>
    </row>
    <row r="65" spans="1:54" s="60" customFormat="1" ht="22.5">
      <c r="A65" s="50"/>
      <c r="B65" s="56" t="s">
        <v>298</v>
      </c>
      <c r="C65" s="52"/>
      <c r="D65" s="53" t="s">
        <v>299</v>
      </c>
      <c r="E65" s="53"/>
      <c r="F65" s="53"/>
      <c r="G65" s="54" t="s">
        <v>322</v>
      </c>
      <c r="H65" s="54"/>
      <c r="I65" s="54"/>
      <c r="J65" s="55"/>
      <c r="K65" s="53" t="s">
        <v>300</v>
      </c>
      <c r="L65" s="54" t="s">
        <v>323</v>
      </c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40"/>
      <c r="AE65" s="40"/>
      <c r="AF65" s="40"/>
      <c r="AG65" s="40"/>
      <c r="AH65" s="40"/>
      <c r="BB65" s="61"/>
    </row>
    <row r="66" spans="1:54" s="60" customFormat="1">
      <c r="A66" s="50"/>
      <c r="B66" s="56" t="s">
        <v>303</v>
      </c>
      <c r="C66" s="52"/>
      <c r="D66" s="53" t="s">
        <v>304</v>
      </c>
      <c r="E66" s="53"/>
      <c r="F66" s="53"/>
      <c r="G66" s="54" t="s">
        <v>324</v>
      </c>
      <c r="H66" s="54"/>
      <c r="I66" s="54"/>
      <c r="J66" s="55"/>
      <c r="K66" s="53" t="s">
        <v>304</v>
      </c>
      <c r="L66" s="54" t="s">
        <v>325</v>
      </c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40"/>
      <c r="AE66" s="40"/>
      <c r="AF66" s="40"/>
      <c r="AG66" s="40"/>
      <c r="AH66" s="40"/>
      <c r="BB66" s="61"/>
    </row>
    <row r="67" spans="1:54" s="62" customFormat="1">
      <c r="A67" s="42"/>
      <c r="B67" s="58" t="s">
        <v>307</v>
      </c>
      <c r="C67" s="44"/>
      <c r="D67" s="57"/>
      <c r="E67" s="57"/>
      <c r="F67" s="57"/>
      <c r="G67" s="45">
        <f>$G$63 + $G$65 + $G$66</f>
        <v>28714.54</v>
      </c>
      <c r="H67" s="45"/>
      <c r="I67" s="45"/>
      <c r="J67" s="46"/>
      <c r="K67" s="57"/>
      <c r="L67" s="45">
        <f>$L$63 + $L$65 + $L$66</f>
        <v>106542.20000000001</v>
      </c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8"/>
      <c r="AE67" s="48"/>
      <c r="AF67" s="48"/>
      <c r="AG67" s="48"/>
      <c r="AH67" s="48"/>
      <c r="BB67" s="63"/>
    </row>
    <row r="68" spans="1:54" ht="112.5" customHeight="1">
      <c r="A68" s="27">
        <v>15</v>
      </c>
      <c r="B68" s="28" t="s">
        <v>78</v>
      </c>
      <c r="C68" s="29">
        <v>6</v>
      </c>
      <c r="D68" s="29">
        <v>133048.73000000001</v>
      </c>
      <c r="E68" s="29"/>
      <c r="F68" s="30" t="s">
        <v>32</v>
      </c>
      <c r="G68" s="30">
        <v>798292.38</v>
      </c>
      <c r="H68" s="30"/>
      <c r="I68" s="30"/>
      <c r="J68" s="31" t="s">
        <v>33</v>
      </c>
      <c r="K68" s="29"/>
      <c r="L68" s="30">
        <v>798292.38</v>
      </c>
      <c r="M68" s="29"/>
      <c r="N68" s="29" t="s">
        <v>34</v>
      </c>
      <c r="O68" s="29">
        <v>0</v>
      </c>
      <c r="P68" s="29">
        <v>0</v>
      </c>
      <c r="Q68" s="29"/>
      <c r="R68" s="29"/>
      <c r="S68" s="29"/>
      <c r="T68" s="29"/>
      <c r="U68" s="29"/>
      <c r="V68" s="29"/>
      <c r="W68" s="29">
        <v>0.94</v>
      </c>
      <c r="X68" s="29"/>
      <c r="Y68" s="34"/>
      <c r="Z68" s="29">
        <v>133048.73000000001</v>
      </c>
      <c r="AA68" s="29"/>
      <c r="AB68" s="29"/>
      <c r="AC68" s="29"/>
      <c r="AD68" s="11"/>
      <c r="AE68" s="11"/>
      <c r="AF68" s="11"/>
      <c r="AG68" s="11"/>
      <c r="AH68" s="11"/>
      <c r="BB68" s="59"/>
    </row>
    <row r="69" spans="1:54" s="62" customFormat="1">
      <c r="A69" s="42"/>
      <c r="B69" s="43" t="s">
        <v>297</v>
      </c>
      <c r="C69" s="44"/>
      <c r="D69" s="44"/>
      <c r="E69" s="44"/>
      <c r="F69" s="45"/>
      <c r="G69" s="45">
        <f>$G$68</f>
        <v>798292.38</v>
      </c>
      <c r="H69" s="45"/>
      <c r="I69" s="45"/>
      <c r="J69" s="46"/>
      <c r="K69" s="44"/>
      <c r="L69" s="45">
        <f>$L$68</f>
        <v>798292.38</v>
      </c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7"/>
      <c r="Z69" s="44"/>
      <c r="AA69" s="44"/>
      <c r="AB69" s="44"/>
      <c r="AC69" s="44"/>
      <c r="AD69" s="48"/>
      <c r="AE69" s="48"/>
      <c r="AF69" s="48"/>
      <c r="AG69" s="48"/>
      <c r="AH69" s="48"/>
      <c r="BB69" s="63"/>
    </row>
    <row r="70" spans="1:54" ht="101.25" customHeight="1">
      <c r="A70" s="27">
        <v>16</v>
      </c>
      <c r="B70" s="28" t="s">
        <v>79</v>
      </c>
      <c r="C70" s="29" t="s">
        <v>80</v>
      </c>
      <c r="D70" s="29">
        <v>1538.68</v>
      </c>
      <c r="E70" s="29" t="s">
        <v>81</v>
      </c>
      <c r="F70" s="30">
        <v>771.27</v>
      </c>
      <c r="G70" s="30">
        <v>3672.51</v>
      </c>
      <c r="H70" s="30" t="s">
        <v>82</v>
      </c>
      <c r="I70" s="30" t="s">
        <v>83</v>
      </c>
      <c r="J70" s="31" t="s">
        <v>40</v>
      </c>
      <c r="K70" s="29" t="s">
        <v>41</v>
      </c>
      <c r="L70" s="30">
        <v>3672.51</v>
      </c>
      <c r="M70" s="29" t="s">
        <v>82</v>
      </c>
      <c r="N70" s="29" t="s">
        <v>42</v>
      </c>
      <c r="O70" s="29">
        <v>95</v>
      </c>
      <c r="P70" s="29">
        <v>65</v>
      </c>
      <c r="Q70" s="29">
        <v>764.09</v>
      </c>
      <c r="R70" s="29">
        <v>522.79999999999995</v>
      </c>
      <c r="S70" s="29">
        <v>6557.53</v>
      </c>
      <c r="T70" s="29">
        <v>4773.12</v>
      </c>
      <c r="U70" s="29"/>
      <c r="V70" s="29"/>
      <c r="W70" s="29">
        <v>0.94</v>
      </c>
      <c r="X70" s="29"/>
      <c r="Y70" s="29" t="s">
        <v>43</v>
      </c>
      <c r="Z70" s="29">
        <v>1836.26</v>
      </c>
      <c r="AA70" s="29" t="s">
        <v>84</v>
      </c>
      <c r="AB70" s="29" t="s">
        <v>85</v>
      </c>
      <c r="AC70" s="29" t="s">
        <v>83</v>
      </c>
      <c r="AD70" s="11"/>
      <c r="AE70" s="11"/>
      <c r="AF70" s="11"/>
      <c r="AG70" s="11"/>
      <c r="AH70" s="11"/>
      <c r="BB70" s="59"/>
    </row>
    <row r="71" spans="1:54" s="60" customFormat="1" ht="258.75">
      <c r="A71" s="50"/>
      <c r="B71" s="51" t="s">
        <v>43</v>
      </c>
      <c r="C71" s="52"/>
      <c r="D71" s="53">
        <v>1836.26</v>
      </c>
      <c r="E71" s="53" t="s">
        <v>84</v>
      </c>
      <c r="F71" s="53" t="s">
        <v>85</v>
      </c>
      <c r="G71" s="54"/>
      <c r="H71" s="54"/>
      <c r="I71" s="54"/>
      <c r="J71" s="55"/>
      <c r="K71" s="52"/>
      <c r="L71" s="54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40"/>
      <c r="AE71" s="40"/>
      <c r="AF71" s="40"/>
      <c r="AG71" s="40"/>
      <c r="AH71" s="40"/>
      <c r="BB71" s="61"/>
    </row>
    <row r="72" spans="1:54" s="60" customFormat="1" ht="22.5">
      <c r="A72" s="50"/>
      <c r="B72" s="56" t="s">
        <v>298</v>
      </c>
      <c r="C72" s="52"/>
      <c r="D72" s="53" t="s">
        <v>299</v>
      </c>
      <c r="E72" s="53"/>
      <c r="F72" s="53"/>
      <c r="G72" s="54" t="s">
        <v>326</v>
      </c>
      <c r="H72" s="54"/>
      <c r="I72" s="54"/>
      <c r="J72" s="55"/>
      <c r="K72" s="53" t="s">
        <v>300</v>
      </c>
      <c r="L72" s="54" t="s">
        <v>327</v>
      </c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40"/>
      <c r="AE72" s="40"/>
      <c r="AF72" s="40"/>
      <c r="AG72" s="40"/>
      <c r="AH72" s="40"/>
      <c r="BB72" s="61"/>
    </row>
    <row r="73" spans="1:54" s="60" customFormat="1">
      <c r="A73" s="50"/>
      <c r="B73" s="56" t="s">
        <v>303</v>
      </c>
      <c r="C73" s="52"/>
      <c r="D73" s="53" t="s">
        <v>304</v>
      </c>
      <c r="E73" s="53"/>
      <c r="F73" s="53"/>
      <c r="G73" s="54" t="s">
        <v>328</v>
      </c>
      <c r="H73" s="54"/>
      <c r="I73" s="54"/>
      <c r="J73" s="55"/>
      <c r="K73" s="53" t="s">
        <v>304</v>
      </c>
      <c r="L73" s="54" t="s">
        <v>329</v>
      </c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40"/>
      <c r="AE73" s="40"/>
      <c r="AF73" s="40"/>
      <c r="AG73" s="40"/>
      <c r="AH73" s="40"/>
      <c r="BB73" s="61"/>
    </row>
    <row r="74" spans="1:54" s="62" customFormat="1">
      <c r="A74" s="42"/>
      <c r="B74" s="58" t="s">
        <v>307</v>
      </c>
      <c r="C74" s="44"/>
      <c r="D74" s="57"/>
      <c r="E74" s="57"/>
      <c r="F74" s="57"/>
      <c r="G74" s="45">
        <f>$G$70 + $G$72 + $G$73</f>
        <v>4959.4000000000005</v>
      </c>
      <c r="H74" s="45"/>
      <c r="I74" s="45"/>
      <c r="J74" s="46"/>
      <c r="K74" s="57"/>
      <c r="L74" s="45">
        <f>$L$70 + $L$72 + $L$73</f>
        <v>15003.16</v>
      </c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8"/>
      <c r="AE74" s="48"/>
      <c r="AF74" s="48"/>
      <c r="AG74" s="48"/>
      <c r="AH74" s="48"/>
      <c r="BB74" s="63"/>
    </row>
    <row r="75" spans="1:54" ht="90" customHeight="1">
      <c r="A75" s="27">
        <v>17</v>
      </c>
      <c r="B75" s="28" t="s">
        <v>86</v>
      </c>
      <c r="C75" s="29">
        <v>33</v>
      </c>
      <c r="D75" s="29">
        <v>123430.75</v>
      </c>
      <c r="E75" s="29"/>
      <c r="F75" s="30" t="s">
        <v>32</v>
      </c>
      <c r="G75" s="30">
        <v>4073214.75</v>
      </c>
      <c r="H75" s="30"/>
      <c r="I75" s="30"/>
      <c r="J75" s="31" t="s">
        <v>33</v>
      </c>
      <c r="K75" s="29"/>
      <c r="L75" s="30">
        <v>4073214.75</v>
      </c>
      <c r="M75" s="29"/>
      <c r="N75" s="29" t="s">
        <v>34</v>
      </c>
      <c r="O75" s="29">
        <v>0</v>
      </c>
      <c r="P75" s="29">
        <v>0</v>
      </c>
      <c r="Q75" s="29"/>
      <c r="R75" s="29"/>
      <c r="S75" s="29"/>
      <c r="T75" s="29"/>
      <c r="U75" s="29"/>
      <c r="V75" s="29"/>
      <c r="W75" s="29">
        <v>0.94</v>
      </c>
      <c r="X75" s="29"/>
      <c r="Y75" s="34"/>
      <c r="Z75" s="29">
        <v>123430.75</v>
      </c>
      <c r="AA75" s="29"/>
      <c r="AB75" s="29"/>
      <c r="AC75" s="29"/>
      <c r="AD75" s="11"/>
      <c r="AE75" s="11"/>
      <c r="AF75" s="11"/>
      <c r="AG75" s="11"/>
      <c r="AH75" s="11"/>
      <c r="BB75" s="59"/>
    </row>
    <row r="76" spans="1:54" s="62" customFormat="1">
      <c r="A76" s="42"/>
      <c r="B76" s="43" t="s">
        <v>297</v>
      </c>
      <c r="C76" s="44"/>
      <c r="D76" s="44"/>
      <c r="E76" s="44"/>
      <c r="F76" s="45"/>
      <c r="G76" s="45">
        <f>$G$75</f>
        <v>4073214.75</v>
      </c>
      <c r="H76" s="45"/>
      <c r="I76" s="45"/>
      <c r="J76" s="46"/>
      <c r="K76" s="44"/>
      <c r="L76" s="45">
        <f>$L$75</f>
        <v>4073214.75</v>
      </c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7"/>
      <c r="Z76" s="44"/>
      <c r="AA76" s="44"/>
      <c r="AB76" s="44"/>
      <c r="AC76" s="44"/>
      <c r="AD76" s="48"/>
      <c r="AE76" s="48"/>
      <c r="AF76" s="48"/>
      <c r="AG76" s="48"/>
      <c r="AH76" s="48"/>
      <c r="BB76" s="63"/>
    </row>
    <row r="77" spans="1:54" ht="101.25" customHeight="1">
      <c r="A77" s="27">
        <v>18</v>
      </c>
      <c r="B77" s="28" t="s">
        <v>87</v>
      </c>
      <c r="C77" s="29" t="s">
        <v>88</v>
      </c>
      <c r="D77" s="29">
        <v>1243.8499999999999</v>
      </c>
      <c r="E77" s="29" t="s">
        <v>89</v>
      </c>
      <c r="F77" s="30">
        <v>457.45</v>
      </c>
      <c r="G77" s="30">
        <v>15918.08</v>
      </c>
      <c r="H77" s="30" t="s">
        <v>90</v>
      </c>
      <c r="I77" s="30" t="s">
        <v>91</v>
      </c>
      <c r="J77" s="31" t="s">
        <v>40</v>
      </c>
      <c r="K77" s="29" t="s">
        <v>41</v>
      </c>
      <c r="L77" s="30">
        <v>15918.08</v>
      </c>
      <c r="M77" s="29" t="s">
        <v>90</v>
      </c>
      <c r="N77" s="29" t="s">
        <v>42</v>
      </c>
      <c r="O77" s="29">
        <v>95</v>
      </c>
      <c r="P77" s="29">
        <v>65</v>
      </c>
      <c r="Q77" s="29">
        <v>3637.81</v>
      </c>
      <c r="R77" s="29">
        <v>2489.0300000000002</v>
      </c>
      <c r="S77" s="29">
        <v>31220.38</v>
      </c>
      <c r="T77" s="29">
        <v>22724.799999999999</v>
      </c>
      <c r="U77" s="29"/>
      <c r="V77" s="29"/>
      <c r="W77" s="29">
        <v>0.94</v>
      </c>
      <c r="X77" s="29"/>
      <c r="Y77" s="29" t="s">
        <v>43</v>
      </c>
      <c r="Z77" s="29">
        <v>1447.1</v>
      </c>
      <c r="AA77" s="29" t="s">
        <v>92</v>
      </c>
      <c r="AB77" s="29" t="s">
        <v>93</v>
      </c>
      <c r="AC77" s="29" t="s">
        <v>94</v>
      </c>
      <c r="AD77" s="11"/>
      <c r="AE77" s="11"/>
      <c r="AF77" s="11"/>
      <c r="AG77" s="11"/>
      <c r="AH77" s="11"/>
      <c r="BB77" s="59"/>
    </row>
    <row r="78" spans="1:54" s="60" customFormat="1" ht="258.75">
      <c r="A78" s="50"/>
      <c r="B78" s="51" t="s">
        <v>43</v>
      </c>
      <c r="C78" s="52"/>
      <c r="D78" s="53">
        <v>1447.1</v>
      </c>
      <c r="E78" s="53" t="s">
        <v>92</v>
      </c>
      <c r="F78" s="53" t="s">
        <v>93</v>
      </c>
      <c r="G78" s="54"/>
      <c r="H78" s="54"/>
      <c r="I78" s="54"/>
      <c r="J78" s="55"/>
      <c r="K78" s="52"/>
      <c r="L78" s="54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40"/>
      <c r="AE78" s="40"/>
      <c r="AF78" s="40"/>
      <c r="AG78" s="40"/>
      <c r="AH78" s="40"/>
      <c r="BB78" s="61"/>
    </row>
    <row r="79" spans="1:54" s="60" customFormat="1" ht="22.5">
      <c r="A79" s="50"/>
      <c r="B79" s="56" t="s">
        <v>298</v>
      </c>
      <c r="C79" s="52"/>
      <c r="D79" s="53" t="s">
        <v>299</v>
      </c>
      <c r="E79" s="53"/>
      <c r="F79" s="53"/>
      <c r="G79" s="54" t="s">
        <v>330</v>
      </c>
      <c r="H79" s="54"/>
      <c r="I79" s="54"/>
      <c r="J79" s="55"/>
      <c r="K79" s="53" t="s">
        <v>300</v>
      </c>
      <c r="L79" s="54" t="s">
        <v>331</v>
      </c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40"/>
      <c r="AE79" s="40"/>
      <c r="AF79" s="40"/>
      <c r="AG79" s="40"/>
      <c r="AH79" s="40"/>
      <c r="BB79" s="61"/>
    </row>
    <row r="80" spans="1:54" s="60" customFormat="1">
      <c r="A80" s="50"/>
      <c r="B80" s="56" t="s">
        <v>303</v>
      </c>
      <c r="C80" s="52"/>
      <c r="D80" s="53" t="s">
        <v>304</v>
      </c>
      <c r="E80" s="53"/>
      <c r="F80" s="53"/>
      <c r="G80" s="54" t="s">
        <v>332</v>
      </c>
      <c r="H80" s="54"/>
      <c r="I80" s="54"/>
      <c r="J80" s="55"/>
      <c r="K80" s="53" t="s">
        <v>304</v>
      </c>
      <c r="L80" s="54" t="s">
        <v>333</v>
      </c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40"/>
      <c r="AE80" s="40"/>
      <c r="AF80" s="40"/>
      <c r="AG80" s="40"/>
      <c r="AH80" s="40"/>
      <c r="BB80" s="61"/>
    </row>
    <row r="81" spans="1:54" s="62" customFormat="1">
      <c r="A81" s="42"/>
      <c r="B81" s="58" t="s">
        <v>307</v>
      </c>
      <c r="C81" s="44"/>
      <c r="D81" s="57"/>
      <c r="E81" s="57"/>
      <c r="F81" s="57"/>
      <c r="G81" s="45">
        <f>$G$77 + $G$79 + $G$80</f>
        <v>22044.92</v>
      </c>
      <c r="H81" s="45"/>
      <c r="I81" s="45"/>
      <c r="J81" s="46"/>
      <c r="K81" s="57"/>
      <c r="L81" s="45">
        <f>$L$77 + $L$79 + $L$80</f>
        <v>69863.259999999995</v>
      </c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8"/>
      <c r="AE81" s="48"/>
      <c r="AF81" s="48"/>
      <c r="AG81" s="48"/>
      <c r="AH81" s="48"/>
      <c r="BB81" s="63"/>
    </row>
    <row r="82" spans="1:54" ht="56.25" customHeight="1">
      <c r="A82" s="27">
        <v>19</v>
      </c>
      <c r="B82" s="28" t="s">
        <v>95</v>
      </c>
      <c r="C82" s="29">
        <v>1</v>
      </c>
      <c r="D82" s="29">
        <v>1603</v>
      </c>
      <c r="E82" s="29"/>
      <c r="F82" s="30" t="s">
        <v>32</v>
      </c>
      <c r="G82" s="30">
        <v>1603</v>
      </c>
      <c r="H82" s="30"/>
      <c r="I82" s="30"/>
      <c r="J82" s="31" t="s">
        <v>33</v>
      </c>
      <c r="K82" s="29"/>
      <c r="L82" s="30">
        <v>1603</v>
      </c>
      <c r="M82" s="29"/>
      <c r="N82" s="29" t="s">
        <v>34</v>
      </c>
      <c r="O82" s="29">
        <v>0</v>
      </c>
      <c r="P82" s="29">
        <v>0</v>
      </c>
      <c r="Q82" s="29"/>
      <c r="R82" s="29"/>
      <c r="S82" s="29"/>
      <c r="T82" s="29"/>
      <c r="U82" s="29"/>
      <c r="V82" s="29"/>
      <c r="W82" s="29">
        <v>0.94</v>
      </c>
      <c r="X82" s="29"/>
      <c r="Y82" s="34"/>
      <c r="Z82" s="29">
        <v>1603</v>
      </c>
      <c r="AA82" s="29"/>
      <c r="AB82" s="29"/>
      <c r="AC82" s="29"/>
      <c r="AD82" s="11"/>
      <c r="AE82" s="11"/>
      <c r="AF82" s="11"/>
      <c r="AG82" s="11"/>
      <c r="AH82" s="11"/>
      <c r="BB82" s="59"/>
    </row>
    <row r="83" spans="1:54" s="62" customFormat="1">
      <c r="A83" s="42"/>
      <c r="B83" s="43" t="s">
        <v>297</v>
      </c>
      <c r="C83" s="44"/>
      <c r="D83" s="44"/>
      <c r="E83" s="44"/>
      <c r="F83" s="45"/>
      <c r="G83" s="45">
        <f>$G$82</f>
        <v>1603</v>
      </c>
      <c r="H83" s="45"/>
      <c r="I83" s="45"/>
      <c r="J83" s="46"/>
      <c r="K83" s="44"/>
      <c r="L83" s="45">
        <f>$L$82</f>
        <v>1603</v>
      </c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7"/>
      <c r="Z83" s="44"/>
      <c r="AA83" s="44"/>
      <c r="AB83" s="44"/>
      <c r="AC83" s="44"/>
      <c r="AD83" s="48"/>
      <c r="AE83" s="48"/>
      <c r="AF83" s="48"/>
      <c r="AG83" s="48"/>
      <c r="AH83" s="48"/>
      <c r="BB83" s="63"/>
    </row>
    <row r="84" spans="1:54" ht="78.75" customHeight="1">
      <c r="A84" s="27">
        <v>20</v>
      </c>
      <c r="B84" s="28" t="s">
        <v>96</v>
      </c>
      <c r="C84" s="29">
        <v>1</v>
      </c>
      <c r="D84" s="29">
        <v>1403614.6</v>
      </c>
      <c r="E84" s="29" t="s">
        <v>97</v>
      </c>
      <c r="F84" s="30" t="s">
        <v>32</v>
      </c>
      <c r="G84" s="30">
        <v>1403614.6</v>
      </c>
      <c r="H84" s="30" t="s">
        <v>97</v>
      </c>
      <c r="I84" s="30"/>
      <c r="J84" s="31" t="s">
        <v>40</v>
      </c>
      <c r="K84" s="29" t="s">
        <v>41</v>
      </c>
      <c r="L84" s="30">
        <v>1403614.6</v>
      </c>
      <c r="M84" s="29" t="s">
        <v>98</v>
      </c>
      <c r="N84" s="29" t="s">
        <v>34</v>
      </c>
      <c r="O84" s="29">
        <v>0</v>
      </c>
      <c r="P84" s="29">
        <v>0</v>
      </c>
      <c r="Q84" s="29"/>
      <c r="R84" s="29"/>
      <c r="S84" s="29"/>
      <c r="T84" s="29"/>
      <c r="U84" s="29"/>
      <c r="V84" s="29"/>
      <c r="W84" s="29">
        <v>0.94</v>
      </c>
      <c r="X84" s="29"/>
      <c r="Y84" s="34"/>
      <c r="Z84" s="29">
        <v>1403614.6</v>
      </c>
      <c r="AA84" s="29" t="s">
        <v>97</v>
      </c>
      <c r="AB84" s="29"/>
      <c r="AC84" s="29"/>
      <c r="AD84" s="11"/>
      <c r="AE84" s="11"/>
      <c r="AF84" s="11"/>
      <c r="AG84" s="11"/>
      <c r="AH84" s="11"/>
      <c r="BB84" s="59"/>
    </row>
    <row r="85" spans="1:54" s="62" customFormat="1">
      <c r="A85" s="42"/>
      <c r="B85" s="43" t="s">
        <v>297</v>
      </c>
      <c r="C85" s="44"/>
      <c r="D85" s="44"/>
      <c r="E85" s="44"/>
      <c r="F85" s="45"/>
      <c r="G85" s="45">
        <f>$G$84</f>
        <v>1403614.6</v>
      </c>
      <c r="H85" s="45"/>
      <c r="I85" s="45"/>
      <c r="J85" s="46"/>
      <c r="K85" s="44"/>
      <c r="L85" s="45">
        <f>$L$84</f>
        <v>1403614.6</v>
      </c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7"/>
      <c r="Z85" s="44"/>
      <c r="AA85" s="44"/>
      <c r="AB85" s="44"/>
      <c r="AC85" s="44"/>
      <c r="AD85" s="48"/>
      <c r="AE85" s="48"/>
      <c r="AF85" s="48"/>
      <c r="AG85" s="48"/>
      <c r="AH85" s="48"/>
      <c r="BB85" s="63"/>
    </row>
    <row r="86" spans="1:54" ht="101.25" customHeight="1">
      <c r="A86" s="27">
        <v>21</v>
      </c>
      <c r="B86" s="28" t="s">
        <v>99</v>
      </c>
      <c r="C86" s="29">
        <v>16</v>
      </c>
      <c r="D86" s="29">
        <v>1323.33</v>
      </c>
      <c r="E86" s="29" t="s">
        <v>100</v>
      </c>
      <c r="F86" s="30">
        <v>255.69</v>
      </c>
      <c r="G86" s="30">
        <v>24847.23</v>
      </c>
      <c r="H86" s="30" t="s">
        <v>101</v>
      </c>
      <c r="I86" s="30" t="s">
        <v>102</v>
      </c>
      <c r="J86" s="31" t="s">
        <v>40</v>
      </c>
      <c r="K86" s="29" t="s">
        <v>41</v>
      </c>
      <c r="L86" s="30">
        <v>24847.23</v>
      </c>
      <c r="M86" s="29" t="s">
        <v>103</v>
      </c>
      <c r="N86" s="29" t="s">
        <v>42</v>
      </c>
      <c r="O86" s="29">
        <v>95</v>
      </c>
      <c r="P86" s="29">
        <v>65</v>
      </c>
      <c r="Q86" s="29">
        <v>11203.42</v>
      </c>
      <c r="R86" s="29">
        <v>7665.5</v>
      </c>
      <c r="S86" s="29">
        <v>96149.96</v>
      </c>
      <c r="T86" s="29">
        <v>69985.97</v>
      </c>
      <c r="U86" s="29"/>
      <c r="V86" s="29"/>
      <c r="W86" s="29">
        <v>0.94</v>
      </c>
      <c r="X86" s="29"/>
      <c r="Y86" s="29" t="s">
        <v>104</v>
      </c>
      <c r="Z86" s="29">
        <v>1552.95</v>
      </c>
      <c r="AA86" s="29" t="s">
        <v>105</v>
      </c>
      <c r="AB86" s="29" t="s">
        <v>106</v>
      </c>
      <c r="AC86" s="29" t="s">
        <v>102</v>
      </c>
      <c r="AD86" s="11"/>
      <c r="AE86" s="11"/>
      <c r="AF86" s="11"/>
      <c r="AG86" s="11"/>
      <c r="AH86" s="11"/>
      <c r="BB86" s="59"/>
    </row>
    <row r="87" spans="1:54" s="60" customFormat="1" ht="258.75">
      <c r="A87" s="50"/>
      <c r="B87" s="51" t="s">
        <v>104</v>
      </c>
      <c r="C87" s="52"/>
      <c r="D87" s="53">
        <v>1552.95</v>
      </c>
      <c r="E87" s="53" t="s">
        <v>105</v>
      </c>
      <c r="F87" s="53" t="s">
        <v>106</v>
      </c>
      <c r="G87" s="54"/>
      <c r="H87" s="54"/>
      <c r="I87" s="54"/>
      <c r="J87" s="55"/>
      <c r="K87" s="52"/>
      <c r="L87" s="54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40"/>
      <c r="AE87" s="40"/>
      <c r="AF87" s="40"/>
      <c r="AG87" s="40"/>
      <c r="AH87" s="40"/>
      <c r="BB87" s="61"/>
    </row>
    <row r="88" spans="1:54" s="60" customFormat="1" ht="22.5">
      <c r="A88" s="50"/>
      <c r="B88" s="56" t="s">
        <v>298</v>
      </c>
      <c r="C88" s="52"/>
      <c r="D88" s="53" t="s">
        <v>299</v>
      </c>
      <c r="E88" s="53"/>
      <c r="F88" s="53"/>
      <c r="G88" s="54" t="s">
        <v>334</v>
      </c>
      <c r="H88" s="54"/>
      <c r="I88" s="54"/>
      <c r="J88" s="55"/>
      <c r="K88" s="53" t="s">
        <v>300</v>
      </c>
      <c r="L88" s="54" t="s">
        <v>335</v>
      </c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40"/>
      <c r="AE88" s="40"/>
      <c r="AF88" s="40"/>
      <c r="AG88" s="40"/>
      <c r="AH88" s="40"/>
      <c r="BB88" s="61"/>
    </row>
    <row r="89" spans="1:54" s="60" customFormat="1">
      <c r="A89" s="50"/>
      <c r="B89" s="56" t="s">
        <v>303</v>
      </c>
      <c r="C89" s="52"/>
      <c r="D89" s="53" t="s">
        <v>304</v>
      </c>
      <c r="E89" s="53"/>
      <c r="F89" s="53"/>
      <c r="G89" s="54" t="s">
        <v>336</v>
      </c>
      <c r="H89" s="54"/>
      <c r="I89" s="54"/>
      <c r="J89" s="55"/>
      <c r="K89" s="53" t="s">
        <v>304</v>
      </c>
      <c r="L89" s="54" t="s">
        <v>337</v>
      </c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40"/>
      <c r="AE89" s="40"/>
      <c r="AF89" s="40"/>
      <c r="AG89" s="40"/>
      <c r="AH89" s="40"/>
      <c r="BB89" s="61"/>
    </row>
    <row r="90" spans="1:54" s="62" customFormat="1">
      <c r="A90" s="42"/>
      <c r="B90" s="58" t="s">
        <v>307</v>
      </c>
      <c r="C90" s="44"/>
      <c r="D90" s="57"/>
      <c r="E90" s="57"/>
      <c r="F90" s="57"/>
      <c r="G90" s="45">
        <f>$G$86 + $G$88 + $G$89</f>
        <v>43716.15</v>
      </c>
      <c r="H90" s="45"/>
      <c r="I90" s="45"/>
      <c r="J90" s="46"/>
      <c r="K90" s="57"/>
      <c r="L90" s="45">
        <f>$L$86 + $L$88 + $L$89</f>
        <v>190983.16</v>
      </c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8"/>
      <c r="AE90" s="48"/>
      <c r="AF90" s="48"/>
      <c r="AG90" s="48"/>
      <c r="AH90" s="48"/>
      <c r="BB90" s="63"/>
    </row>
    <row r="91" spans="1:54" ht="101.25" customHeight="1">
      <c r="A91" s="27">
        <v>22</v>
      </c>
      <c r="B91" s="28" t="s">
        <v>107</v>
      </c>
      <c r="C91" s="29" t="s">
        <v>108</v>
      </c>
      <c r="D91" s="29">
        <v>243.4</v>
      </c>
      <c r="E91" s="29" t="s">
        <v>109</v>
      </c>
      <c r="F91" s="30">
        <v>108.31</v>
      </c>
      <c r="G91" s="30">
        <v>4275.8</v>
      </c>
      <c r="H91" s="30" t="s">
        <v>110</v>
      </c>
      <c r="I91" s="30" t="s">
        <v>111</v>
      </c>
      <c r="J91" s="31" t="s">
        <v>40</v>
      </c>
      <c r="K91" s="29" t="s">
        <v>41</v>
      </c>
      <c r="L91" s="30">
        <v>4275.8</v>
      </c>
      <c r="M91" s="29" t="s">
        <v>110</v>
      </c>
      <c r="N91" s="29" t="s">
        <v>42</v>
      </c>
      <c r="O91" s="29">
        <v>95</v>
      </c>
      <c r="P91" s="29">
        <v>65</v>
      </c>
      <c r="Q91" s="29">
        <v>807.86</v>
      </c>
      <c r="R91" s="29">
        <v>552.75</v>
      </c>
      <c r="S91" s="29">
        <v>6933.23</v>
      </c>
      <c r="T91" s="29">
        <v>5046.58</v>
      </c>
      <c r="U91" s="29"/>
      <c r="V91" s="29"/>
      <c r="W91" s="29">
        <v>0.94</v>
      </c>
      <c r="X91" s="29"/>
      <c r="Y91" s="29" t="s">
        <v>43</v>
      </c>
      <c r="Z91" s="29">
        <v>285.05</v>
      </c>
      <c r="AA91" s="29" t="s">
        <v>112</v>
      </c>
      <c r="AB91" s="29" t="s">
        <v>113</v>
      </c>
      <c r="AC91" s="29" t="s">
        <v>111</v>
      </c>
      <c r="AD91" s="11"/>
      <c r="AE91" s="11"/>
      <c r="AF91" s="11"/>
      <c r="AG91" s="11"/>
      <c r="AH91" s="11"/>
      <c r="BB91" s="59"/>
    </row>
    <row r="92" spans="1:54" s="60" customFormat="1" ht="258.75">
      <c r="A92" s="50"/>
      <c r="B92" s="51" t="s">
        <v>43</v>
      </c>
      <c r="C92" s="52"/>
      <c r="D92" s="53">
        <v>285.05</v>
      </c>
      <c r="E92" s="53" t="s">
        <v>112</v>
      </c>
      <c r="F92" s="53" t="s">
        <v>113</v>
      </c>
      <c r="G92" s="54"/>
      <c r="H92" s="54"/>
      <c r="I92" s="54"/>
      <c r="J92" s="55"/>
      <c r="K92" s="52"/>
      <c r="L92" s="54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40"/>
      <c r="AE92" s="40"/>
      <c r="AF92" s="40"/>
      <c r="AG92" s="40"/>
      <c r="AH92" s="40"/>
      <c r="BB92" s="61"/>
    </row>
    <row r="93" spans="1:54" s="60" customFormat="1" ht="22.5">
      <c r="A93" s="50"/>
      <c r="B93" s="56" t="s">
        <v>298</v>
      </c>
      <c r="C93" s="52"/>
      <c r="D93" s="53" t="s">
        <v>299</v>
      </c>
      <c r="E93" s="53"/>
      <c r="F93" s="53"/>
      <c r="G93" s="54" t="s">
        <v>338</v>
      </c>
      <c r="H93" s="54"/>
      <c r="I93" s="54"/>
      <c r="J93" s="55"/>
      <c r="K93" s="53" t="s">
        <v>300</v>
      </c>
      <c r="L93" s="54" t="s">
        <v>339</v>
      </c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40"/>
      <c r="AE93" s="40"/>
      <c r="AF93" s="40"/>
      <c r="AG93" s="40"/>
      <c r="AH93" s="40"/>
      <c r="BB93" s="61"/>
    </row>
    <row r="94" spans="1:54" s="60" customFormat="1">
      <c r="A94" s="50"/>
      <c r="B94" s="56" t="s">
        <v>303</v>
      </c>
      <c r="C94" s="52"/>
      <c r="D94" s="53" t="s">
        <v>304</v>
      </c>
      <c r="E94" s="53"/>
      <c r="F94" s="53"/>
      <c r="G94" s="54" t="s">
        <v>340</v>
      </c>
      <c r="H94" s="54"/>
      <c r="I94" s="54"/>
      <c r="J94" s="55"/>
      <c r="K94" s="53" t="s">
        <v>304</v>
      </c>
      <c r="L94" s="54" t="s">
        <v>341</v>
      </c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40"/>
      <c r="AE94" s="40"/>
      <c r="AF94" s="40"/>
      <c r="AG94" s="40"/>
      <c r="AH94" s="40"/>
      <c r="BB94" s="61"/>
    </row>
    <row r="95" spans="1:54" s="62" customFormat="1">
      <c r="A95" s="42"/>
      <c r="B95" s="58" t="s">
        <v>307</v>
      </c>
      <c r="C95" s="44"/>
      <c r="D95" s="57"/>
      <c r="E95" s="57"/>
      <c r="F95" s="57"/>
      <c r="G95" s="45">
        <f>$G$91 + $G$93 + $G$94</f>
        <v>5636.41</v>
      </c>
      <c r="H95" s="45"/>
      <c r="I95" s="45"/>
      <c r="J95" s="46"/>
      <c r="K95" s="57"/>
      <c r="L95" s="45">
        <f>$L$91 + $L$93 + $L$94</f>
        <v>16255.609999999999</v>
      </c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8"/>
      <c r="AE95" s="48"/>
      <c r="AF95" s="48"/>
      <c r="AG95" s="48"/>
      <c r="AH95" s="48"/>
      <c r="BB95" s="63"/>
    </row>
    <row r="96" spans="1:54" ht="101.25" customHeight="1">
      <c r="A96" s="27">
        <v>23</v>
      </c>
      <c r="B96" s="28" t="s">
        <v>114</v>
      </c>
      <c r="C96" s="29" t="s">
        <v>115</v>
      </c>
      <c r="D96" s="29">
        <v>116.36</v>
      </c>
      <c r="E96" s="29" t="s">
        <v>116</v>
      </c>
      <c r="F96" s="30">
        <v>68.86</v>
      </c>
      <c r="G96" s="30">
        <v>31570.400000000001</v>
      </c>
      <c r="H96" s="30" t="s">
        <v>117</v>
      </c>
      <c r="I96" s="30" t="s">
        <v>118</v>
      </c>
      <c r="J96" s="31" t="s">
        <v>40</v>
      </c>
      <c r="K96" s="29" t="s">
        <v>41</v>
      </c>
      <c r="L96" s="30">
        <v>31570.400000000001</v>
      </c>
      <c r="M96" s="29" t="s">
        <v>119</v>
      </c>
      <c r="N96" s="29" t="s">
        <v>42</v>
      </c>
      <c r="O96" s="29">
        <v>95</v>
      </c>
      <c r="P96" s="29">
        <v>65</v>
      </c>
      <c r="Q96" s="29">
        <v>16847.509999999998</v>
      </c>
      <c r="R96" s="29">
        <v>11527.24</v>
      </c>
      <c r="S96" s="29">
        <v>144588.69</v>
      </c>
      <c r="T96" s="29">
        <v>105243.73</v>
      </c>
      <c r="U96" s="29"/>
      <c r="V96" s="29"/>
      <c r="W96" s="29">
        <v>0.94</v>
      </c>
      <c r="X96" s="29"/>
      <c r="Y96" s="29" t="s">
        <v>43</v>
      </c>
      <c r="Z96" s="29">
        <v>148.5</v>
      </c>
      <c r="AA96" s="29" t="s">
        <v>120</v>
      </c>
      <c r="AB96" s="29" t="s">
        <v>121</v>
      </c>
      <c r="AC96" s="29" t="s">
        <v>122</v>
      </c>
      <c r="AD96" s="11"/>
      <c r="AE96" s="11"/>
      <c r="AF96" s="11"/>
      <c r="AG96" s="11"/>
      <c r="AH96" s="11"/>
      <c r="BB96" s="59"/>
    </row>
    <row r="97" spans="1:54" s="60" customFormat="1" ht="258.75">
      <c r="A97" s="50"/>
      <c r="B97" s="51" t="s">
        <v>43</v>
      </c>
      <c r="C97" s="52"/>
      <c r="D97" s="53">
        <v>148.5</v>
      </c>
      <c r="E97" s="53" t="s">
        <v>120</v>
      </c>
      <c r="F97" s="53" t="s">
        <v>121</v>
      </c>
      <c r="G97" s="54"/>
      <c r="H97" s="54"/>
      <c r="I97" s="54"/>
      <c r="J97" s="55"/>
      <c r="K97" s="52"/>
      <c r="L97" s="54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40"/>
      <c r="AE97" s="40"/>
      <c r="AF97" s="40"/>
      <c r="AG97" s="40"/>
      <c r="AH97" s="40"/>
      <c r="BB97" s="61"/>
    </row>
    <row r="98" spans="1:54" s="60" customFormat="1" ht="22.5">
      <c r="A98" s="50"/>
      <c r="B98" s="56" t="s">
        <v>298</v>
      </c>
      <c r="C98" s="52"/>
      <c r="D98" s="53" t="s">
        <v>299</v>
      </c>
      <c r="E98" s="53"/>
      <c r="F98" s="53"/>
      <c r="G98" s="54" t="s">
        <v>342</v>
      </c>
      <c r="H98" s="54"/>
      <c r="I98" s="54"/>
      <c r="J98" s="55"/>
      <c r="K98" s="53" t="s">
        <v>300</v>
      </c>
      <c r="L98" s="54" t="s">
        <v>343</v>
      </c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40"/>
      <c r="AE98" s="40"/>
      <c r="AF98" s="40"/>
      <c r="AG98" s="40"/>
      <c r="AH98" s="40"/>
      <c r="BB98" s="61"/>
    </row>
    <row r="99" spans="1:54" s="60" customFormat="1">
      <c r="A99" s="50"/>
      <c r="B99" s="56" t="s">
        <v>303</v>
      </c>
      <c r="C99" s="52"/>
      <c r="D99" s="53" t="s">
        <v>304</v>
      </c>
      <c r="E99" s="53"/>
      <c r="F99" s="53"/>
      <c r="G99" s="54" t="s">
        <v>344</v>
      </c>
      <c r="H99" s="54"/>
      <c r="I99" s="54"/>
      <c r="J99" s="55"/>
      <c r="K99" s="53" t="s">
        <v>304</v>
      </c>
      <c r="L99" s="54" t="s">
        <v>345</v>
      </c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40"/>
      <c r="AE99" s="40"/>
      <c r="AF99" s="40"/>
      <c r="AG99" s="40"/>
      <c r="AH99" s="40"/>
      <c r="BB99" s="61"/>
    </row>
    <row r="100" spans="1:54" s="62" customFormat="1">
      <c r="A100" s="42"/>
      <c r="B100" s="58" t="s">
        <v>307</v>
      </c>
      <c r="C100" s="44"/>
      <c r="D100" s="57"/>
      <c r="E100" s="57"/>
      <c r="F100" s="57"/>
      <c r="G100" s="45">
        <f>$G$96 + $G$98 + $G$99</f>
        <v>59945.15</v>
      </c>
      <c r="H100" s="45"/>
      <c r="I100" s="45"/>
      <c r="J100" s="46"/>
      <c r="K100" s="57"/>
      <c r="L100" s="45">
        <f>$L$96 + $L$98 + $L$99</f>
        <v>281402.82</v>
      </c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8"/>
      <c r="AE100" s="48"/>
      <c r="AF100" s="48"/>
      <c r="AG100" s="48"/>
      <c r="AH100" s="48"/>
      <c r="BB100" s="63"/>
    </row>
    <row r="101" spans="1:54" ht="101.25" customHeight="1">
      <c r="A101" s="27">
        <v>24</v>
      </c>
      <c r="B101" s="28" t="s">
        <v>123</v>
      </c>
      <c r="C101" s="29">
        <v>103.3</v>
      </c>
      <c r="D101" s="29">
        <v>716.02</v>
      </c>
      <c r="E101" s="29" t="s">
        <v>124</v>
      </c>
      <c r="F101" s="30">
        <v>631.01</v>
      </c>
      <c r="G101" s="30">
        <v>97187.14</v>
      </c>
      <c r="H101" s="30" t="s">
        <v>125</v>
      </c>
      <c r="I101" s="30" t="s">
        <v>126</v>
      </c>
      <c r="J101" s="31" t="s">
        <v>40</v>
      </c>
      <c r="K101" s="29" t="s">
        <v>41</v>
      </c>
      <c r="L101" s="30">
        <v>97187.14</v>
      </c>
      <c r="M101" s="29" t="s">
        <v>127</v>
      </c>
      <c r="N101" s="29" t="s">
        <v>42</v>
      </c>
      <c r="O101" s="29">
        <v>95</v>
      </c>
      <c r="P101" s="29">
        <v>65</v>
      </c>
      <c r="Q101" s="29">
        <v>15770.9</v>
      </c>
      <c r="R101" s="29">
        <v>10790.62</v>
      </c>
      <c r="S101" s="29">
        <v>135349.04</v>
      </c>
      <c r="T101" s="29">
        <v>98518.34</v>
      </c>
      <c r="U101" s="29"/>
      <c r="V101" s="29"/>
      <c r="W101" s="29">
        <v>0.94</v>
      </c>
      <c r="X101" s="29"/>
      <c r="Y101" s="29" t="s">
        <v>128</v>
      </c>
      <c r="Z101" s="29">
        <v>940.82</v>
      </c>
      <c r="AA101" s="29" t="s">
        <v>129</v>
      </c>
      <c r="AB101" s="29" t="s">
        <v>130</v>
      </c>
      <c r="AC101" s="29" t="s">
        <v>126</v>
      </c>
      <c r="AD101" s="11"/>
      <c r="AE101" s="11"/>
      <c r="AF101" s="11"/>
      <c r="AG101" s="11"/>
      <c r="AH101" s="11"/>
      <c r="BB101" s="59"/>
    </row>
    <row r="102" spans="1:54" s="60" customFormat="1" ht="258.75">
      <c r="A102" s="50"/>
      <c r="B102" s="51" t="s">
        <v>128</v>
      </c>
      <c r="C102" s="52"/>
      <c r="D102" s="53">
        <v>940.82</v>
      </c>
      <c r="E102" s="53" t="s">
        <v>129</v>
      </c>
      <c r="F102" s="53" t="s">
        <v>130</v>
      </c>
      <c r="G102" s="54"/>
      <c r="H102" s="54"/>
      <c r="I102" s="54"/>
      <c r="J102" s="55"/>
      <c r="K102" s="52"/>
      <c r="L102" s="54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40"/>
      <c r="AE102" s="40"/>
      <c r="AF102" s="40"/>
      <c r="AG102" s="40"/>
      <c r="AH102" s="40"/>
      <c r="BB102" s="61"/>
    </row>
    <row r="103" spans="1:54" s="60" customFormat="1" ht="22.5">
      <c r="A103" s="50"/>
      <c r="B103" s="56" t="s">
        <v>298</v>
      </c>
      <c r="C103" s="52"/>
      <c r="D103" s="53" t="s">
        <v>299</v>
      </c>
      <c r="E103" s="53"/>
      <c r="F103" s="53"/>
      <c r="G103" s="54" t="s">
        <v>346</v>
      </c>
      <c r="H103" s="54"/>
      <c r="I103" s="54"/>
      <c r="J103" s="55"/>
      <c r="K103" s="53" t="s">
        <v>300</v>
      </c>
      <c r="L103" s="54" t="s">
        <v>347</v>
      </c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40"/>
      <c r="AE103" s="40"/>
      <c r="AF103" s="40"/>
      <c r="AG103" s="40"/>
      <c r="AH103" s="40"/>
      <c r="BB103" s="61"/>
    </row>
    <row r="104" spans="1:54" s="60" customFormat="1">
      <c r="A104" s="50"/>
      <c r="B104" s="56" t="s">
        <v>303</v>
      </c>
      <c r="C104" s="52"/>
      <c r="D104" s="53" t="s">
        <v>304</v>
      </c>
      <c r="E104" s="53"/>
      <c r="F104" s="53"/>
      <c r="G104" s="54" t="s">
        <v>348</v>
      </c>
      <c r="H104" s="54"/>
      <c r="I104" s="54"/>
      <c r="J104" s="55"/>
      <c r="K104" s="53" t="s">
        <v>304</v>
      </c>
      <c r="L104" s="54" t="s">
        <v>349</v>
      </c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40"/>
      <c r="AE104" s="40"/>
      <c r="AF104" s="40"/>
      <c r="AG104" s="40"/>
      <c r="AH104" s="40"/>
      <c r="BB104" s="61"/>
    </row>
    <row r="105" spans="1:54" s="62" customFormat="1">
      <c r="A105" s="42"/>
      <c r="B105" s="58" t="s">
        <v>307</v>
      </c>
      <c r="C105" s="44"/>
      <c r="D105" s="57"/>
      <c r="E105" s="57"/>
      <c r="F105" s="57"/>
      <c r="G105" s="45">
        <f>$G$101 + $G$103 + $G$104</f>
        <v>123748.65999999999</v>
      </c>
      <c r="H105" s="45"/>
      <c r="I105" s="45"/>
      <c r="J105" s="46"/>
      <c r="K105" s="57"/>
      <c r="L105" s="45">
        <f>$L$101 + $L$103 + $L$104</f>
        <v>331054.52</v>
      </c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8"/>
      <c r="AE105" s="48"/>
      <c r="AF105" s="48"/>
      <c r="AG105" s="48"/>
      <c r="AH105" s="48"/>
      <c r="BB105" s="63"/>
    </row>
    <row r="106" spans="1:54" ht="101.25" customHeight="1">
      <c r="A106" s="27">
        <v>25</v>
      </c>
      <c r="B106" s="28" t="s">
        <v>131</v>
      </c>
      <c r="C106" s="29" t="s">
        <v>132</v>
      </c>
      <c r="D106" s="29">
        <v>203.2</v>
      </c>
      <c r="E106" s="29">
        <v>46.61</v>
      </c>
      <c r="F106" s="30">
        <v>156.59</v>
      </c>
      <c r="G106" s="30">
        <v>2406.98</v>
      </c>
      <c r="H106" s="30">
        <v>557.19000000000005</v>
      </c>
      <c r="I106" s="30" t="s">
        <v>133</v>
      </c>
      <c r="J106" s="31" t="s">
        <v>40</v>
      </c>
      <c r="K106" s="29" t="s">
        <v>41</v>
      </c>
      <c r="L106" s="30">
        <v>2406.98</v>
      </c>
      <c r="M106" s="29">
        <v>557.19000000000005</v>
      </c>
      <c r="N106" s="29" t="s">
        <v>42</v>
      </c>
      <c r="O106" s="29">
        <v>95</v>
      </c>
      <c r="P106" s="29">
        <v>65</v>
      </c>
      <c r="Q106" s="29">
        <v>669.22</v>
      </c>
      <c r="R106" s="29">
        <v>457.89</v>
      </c>
      <c r="S106" s="29">
        <v>5743.36</v>
      </c>
      <c r="T106" s="29">
        <v>4180.49</v>
      </c>
      <c r="U106" s="29"/>
      <c r="V106" s="29"/>
      <c r="W106" s="29">
        <v>0.94</v>
      </c>
      <c r="X106" s="29"/>
      <c r="Y106" s="29" t="s">
        <v>128</v>
      </c>
      <c r="Z106" s="29">
        <v>267.44</v>
      </c>
      <c r="AA106" s="29">
        <v>61.91</v>
      </c>
      <c r="AB106" s="29" t="s">
        <v>134</v>
      </c>
      <c r="AC106" s="29" t="s">
        <v>133</v>
      </c>
      <c r="AD106" s="11"/>
      <c r="AE106" s="11"/>
      <c r="AF106" s="11"/>
      <c r="AG106" s="11"/>
      <c r="AH106" s="11"/>
      <c r="BB106" s="59"/>
    </row>
    <row r="107" spans="1:54" s="60" customFormat="1" ht="258.75">
      <c r="A107" s="50"/>
      <c r="B107" s="51" t="s">
        <v>128</v>
      </c>
      <c r="C107" s="52"/>
      <c r="D107" s="53">
        <v>267.44</v>
      </c>
      <c r="E107" s="53">
        <v>61.91</v>
      </c>
      <c r="F107" s="53" t="s">
        <v>134</v>
      </c>
      <c r="G107" s="54"/>
      <c r="H107" s="54"/>
      <c r="I107" s="54"/>
      <c r="J107" s="55"/>
      <c r="K107" s="52"/>
      <c r="L107" s="54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40"/>
      <c r="AE107" s="40"/>
      <c r="AF107" s="40"/>
      <c r="AG107" s="40"/>
      <c r="AH107" s="40"/>
      <c r="BB107" s="61"/>
    </row>
    <row r="108" spans="1:54" s="60" customFormat="1" ht="22.5">
      <c r="A108" s="50"/>
      <c r="B108" s="56" t="s">
        <v>298</v>
      </c>
      <c r="C108" s="52"/>
      <c r="D108" s="53" t="s">
        <v>299</v>
      </c>
      <c r="E108" s="53"/>
      <c r="F108" s="53"/>
      <c r="G108" s="54" t="s">
        <v>350</v>
      </c>
      <c r="H108" s="54"/>
      <c r="I108" s="54"/>
      <c r="J108" s="55"/>
      <c r="K108" s="53" t="s">
        <v>300</v>
      </c>
      <c r="L108" s="54" t="s">
        <v>351</v>
      </c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40"/>
      <c r="AE108" s="40"/>
      <c r="AF108" s="40"/>
      <c r="AG108" s="40"/>
      <c r="AH108" s="40"/>
      <c r="BB108" s="61"/>
    </row>
    <row r="109" spans="1:54" s="60" customFormat="1">
      <c r="A109" s="50"/>
      <c r="B109" s="56" t="s">
        <v>303</v>
      </c>
      <c r="C109" s="52"/>
      <c r="D109" s="53" t="s">
        <v>304</v>
      </c>
      <c r="E109" s="53"/>
      <c r="F109" s="53"/>
      <c r="G109" s="54" t="s">
        <v>352</v>
      </c>
      <c r="H109" s="54"/>
      <c r="I109" s="54"/>
      <c r="J109" s="55"/>
      <c r="K109" s="53" t="s">
        <v>304</v>
      </c>
      <c r="L109" s="54" t="s">
        <v>353</v>
      </c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40"/>
      <c r="AE109" s="40"/>
      <c r="AF109" s="40"/>
      <c r="AG109" s="40"/>
      <c r="AH109" s="40"/>
      <c r="BB109" s="61"/>
    </row>
    <row r="110" spans="1:54" s="62" customFormat="1">
      <c r="A110" s="42"/>
      <c r="B110" s="58" t="s">
        <v>307</v>
      </c>
      <c r="C110" s="44"/>
      <c r="D110" s="57"/>
      <c r="E110" s="57"/>
      <c r="F110" s="57"/>
      <c r="G110" s="45">
        <f>$G$106 + $G$108 + $G$109</f>
        <v>3534.0899999999997</v>
      </c>
      <c r="H110" s="45"/>
      <c r="I110" s="45"/>
      <c r="J110" s="46"/>
      <c r="K110" s="57"/>
      <c r="L110" s="45">
        <f>$L$106 + $L$108 + $L$109</f>
        <v>12330.83</v>
      </c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8"/>
      <c r="AE110" s="48"/>
      <c r="AF110" s="48"/>
      <c r="AG110" s="48"/>
      <c r="AH110" s="48"/>
      <c r="BB110" s="63"/>
    </row>
    <row r="111" spans="1:54" ht="101.25" customHeight="1">
      <c r="A111" s="27">
        <v>26</v>
      </c>
      <c r="B111" s="28" t="s">
        <v>135</v>
      </c>
      <c r="C111" s="29" t="s">
        <v>136</v>
      </c>
      <c r="D111" s="29">
        <v>5753.53</v>
      </c>
      <c r="E111" s="29" t="s">
        <v>137</v>
      </c>
      <c r="F111" s="30">
        <v>3809.65</v>
      </c>
      <c r="G111" s="30">
        <v>12335.53</v>
      </c>
      <c r="H111" s="30" t="s">
        <v>138</v>
      </c>
      <c r="I111" s="30" t="s">
        <v>139</v>
      </c>
      <c r="J111" s="31" t="s">
        <v>40</v>
      </c>
      <c r="K111" s="29" t="s">
        <v>41</v>
      </c>
      <c r="L111" s="30">
        <v>12335.53</v>
      </c>
      <c r="M111" s="29" t="s">
        <v>140</v>
      </c>
      <c r="N111" s="29" t="s">
        <v>42</v>
      </c>
      <c r="O111" s="29">
        <v>95</v>
      </c>
      <c r="P111" s="29">
        <v>65</v>
      </c>
      <c r="Q111" s="29">
        <v>3411.9</v>
      </c>
      <c r="R111" s="29">
        <v>2334.46</v>
      </c>
      <c r="S111" s="29">
        <v>29281.59</v>
      </c>
      <c r="T111" s="29">
        <v>21313.58</v>
      </c>
      <c r="U111" s="29"/>
      <c r="V111" s="29"/>
      <c r="W111" s="29">
        <v>0.94</v>
      </c>
      <c r="X111" s="29"/>
      <c r="Y111" s="29" t="s">
        <v>43</v>
      </c>
      <c r="Z111" s="29">
        <v>7316.45</v>
      </c>
      <c r="AA111" s="29" t="s">
        <v>141</v>
      </c>
      <c r="AB111" s="29" t="s">
        <v>142</v>
      </c>
      <c r="AC111" s="29" t="s">
        <v>139</v>
      </c>
      <c r="AD111" s="11"/>
      <c r="AE111" s="11"/>
      <c r="AF111" s="11"/>
      <c r="AG111" s="11"/>
      <c r="AH111" s="11"/>
      <c r="BB111" s="59"/>
    </row>
    <row r="112" spans="1:54" s="60" customFormat="1" ht="258.75">
      <c r="A112" s="50"/>
      <c r="B112" s="51" t="s">
        <v>43</v>
      </c>
      <c r="C112" s="52"/>
      <c r="D112" s="53">
        <v>7316.45</v>
      </c>
      <c r="E112" s="53" t="s">
        <v>141</v>
      </c>
      <c r="F112" s="53" t="s">
        <v>142</v>
      </c>
      <c r="G112" s="54"/>
      <c r="H112" s="54"/>
      <c r="I112" s="54"/>
      <c r="J112" s="55"/>
      <c r="K112" s="52"/>
      <c r="L112" s="54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40"/>
      <c r="AE112" s="40"/>
      <c r="AF112" s="40"/>
      <c r="AG112" s="40"/>
      <c r="AH112" s="40"/>
      <c r="BB112" s="61"/>
    </row>
    <row r="113" spans="1:54" s="60" customFormat="1" ht="22.5">
      <c r="A113" s="50"/>
      <c r="B113" s="56" t="s">
        <v>298</v>
      </c>
      <c r="C113" s="52"/>
      <c r="D113" s="53" t="s">
        <v>299</v>
      </c>
      <c r="E113" s="53"/>
      <c r="F113" s="53"/>
      <c r="G113" s="54" t="s">
        <v>354</v>
      </c>
      <c r="H113" s="54"/>
      <c r="I113" s="54"/>
      <c r="J113" s="55"/>
      <c r="K113" s="53" t="s">
        <v>300</v>
      </c>
      <c r="L113" s="54" t="s">
        <v>355</v>
      </c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40"/>
      <c r="AE113" s="40"/>
      <c r="AF113" s="40"/>
      <c r="AG113" s="40"/>
      <c r="AH113" s="40"/>
      <c r="BB113" s="61"/>
    </row>
    <row r="114" spans="1:54" s="60" customFormat="1">
      <c r="A114" s="50"/>
      <c r="B114" s="56" t="s">
        <v>303</v>
      </c>
      <c r="C114" s="52"/>
      <c r="D114" s="53" t="s">
        <v>304</v>
      </c>
      <c r="E114" s="53"/>
      <c r="F114" s="53"/>
      <c r="G114" s="54" t="s">
        <v>356</v>
      </c>
      <c r="H114" s="54"/>
      <c r="I114" s="54"/>
      <c r="J114" s="55"/>
      <c r="K114" s="53" t="s">
        <v>304</v>
      </c>
      <c r="L114" s="54" t="s">
        <v>357</v>
      </c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40"/>
      <c r="AE114" s="40"/>
      <c r="AF114" s="40"/>
      <c r="AG114" s="40"/>
      <c r="AH114" s="40"/>
      <c r="BB114" s="61"/>
    </row>
    <row r="115" spans="1:54" s="62" customFormat="1">
      <c r="A115" s="42"/>
      <c r="B115" s="58" t="s">
        <v>307</v>
      </c>
      <c r="C115" s="44"/>
      <c r="D115" s="57"/>
      <c r="E115" s="57"/>
      <c r="F115" s="57"/>
      <c r="G115" s="45">
        <f>$G$111 + $G$113 + $G$114</f>
        <v>18081.89</v>
      </c>
      <c r="H115" s="45"/>
      <c r="I115" s="45"/>
      <c r="J115" s="46"/>
      <c r="K115" s="57"/>
      <c r="L115" s="45">
        <f>$L$111 + $L$113 + $L$114</f>
        <v>62930.700000000004</v>
      </c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8"/>
      <c r="AE115" s="48"/>
      <c r="AF115" s="48"/>
      <c r="AG115" s="48"/>
      <c r="AH115" s="48"/>
      <c r="BB115" s="63"/>
    </row>
    <row r="116" spans="1:54" ht="90" customHeight="1">
      <c r="A116" s="27">
        <v>27</v>
      </c>
      <c r="B116" s="28" t="s">
        <v>143</v>
      </c>
      <c r="C116" s="29" t="s">
        <v>144</v>
      </c>
      <c r="D116" s="29">
        <v>723.24</v>
      </c>
      <c r="E116" s="29" t="s">
        <v>145</v>
      </c>
      <c r="F116" s="30">
        <v>18.41</v>
      </c>
      <c r="G116" s="30">
        <v>10126.16</v>
      </c>
      <c r="H116" s="30" t="s">
        <v>146</v>
      </c>
      <c r="I116" s="30" t="s">
        <v>147</v>
      </c>
      <c r="J116" s="31" t="s">
        <v>40</v>
      </c>
      <c r="K116" s="29" t="s">
        <v>41</v>
      </c>
      <c r="L116" s="30">
        <v>10126.16</v>
      </c>
      <c r="M116" s="29" t="s">
        <v>146</v>
      </c>
      <c r="N116" s="29" t="s">
        <v>42</v>
      </c>
      <c r="O116" s="29">
        <v>95</v>
      </c>
      <c r="P116" s="29">
        <v>65</v>
      </c>
      <c r="Q116" s="29">
        <v>1652.91</v>
      </c>
      <c r="R116" s="29">
        <v>1130.94</v>
      </c>
      <c r="S116" s="29">
        <v>14185.56</v>
      </c>
      <c r="T116" s="29">
        <v>10325.44</v>
      </c>
      <c r="U116" s="29"/>
      <c r="V116" s="29"/>
      <c r="W116" s="29">
        <v>0.94</v>
      </c>
      <c r="X116" s="29"/>
      <c r="Y116" s="29" t="s">
        <v>148</v>
      </c>
      <c r="Z116" s="29">
        <v>747.87</v>
      </c>
      <c r="AA116" s="29" t="s">
        <v>149</v>
      </c>
      <c r="AB116" s="29" t="s">
        <v>150</v>
      </c>
      <c r="AC116" s="29" t="s">
        <v>147</v>
      </c>
      <c r="AD116" s="11"/>
      <c r="AE116" s="11"/>
      <c r="AF116" s="11"/>
      <c r="AG116" s="11"/>
      <c r="AH116" s="11"/>
      <c r="BB116" s="59"/>
    </row>
    <row r="117" spans="1:54" s="60" customFormat="1" ht="191.25">
      <c r="A117" s="50"/>
      <c r="B117" s="51" t="s">
        <v>148</v>
      </c>
      <c r="C117" s="52"/>
      <c r="D117" s="53">
        <v>747.87</v>
      </c>
      <c r="E117" s="53" t="s">
        <v>149</v>
      </c>
      <c r="F117" s="53" t="s">
        <v>150</v>
      </c>
      <c r="G117" s="54"/>
      <c r="H117" s="54"/>
      <c r="I117" s="54"/>
      <c r="J117" s="55"/>
      <c r="K117" s="52"/>
      <c r="L117" s="54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40"/>
      <c r="AE117" s="40"/>
      <c r="AF117" s="40"/>
      <c r="AG117" s="40"/>
      <c r="AH117" s="40"/>
      <c r="BB117" s="61"/>
    </row>
    <row r="118" spans="1:54" s="60" customFormat="1" ht="22.5">
      <c r="A118" s="50"/>
      <c r="B118" s="56" t="s">
        <v>298</v>
      </c>
      <c r="C118" s="52"/>
      <c r="D118" s="53" t="s">
        <v>299</v>
      </c>
      <c r="E118" s="53"/>
      <c r="F118" s="53"/>
      <c r="G118" s="54" t="s">
        <v>358</v>
      </c>
      <c r="H118" s="54"/>
      <c r="I118" s="54"/>
      <c r="J118" s="55"/>
      <c r="K118" s="53" t="s">
        <v>300</v>
      </c>
      <c r="L118" s="54" t="s">
        <v>359</v>
      </c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40"/>
      <c r="AE118" s="40"/>
      <c r="AF118" s="40"/>
      <c r="AG118" s="40"/>
      <c r="AH118" s="40"/>
      <c r="BB118" s="61"/>
    </row>
    <row r="119" spans="1:54" s="60" customFormat="1">
      <c r="A119" s="50"/>
      <c r="B119" s="56" t="s">
        <v>303</v>
      </c>
      <c r="C119" s="52"/>
      <c r="D119" s="53" t="s">
        <v>304</v>
      </c>
      <c r="E119" s="53"/>
      <c r="F119" s="53"/>
      <c r="G119" s="54" t="s">
        <v>360</v>
      </c>
      <c r="H119" s="54"/>
      <c r="I119" s="54"/>
      <c r="J119" s="55"/>
      <c r="K119" s="53" t="s">
        <v>304</v>
      </c>
      <c r="L119" s="54" t="s">
        <v>361</v>
      </c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40"/>
      <c r="AE119" s="40"/>
      <c r="AF119" s="40"/>
      <c r="AG119" s="40"/>
      <c r="AH119" s="40"/>
      <c r="BB119" s="61"/>
    </row>
    <row r="120" spans="1:54" s="62" customFormat="1">
      <c r="A120" s="64"/>
      <c r="B120" s="69" t="s">
        <v>307</v>
      </c>
      <c r="C120" s="65"/>
      <c r="D120" s="66"/>
      <c r="E120" s="66"/>
      <c r="F120" s="66"/>
      <c r="G120" s="67">
        <f>$G$116 + $G$118 + $G$119</f>
        <v>12910.01</v>
      </c>
      <c r="H120" s="67"/>
      <c r="I120" s="67"/>
      <c r="J120" s="68"/>
      <c r="K120" s="66"/>
      <c r="L120" s="67">
        <f>$L$116 + $L$118 + $L$119</f>
        <v>34637.160000000003</v>
      </c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48"/>
      <c r="AE120" s="48"/>
      <c r="AF120" s="48"/>
      <c r="AG120" s="48"/>
      <c r="AH120" s="48"/>
      <c r="BB120" s="63"/>
    </row>
    <row r="121" spans="1:54" ht="101.25" customHeight="1">
      <c r="A121" s="27">
        <v>28</v>
      </c>
      <c r="B121" s="28" t="s">
        <v>151</v>
      </c>
      <c r="C121" s="29" t="s">
        <v>144</v>
      </c>
      <c r="D121" s="29">
        <v>283</v>
      </c>
      <c r="E121" s="29" t="s">
        <v>152</v>
      </c>
      <c r="F121" s="30">
        <v>18.41</v>
      </c>
      <c r="G121" s="30">
        <v>4017.53</v>
      </c>
      <c r="H121" s="30" t="s">
        <v>153</v>
      </c>
      <c r="I121" s="30" t="s">
        <v>147</v>
      </c>
      <c r="J121" s="31" t="s">
        <v>40</v>
      </c>
      <c r="K121" s="29" t="s">
        <v>41</v>
      </c>
      <c r="L121" s="30">
        <v>4017.53</v>
      </c>
      <c r="M121" s="29" t="s">
        <v>153</v>
      </c>
      <c r="N121" s="29" t="s">
        <v>42</v>
      </c>
      <c r="O121" s="29">
        <v>95</v>
      </c>
      <c r="P121" s="29">
        <v>65</v>
      </c>
      <c r="Q121" s="29">
        <v>835.91</v>
      </c>
      <c r="R121" s="29">
        <v>571.94000000000005</v>
      </c>
      <c r="S121" s="29">
        <v>7173.99</v>
      </c>
      <c r="T121" s="29">
        <v>5221.83</v>
      </c>
      <c r="U121" s="29"/>
      <c r="V121" s="29"/>
      <c r="W121" s="29">
        <v>0.94</v>
      </c>
      <c r="X121" s="29"/>
      <c r="Y121" s="29" t="s">
        <v>148</v>
      </c>
      <c r="Z121" s="29">
        <v>296.72000000000003</v>
      </c>
      <c r="AA121" s="29" t="s">
        <v>154</v>
      </c>
      <c r="AB121" s="29" t="s">
        <v>150</v>
      </c>
      <c r="AC121" s="29" t="s">
        <v>147</v>
      </c>
      <c r="AD121" s="11"/>
      <c r="AE121" s="11"/>
      <c r="AF121" s="11"/>
      <c r="AG121" s="11"/>
      <c r="AH121" s="11"/>
      <c r="BB121" s="59"/>
    </row>
    <row r="122" spans="1:54" s="60" customFormat="1" ht="191.25">
      <c r="A122" s="50"/>
      <c r="B122" s="51" t="s">
        <v>148</v>
      </c>
      <c r="C122" s="52"/>
      <c r="D122" s="53">
        <v>296.72000000000003</v>
      </c>
      <c r="E122" s="53" t="s">
        <v>154</v>
      </c>
      <c r="F122" s="53" t="s">
        <v>150</v>
      </c>
      <c r="G122" s="54"/>
      <c r="H122" s="54"/>
      <c r="I122" s="54"/>
      <c r="J122" s="55"/>
      <c r="K122" s="52"/>
      <c r="L122" s="54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40"/>
      <c r="AE122" s="40"/>
      <c r="AF122" s="40"/>
      <c r="AG122" s="40"/>
      <c r="AH122" s="40"/>
      <c r="BB122" s="61"/>
    </row>
    <row r="123" spans="1:54" s="60" customFormat="1" ht="22.5">
      <c r="A123" s="50"/>
      <c r="B123" s="56" t="s">
        <v>298</v>
      </c>
      <c r="C123" s="52"/>
      <c r="D123" s="53" t="s">
        <v>299</v>
      </c>
      <c r="E123" s="53"/>
      <c r="F123" s="53"/>
      <c r="G123" s="54" t="s">
        <v>362</v>
      </c>
      <c r="H123" s="54"/>
      <c r="I123" s="54"/>
      <c r="J123" s="55"/>
      <c r="K123" s="53" t="s">
        <v>300</v>
      </c>
      <c r="L123" s="54" t="s">
        <v>363</v>
      </c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40"/>
      <c r="AE123" s="40"/>
      <c r="AF123" s="40"/>
      <c r="AG123" s="40"/>
      <c r="AH123" s="40"/>
      <c r="BB123" s="61"/>
    </row>
    <row r="124" spans="1:54" s="60" customFormat="1">
      <c r="A124" s="50"/>
      <c r="B124" s="56" t="s">
        <v>303</v>
      </c>
      <c r="C124" s="52"/>
      <c r="D124" s="53" t="s">
        <v>304</v>
      </c>
      <c r="E124" s="53"/>
      <c r="F124" s="53"/>
      <c r="G124" s="54" t="s">
        <v>364</v>
      </c>
      <c r="H124" s="54"/>
      <c r="I124" s="54"/>
      <c r="J124" s="55"/>
      <c r="K124" s="53" t="s">
        <v>304</v>
      </c>
      <c r="L124" s="54" t="s">
        <v>365</v>
      </c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40"/>
      <c r="AE124" s="40"/>
      <c r="AF124" s="40"/>
      <c r="AG124" s="40"/>
      <c r="AH124" s="40"/>
      <c r="BB124" s="61"/>
    </row>
    <row r="125" spans="1:54" s="62" customFormat="1">
      <c r="A125" s="64"/>
      <c r="B125" s="69" t="s">
        <v>307</v>
      </c>
      <c r="C125" s="65"/>
      <c r="D125" s="66"/>
      <c r="E125" s="66"/>
      <c r="F125" s="66"/>
      <c r="G125" s="67">
        <f>$G$121 + $G$123 + $G$124</f>
        <v>5425.380000000001</v>
      </c>
      <c r="H125" s="67"/>
      <c r="I125" s="67"/>
      <c r="J125" s="68"/>
      <c r="K125" s="66"/>
      <c r="L125" s="67">
        <f>$L$121 + $L$123 + $L$124</f>
        <v>16413.349999999999</v>
      </c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48"/>
      <c r="AE125" s="48"/>
      <c r="AF125" s="48"/>
      <c r="AG125" s="48"/>
      <c r="AH125" s="48"/>
      <c r="BB125" s="63"/>
    </row>
    <row r="126" spans="1:54" ht="12.75">
      <c r="A126" s="25" t="s">
        <v>155</v>
      </c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11"/>
      <c r="AE126" s="11"/>
      <c r="AF126" s="11"/>
      <c r="AG126" s="11"/>
      <c r="AH126" s="11"/>
    </row>
    <row r="127" spans="1:54" ht="12.75">
      <c r="A127" s="32" t="s">
        <v>156</v>
      </c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11"/>
      <c r="AE127" s="11"/>
      <c r="AF127" s="11"/>
      <c r="AG127" s="11"/>
      <c r="AH127" s="11"/>
    </row>
    <row r="128" spans="1:54" ht="101.25" customHeight="1">
      <c r="A128" s="27">
        <v>29</v>
      </c>
      <c r="B128" s="28" t="s">
        <v>157</v>
      </c>
      <c r="C128" s="29">
        <v>18</v>
      </c>
      <c r="D128" s="29">
        <v>198.69</v>
      </c>
      <c r="E128" s="29" t="s">
        <v>158</v>
      </c>
      <c r="F128" s="30" t="s">
        <v>32</v>
      </c>
      <c r="G128" s="30">
        <v>3576.42</v>
      </c>
      <c r="H128" s="30" t="s">
        <v>159</v>
      </c>
      <c r="I128" s="30"/>
      <c r="J128" s="31" t="s">
        <v>40</v>
      </c>
      <c r="K128" s="29" t="s">
        <v>41</v>
      </c>
      <c r="L128" s="30">
        <v>3576.42</v>
      </c>
      <c r="M128" s="29" t="s">
        <v>159</v>
      </c>
      <c r="N128" s="29" t="s">
        <v>34</v>
      </c>
      <c r="O128" s="29">
        <v>0</v>
      </c>
      <c r="P128" s="29">
        <v>0</v>
      </c>
      <c r="Q128" s="29"/>
      <c r="R128" s="29"/>
      <c r="S128" s="29"/>
      <c r="T128" s="29"/>
      <c r="U128" s="29"/>
      <c r="V128" s="29"/>
      <c r="W128" s="29">
        <v>0.94</v>
      </c>
      <c r="X128" s="29"/>
      <c r="Y128" s="34"/>
      <c r="Z128" s="29">
        <v>198.69</v>
      </c>
      <c r="AA128" s="29" t="s">
        <v>158</v>
      </c>
      <c r="AB128" s="29"/>
      <c r="AC128" s="29"/>
      <c r="AD128" s="11"/>
      <c r="AE128" s="11"/>
      <c r="AF128" s="11"/>
      <c r="AG128" s="11"/>
      <c r="AH128" s="11"/>
      <c r="BB128" s="59"/>
    </row>
    <row r="129" spans="1:54" s="62" customFormat="1">
      <c r="A129" s="42"/>
      <c r="B129" s="43" t="s">
        <v>297</v>
      </c>
      <c r="C129" s="44"/>
      <c r="D129" s="44"/>
      <c r="E129" s="44"/>
      <c r="F129" s="45"/>
      <c r="G129" s="45">
        <f>$G$128</f>
        <v>3576.42</v>
      </c>
      <c r="H129" s="45"/>
      <c r="I129" s="45"/>
      <c r="J129" s="46"/>
      <c r="K129" s="44"/>
      <c r="L129" s="45">
        <f>$L$128</f>
        <v>3576.42</v>
      </c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7"/>
      <c r="Z129" s="44"/>
      <c r="AA129" s="44"/>
      <c r="AB129" s="44"/>
      <c r="AC129" s="44"/>
      <c r="AD129" s="48"/>
      <c r="AE129" s="48"/>
      <c r="AF129" s="48"/>
      <c r="AG129" s="48"/>
      <c r="AH129" s="48"/>
      <c r="BB129" s="63"/>
    </row>
    <row r="130" spans="1:54" ht="56.25" customHeight="1">
      <c r="A130" s="27">
        <v>30</v>
      </c>
      <c r="B130" s="28" t="s">
        <v>160</v>
      </c>
      <c r="C130" s="29">
        <v>84</v>
      </c>
      <c r="D130" s="29">
        <v>46.63</v>
      </c>
      <c r="E130" s="29" t="s">
        <v>161</v>
      </c>
      <c r="F130" s="30" t="s">
        <v>32</v>
      </c>
      <c r="G130" s="30">
        <v>3916.92</v>
      </c>
      <c r="H130" s="30" t="s">
        <v>162</v>
      </c>
      <c r="I130" s="30"/>
      <c r="J130" s="31" t="s">
        <v>40</v>
      </c>
      <c r="K130" s="29" t="s">
        <v>41</v>
      </c>
      <c r="L130" s="30">
        <v>3916.92</v>
      </c>
      <c r="M130" s="29" t="s">
        <v>162</v>
      </c>
      <c r="N130" s="29" t="s">
        <v>34</v>
      </c>
      <c r="O130" s="29">
        <v>0</v>
      </c>
      <c r="P130" s="29">
        <v>0</v>
      </c>
      <c r="Q130" s="29"/>
      <c r="R130" s="29"/>
      <c r="S130" s="29"/>
      <c r="T130" s="29"/>
      <c r="U130" s="29"/>
      <c r="V130" s="29"/>
      <c r="W130" s="29">
        <v>0.94</v>
      </c>
      <c r="X130" s="29"/>
      <c r="Y130" s="34"/>
      <c r="Z130" s="29">
        <v>46.63</v>
      </c>
      <c r="AA130" s="29" t="s">
        <v>161</v>
      </c>
      <c r="AB130" s="29"/>
      <c r="AC130" s="29"/>
      <c r="AD130" s="11"/>
      <c r="AE130" s="11"/>
      <c r="AF130" s="11"/>
      <c r="AG130" s="11"/>
      <c r="AH130" s="11"/>
      <c r="BB130" s="59"/>
    </row>
    <row r="131" spans="1:54" s="62" customFormat="1">
      <c r="A131" s="42"/>
      <c r="B131" s="43" t="s">
        <v>297</v>
      </c>
      <c r="C131" s="44"/>
      <c r="D131" s="44"/>
      <c r="E131" s="44"/>
      <c r="F131" s="45"/>
      <c r="G131" s="45">
        <f>$G$130</f>
        <v>3916.92</v>
      </c>
      <c r="H131" s="45"/>
      <c r="I131" s="45"/>
      <c r="J131" s="46"/>
      <c r="K131" s="44"/>
      <c r="L131" s="45">
        <f>$L$130</f>
        <v>3916.92</v>
      </c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7"/>
      <c r="Z131" s="44"/>
      <c r="AA131" s="44"/>
      <c r="AB131" s="44"/>
      <c r="AC131" s="44"/>
      <c r="AD131" s="48"/>
      <c r="AE131" s="48"/>
      <c r="AF131" s="48"/>
      <c r="AG131" s="48"/>
      <c r="AH131" s="48"/>
      <c r="BB131" s="63"/>
    </row>
    <row r="132" spans="1:54" ht="56.25" customHeight="1">
      <c r="A132" s="27">
        <v>31</v>
      </c>
      <c r="B132" s="28" t="s">
        <v>163</v>
      </c>
      <c r="C132" s="29">
        <v>258</v>
      </c>
      <c r="D132" s="29">
        <v>31.53</v>
      </c>
      <c r="E132" s="29" t="s">
        <v>164</v>
      </c>
      <c r="F132" s="30" t="s">
        <v>32</v>
      </c>
      <c r="G132" s="30">
        <v>8134.74</v>
      </c>
      <c r="H132" s="30" t="s">
        <v>165</v>
      </c>
      <c r="I132" s="30"/>
      <c r="J132" s="31" t="s">
        <v>40</v>
      </c>
      <c r="K132" s="29" t="s">
        <v>41</v>
      </c>
      <c r="L132" s="30">
        <v>8134.74</v>
      </c>
      <c r="M132" s="29" t="s">
        <v>165</v>
      </c>
      <c r="N132" s="29" t="s">
        <v>34</v>
      </c>
      <c r="O132" s="29">
        <v>0</v>
      </c>
      <c r="P132" s="29">
        <v>0</v>
      </c>
      <c r="Q132" s="29"/>
      <c r="R132" s="29"/>
      <c r="S132" s="29"/>
      <c r="T132" s="29"/>
      <c r="U132" s="29"/>
      <c r="V132" s="29"/>
      <c r="W132" s="29">
        <v>0.94</v>
      </c>
      <c r="X132" s="29"/>
      <c r="Y132" s="34"/>
      <c r="Z132" s="29">
        <v>31.53</v>
      </c>
      <c r="AA132" s="29" t="s">
        <v>164</v>
      </c>
      <c r="AB132" s="29"/>
      <c r="AC132" s="29"/>
      <c r="AD132" s="11"/>
      <c r="AE132" s="11"/>
      <c r="AF132" s="11"/>
      <c r="AG132" s="11"/>
      <c r="AH132" s="11"/>
      <c r="BB132" s="59"/>
    </row>
    <row r="133" spans="1:54" s="62" customFormat="1">
      <c r="A133" s="42"/>
      <c r="B133" s="43" t="s">
        <v>297</v>
      </c>
      <c r="C133" s="44"/>
      <c r="D133" s="44"/>
      <c r="E133" s="44"/>
      <c r="F133" s="45"/>
      <c r="G133" s="45">
        <f>$G$132</f>
        <v>8134.74</v>
      </c>
      <c r="H133" s="45"/>
      <c r="I133" s="45"/>
      <c r="J133" s="46"/>
      <c r="K133" s="44"/>
      <c r="L133" s="45">
        <f>$L$132</f>
        <v>8134.74</v>
      </c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7"/>
      <c r="Z133" s="44"/>
      <c r="AA133" s="44"/>
      <c r="AB133" s="44"/>
      <c r="AC133" s="44"/>
      <c r="AD133" s="48"/>
      <c r="AE133" s="48"/>
      <c r="AF133" s="48"/>
      <c r="AG133" s="48"/>
      <c r="AH133" s="48"/>
      <c r="BB133" s="63"/>
    </row>
    <row r="134" spans="1:54" ht="56.25" customHeight="1">
      <c r="A134" s="27">
        <v>32</v>
      </c>
      <c r="B134" s="28" t="s">
        <v>166</v>
      </c>
      <c r="C134" s="29">
        <v>9</v>
      </c>
      <c r="D134" s="29">
        <v>73.260000000000005</v>
      </c>
      <c r="E134" s="29" t="s">
        <v>167</v>
      </c>
      <c r="F134" s="30" t="s">
        <v>32</v>
      </c>
      <c r="G134" s="30">
        <v>659.34</v>
      </c>
      <c r="H134" s="30" t="s">
        <v>168</v>
      </c>
      <c r="I134" s="30"/>
      <c r="J134" s="31" t="s">
        <v>40</v>
      </c>
      <c r="K134" s="29" t="s">
        <v>41</v>
      </c>
      <c r="L134" s="30">
        <v>659.34</v>
      </c>
      <c r="M134" s="29" t="s">
        <v>168</v>
      </c>
      <c r="N134" s="29" t="s">
        <v>34</v>
      </c>
      <c r="O134" s="29">
        <v>0</v>
      </c>
      <c r="P134" s="29">
        <v>0</v>
      </c>
      <c r="Q134" s="29"/>
      <c r="R134" s="29"/>
      <c r="S134" s="29"/>
      <c r="T134" s="29"/>
      <c r="U134" s="29"/>
      <c r="V134" s="29"/>
      <c r="W134" s="29">
        <v>0.94</v>
      </c>
      <c r="X134" s="29"/>
      <c r="Y134" s="34"/>
      <c r="Z134" s="29">
        <v>73.260000000000005</v>
      </c>
      <c r="AA134" s="29" t="s">
        <v>167</v>
      </c>
      <c r="AB134" s="29"/>
      <c r="AC134" s="29"/>
      <c r="AD134" s="11"/>
      <c r="AE134" s="11"/>
      <c r="AF134" s="11"/>
      <c r="AG134" s="11"/>
      <c r="AH134" s="11"/>
      <c r="BB134" s="59"/>
    </row>
    <row r="135" spans="1:54" s="62" customFormat="1">
      <c r="A135" s="42"/>
      <c r="B135" s="43" t="s">
        <v>297</v>
      </c>
      <c r="C135" s="44"/>
      <c r="D135" s="44"/>
      <c r="E135" s="44"/>
      <c r="F135" s="45"/>
      <c r="G135" s="45">
        <f>$G$134</f>
        <v>659.34</v>
      </c>
      <c r="H135" s="45"/>
      <c r="I135" s="45"/>
      <c r="J135" s="46"/>
      <c r="K135" s="44"/>
      <c r="L135" s="45">
        <f>$L$134</f>
        <v>659.34</v>
      </c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7"/>
      <c r="Z135" s="44"/>
      <c r="AA135" s="44"/>
      <c r="AB135" s="44"/>
      <c r="AC135" s="44"/>
      <c r="AD135" s="48"/>
      <c r="AE135" s="48"/>
      <c r="AF135" s="48"/>
      <c r="AG135" s="48"/>
      <c r="AH135" s="48"/>
      <c r="BB135" s="63"/>
    </row>
    <row r="136" spans="1:54" ht="56.25" customHeight="1">
      <c r="A136" s="27">
        <v>33</v>
      </c>
      <c r="B136" s="28" t="s">
        <v>169</v>
      </c>
      <c r="C136" s="29">
        <v>24</v>
      </c>
      <c r="D136" s="29">
        <v>24.59</v>
      </c>
      <c r="E136" s="29" t="s">
        <v>170</v>
      </c>
      <c r="F136" s="30" t="s">
        <v>32</v>
      </c>
      <c r="G136" s="30">
        <v>590.16</v>
      </c>
      <c r="H136" s="30" t="s">
        <v>171</v>
      </c>
      <c r="I136" s="30"/>
      <c r="J136" s="31" t="s">
        <v>40</v>
      </c>
      <c r="K136" s="29" t="s">
        <v>41</v>
      </c>
      <c r="L136" s="30">
        <v>590.16</v>
      </c>
      <c r="M136" s="29" t="s">
        <v>171</v>
      </c>
      <c r="N136" s="29" t="s">
        <v>34</v>
      </c>
      <c r="O136" s="29">
        <v>0</v>
      </c>
      <c r="P136" s="29">
        <v>0</v>
      </c>
      <c r="Q136" s="29"/>
      <c r="R136" s="29"/>
      <c r="S136" s="29"/>
      <c r="T136" s="29"/>
      <c r="U136" s="29"/>
      <c r="V136" s="29"/>
      <c r="W136" s="29">
        <v>0.94</v>
      </c>
      <c r="X136" s="29"/>
      <c r="Y136" s="34"/>
      <c r="Z136" s="29">
        <v>24.59</v>
      </c>
      <c r="AA136" s="29" t="s">
        <v>170</v>
      </c>
      <c r="AB136" s="29"/>
      <c r="AC136" s="29"/>
      <c r="AD136" s="11"/>
      <c r="AE136" s="11"/>
      <c r="AF136" s="11"/>
      <c r="AG136" s="11"/>
      <c r="AH136" s="11"/>
      <c r="BB136" s="59"/>
    </row>
    <row r="137" spans="1:54" s="62" customFormat="1">
      <c r="A137" s="42"/>
      <c r="B137" s="43" t="s">
        <v>297</v>
      </c>
      <c r="C137" s="44"/>
      <c r="D137" s="44"/>
      <c r="E137" s="44"/>
      <c r="F137" s="45"/>
      <c r="G137" s="45">
        <f>$G$136</f>
        <v>590.16</v>
      </c>
      <c r="H137" s="45"/>
      <c r="I137" s="45"/>
      <c r="J137" s="46"/>
      <c r="K137" s="44"/>
      <c r="L137" s="45">
        <f>$L$136</f>
        <v>590.16</v>
      </c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7"/>
      <c r="Z137" s="44"/>
      <c r="AA137" s="44"/>
      <c r="AB137" s="44"/>
      <c r="AC137" s="44"/>
      <c r="AD137" s="48"/>
      <c r="AE137" s="48"/>
      <c r="AF137" s="48"/>
      <c r="AG137" s="48"/>
      <c r="AH137" s="48"/>
      <c r="BB137" s="63"/>
    </row>
    <row r="138" spans="1:54" ht="45" customHeight="1">
      <c r="A138" s="27">
        <v>34</v>
      </c>
      <c r="B138" s="28" t="s">
        <v>172</v>
      </c>
      <c r="C138" s="29">
        <v>56</v>
      </c>
      <c r="D138" s="29">
        <v>24.64</v>
      </c>
      <c r="E138" s="29" t="s">
        <v>173</v>
      </c>
      <c r="F138" s="30" t="s">
        <v>32</v>
      </c>
      <c r="G138" s="30">
        <v>1379.84</v>
      </c>
      <c r="H138" s="30" t="s">
        <v>174</v>
      </c>
      <c r="I138" s="30"/>
      <c r="J138" s="31" t="s">
        <v>40</v>
      </c>
      <c r="K138" s="29" t="s">
        <v>41</v>
      </c>
      <c r="L138" s="30">
        <v>1379.84</v>
      </c>
      <c r="M138" s="29" t="s">
        <v>174</v>
      </c>
      <c r="N138" s="29" t="s">
        <v>34</v>
      </c>
      <c r="O138" s="29">
        <v>0</v>
      </c>
      <c r="P138" s="29">
        <v>0</v>
      </c>
      <c r="Q138" s="29"/>
      <c r="R138" s="29"/>
      <c r="S138" s="29"/>
      <c r="T138" s="29"/>
      <c r="U138" s="29"/>
      <c r="V138" s="29"/>
      <c r="W138" s="29">
        <v>0.94</v>
      </c>
      <c r="X138" s="29"/>
      <c r="Y138" s="34"/>
      <c r="Z138" s="29">
        <v>24.64</v>
      </c>
      <c r="AA138" s="29" t="s">
        <v>173</v>
      </c>
      <c r="AB138" s="29"/>
      <c r="AC138" s="29"/>
      <c r="AD138" s="11"/>
      <c r="AE138" s="11"/>
      <c r="AF138" s="11"/>
      <c r="AG138" s="11"/>
      <c r="AH138" s="11"/>
      <c r="BB138" s="59"/>
    </row>
    <row r="139" spans="1:54" s="62" customFormat="1">
      <c r="A139" s="42"/>
      <c r="B139" s="43" t="s">
        <v>297</v>
      </c>
      <c r="C139" s="44"/>
      <c r="D139" s="44"/>
      <c r="E139" s="44"/>
      <c r="F139" s="45"/>
      <c r="G139" s="45">
        <f>$G$138</f>
        <v>1379.84</v>
      </c>
      <c r="H139" s="45"/>
      <c r="I139" s="45"/>
      <c r="J139" s="46"/>
      <c r="K139" s="44"/>
      <c r="L139" s="45">
        <f>$L$138</f>
        <v>1379.84</v>
      </c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7"/>
      <c r="Z139" s="44"/>
      <c r="AA139" s="44"/>
      <c r="AB139" s="44"/>
      <c r="AC139" s="44"/>
      <c r="AD139" s="48"/>
      <c r="AE139" s="48"/>
      <c r="AF139" s="48"/>
      <c r="AG139" s="48"/>
      <c r="AH139" s="48"/>
      <c r="BB139" s="63"/>
    </row>
    <row r="140" spans="1:54" ht="45" customHeight="1">
      <c r="A140" s="27">
        <v>35</v>
      </c>
      <c r="B140" s="28" t="s">
        <v>175</v>
      </c>
      <c r="C140" s="29" t="s">
        <v>176</v>
      </c>
      <c r="D140" s="29">
        <v>111149.92</v>
      </c>
      <c r="E140" s="29" t="s">
        <v>177</v>
      </c>
      <c r="F140" s="30" t="s">
        <v>32</v>
      </c>
      <c r="G140" s="30">
        <v>10703.74</v>
      </c>
      <c r="H140" s="30" t="s">
        <v>178</v>
      </c>
      <c r="I140" s="30"/>
      <c r="J140" s="31" t="s">
        <v>40</v>
      </c>
      <c r="K140" s="29" t="s">
        <v>41</v>
      </c>
      <c r="L140" s="30">
        <v>10703.74</v>
      </c>
      <c r="M140" s="29" t="s">
        <v>178</v>
      </c>
      <c r="N140" s="29" t="s">
        <v>34</v>
      </c>
      <c r="O140" s="29">
        <v>0</v>
      </c>
      <c r="P140" s="29">
        <v>0</v>
      </c>
      <c r="Q140" s="29"/>
      <c r="R140" s="29"/>
      <c r="S140" s="29"/>
      <c r="T140" s="29"/>
      <c r="U140" s="29"/>
      <c r="V140" s="29"/>
      <c r="W140" s="29">
        <v>0.94</v>
      </c>
      <c r="X140" s="29"/>
      <c r="Y140" s="34"/>
      <c r="Z140" s="29">
        <v>111149.92</v>
      </c>
      <c r="AA140" s="29" t="s">
        <v>177</v>
      </c>
      <c r="AB140" s="29"/>
      <c r="AC140" s="29"/>
      <c r="AD140" s="11"/>
      <c r="AE140" s="11"/>
      <c r="AF140" s="11"/>
      <c r="AG140" s="11"/>
      <c r="AH140" s="11"/>
      <c r="BB140" s="59"/>
    </row>
    <row r="141" spans="1:54" s="62" customFormat="1">
      <c r="A141" s="42"/>
      <c r="B141" s="43" t="s">
        <v>297</v>
      </c>
      <c r="C141" s="44"/>
      <c r="D141" s="44"/>
      <c r="E141" s="44"/>
      <c r="F141" s="45"/>
      <c r="G141" s="45">
        <f>$G$140</f>
        <v>10703.74</v>
      </c>
      <c r="H141" s="45"/>
      <c r="I141" s="45"/>
      <c r="J141" s="46"/>
      <c r="K141" s="44"/>
      <c r="L141" s="45">
        <f>$L$140</f>
        <v>10703.74</v>
      </c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7"/>
      <c r="Z141" s="44"/>
      <c r="AA141" s="44"/>
      <c r="AB141" s="44"/>
      <c r="AC141" s="44"/>
      <c r="AD141" s="48"/>
      <c r="AE141" s="48"/>
      <c r="AF141" s="48"/>
      <c r="AG141" s="48"/>
      <c r="AH141" s="48"/>
      <c r="BB141" s="63"/>
    </row>
    <row r="142" spans="1:54" ht="12.75">
      <c r="A142" s="32" t="s">
        <v>179</v>
      </c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11"/>
      <c r="AE142" s="11"/>
      <c r="AF142" s="11"/>
      <c r="AG142" s="11"/>
      <c r="AH142" s="11"/>
    </row>
    <row r="143" spans="1:54" ht="45" customHeight="1">
      <c r="A143" s="27">
        <v>36</v>
      </c>
      <c r="B143" s="28" t="s">
        <v>180</v>
      </c>
      <c r="C143" s="29">
        <v>81</v>
      </c>
      <c r="D143" s="29">
        <v>66.47</v>
      </c>
      <c r="E143" s="29" t="s">
        <v>181</v>
      </c>
      <c r="F143" s="30" t="s">
        <v>32</v>
      </c>
      <c r="G143" s="30">
        <v>5384.07</v>
      </c>
      <c r="H143" s="30" t="s">
        <v>182</v>
      </c>
      <c r="I143" s="30"/>
      <c r="J143" s="31" t="s">
        <v>40</v>
      </c>
      <c r="K143" s="29" t="s">
        <v>41</v>
      </c>
      <c r="L143" s="30">
        <v>5384.07</v>
      </c>
      <c r="M143" s="29" t="s">
        <v>182</v>
      </c>
      <c r="N143" s="29" t="s">
        <v>34</v>
      </c>
      <c r="O143" s="29">
        <v>0</v>
      </c>
      <c r="P143" s="29">
        <v>0</v>
      </c>
      <c r="Q143" s="29"/>
      <c r="R143" s="29"/>
      <c r="S143" s="29"/>
      <c r="T143" s="29"/>
      <c r="U143" s="29"/>
      <c r="V143" s="29"/>
      <c r="W143" s="29">
        <v>0.94</v>
      </c>
      <c r="X143" s="29"/>
      <c r="Y143" s="34"/>
      <c r="Z143" s="29">
        <v>66.47</v>
      </c>
      <c r="AA143" s="29" t="s">
        <v>181</v>
      </c>
      <c r="AB143" s="29"/>
      <c r="AC143" s="29"/>
      <c r="AD143" s="11"/>
      <c r="AE143" s="11"/>
      <c r="AF143" s="11"/>
      <c r="AG143" s="11"/>
      <c r="AH143" s="11"/>
      <c r="BB143" s="59"/>
    </row>
    <row r="144" spans="1:54" s="62" customFormat="1">
      <c r="A144" s="42"/>
      <c r="B144" s="43" t="s">
        <v>297</v>
      </c>
      <c r="C144" s="44"/>
      <c r="D144" s="44"/>
      <c r="E144" s="44"/>
      <c r="F144" s="45"/>
      <c r="G144" s="45">
        <f>$G$143</f>
        <v>5384.07</v>
      </c>
      <c r="H144" s="45"/>
      <c r="I144" s="45"/>
      <c r="J144" s="46"/>
      <c r="K144" s="44"/>
      <c r="L144" s="45">
        <f>$L$143</f>
        <v>5384.07</v>
      </c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7"/>
      <c r="Z144" s="44"/>
      <c r="AA144" s="44"/>
      <c r="AB144" s="44"/>
      <c r="AC144" s="44"/>
      <c r="AD144" s="48"/>
      <c r="AE144" s="48"/>
      <c r="AF144" s="48"/>
      <c r="AG144" s="48"/>
      <c r="AH144" s="48"/>
      <c r="BB144" s="63"/>
    </row>
    <row r="145" spans="1:54" ht="45" customHeight="1">
      <c r="A145" s="27">
        <v>37</v>
      </c>
      <c r="B145" s="28" t="s">
        <v>183</v>
      </c>
      <c r="C145" s="29">
        <v>6</v>
      </c>
      <c r="D145" s="29">
        <v>75.5</v>
      </c>
      <c r="E145" s="29" t="s">
        <v>184</v>
      </c>
      <c r="F145" s="30" t="s">
        <v>32</v>
      </c>
      <c r="G145" s="30">
        <v>453</v>
      </c>
      <c r="H145" s="30" t="s">
        <v>185</v>
      </c>
      <c r="I145" s="30"/>
      <c r="J145" s="31" t="s">
        <v>40</v>
      </c>
      <c r="K145" s="29" t="s">
        <v>41</v>
      </c>
      <c r="L145" s="30">
        <v>453</v>
      </c>
      <c r="M145" s="29" t="s">
        <v>186</v>
      </c>
      <c r="N145" s="29" t="s">
        <v>34</v>
      </c>
      <c r="O145" s="29">
        <v>0</v>
      </c>
      <c r="P145" s="29">
        <v>0</v>
      </c>
      <c r="Q145" s="29"/>
      <c r="R145" s="29"/>
      <c r="S145" s="29"/>
      <c r="T145" s="29"/>
      <c r="U145" s="29"/>
      <c r="V145" s="29"/>
      <c r="W145" s="29">
        <v>0.94</v>
      </c>
      <c r="X145" s="29"/>
      <c r="Y145" s="34"/>
      <c r="Z145" s="29">
        <v>75.5</v>
      </c>
      <c r="AA145" s="29" t="s">
        <v>184</v>
      </c>
      <c r="AB145" s="29"/>
      <c r="AC145" s="29"/>
      <c r="AD145" s="11"/>
      <c r="AE145" s="11"/>
      <c r="AF145" s="11"/>
      <c r="AG145" s="11"/>
      <c r="AH145" s="11"/>
      <c r="BB145" s="59"/>
    </row>
    <row r="146" spans="1:54" s="62" customFormat="1">
      <c r="A146" s="42"/>
      <c r="B146" s="43" t="s">
        <v>297</v>
      </c>
      <c r="C146" s="44"/>
      <c r="D146" s="44"/>
      <c r="E146" s="44"/>
      <c r="F146" s="45"/>
      <c r="G146" s="45">
        <f>$G$145</f>
        <v>453</v>
      </c>
      <c r="H146" s="45"/>
      <c r="I146" s="45"/>
      <c r="J146" s="46"/>
      <c r="K146" s="44"/>
      <c r="L146" s="45">
        <f>$L$145</f>
        <v>453</v>
      </c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7"/>
      <c r="Z146" s="44"/>
      <c r="AA146" s="44"/>
      <c r="AB146" s="44"/>
      <c r="AC146" s="44"/>
      <c r="AD146" s="48"/>
      <c r="AE146" s="48"/>
      <c r="AF146" s="48"/>
      <c r="AG146" s="48"/>
      <c r="AH146" s="48"/>
      <c r="BB146" s="63"/>
    </row>
    <row r="147" spans="1:54" ht="56.25" customHeight="1">
      <c r="A147" s="27">
        <v>38</v>
      </c>
      <c r="B147" s="28" t="s">
        <v>187</v>
      </c>
      <c r="C147" s="29">
        <v>6</v>
      </c>
      <c r="D147" s="29">
        <v>13.43</v>
      </c>
      <c r="E147" s="29" t="s">
        <v>188</v>
      </c>
      <c r="F147" s="30" t="s">
        <v>32</v>
      </c>
      <c r="G147" s="30">
        <v>80.58</v>
      </c>
      <c r="H147" s="30" t="s">
        <v>189</v>
      </c>
      <c r="I147" s="30"/>
      <c r="J147" s="31" t="s">
        <v>40</v>
      </c>
      <c r="K147" s="29" t="s">
        <v>41</v>
      </c>
      <c r="L147" s="30">
        <v>80.58</v>
      </c>
      <c r="M147" s="29" t="s">
        <v>189</v>
      </c>
      <c r="N147" s="29" t="s">
        <v>34</v>
      </c>
      <c r="O147" s="29">
        <v>0</v>
      </c>
      <c r="P147" s="29">
        <v>0</v>
      </c>
      <c r="Q147" s="29"/>
      <c r="R147" s="29"/>
      <c r="S147" s="29"/>
      <c r="T147" s="29"/>
      <c r="U147" s="29"/>
      <c r="V147" s="29"/>
      <c r="W147" s="29">
        <v>0.94</v>
      </c>
      <c r="X147" s="29"/>
      <c r="Y147" s="34"/>
      <c r="Z147" s="29">
        <v>13.43</v>
      </c>
      <c r="AA147" s="29" t="s">
        <v>188</v>
      </c>
      <c r="AB147" s="29"/>
      <c r="AC147" s="29"/>
      <c r="AD147" s="11"/>
      <c r="AE147" s="11"/>
      <c r="AF147" s="11"/>
      <c r="AG147" s="11"/>
      <c r="AH147" s="11"/>
      <c r="BB147" s="59"/>
    </row>
    <row r="148" spans="1:54" s="62" customFormat="1">
      <c r="A148" s="42"/>
      <c r="B148" s="43" t="s">
        <v>297</v>
      </c>
      <c r="C148" s="44"/>
      <c r="D148" s="44"/>
      <c r="E148" s="44"/>
      <c r="F148" s="45"/>
      <c r="G148" s="45">
        <f>$G$147</f>
        <v>80.58</v>
      </c>
      <c r="H148" s="45"/>
      <c r="I148" s="45"/>
      <c r="J148" s="46"/>
      <c r="K148" s="44"/>
      <c r="L148" s="45">
        <f>$L$147</f>
        <v>80.58</v>
      </c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7"/>
      <c r="Z148" s="44"/>
      <c r="AA148" s="44"/>
      <c r="AB148" s="44"/>
      <c r="AC148" s="44"/>
      <c r="AD148" s="48"/>
      <c r="AE148" s="48"/>
      <c r="AF148" s="48"/>
      <c r="AG148" s="48"/>
      <c r="AH148" s="48"/>
      <c r="BB148" s="63"/>
    </row>
    <row r="149" spans="1:54" ht="56.25" customHeight="1">
      <c r="A149" s="27">
        <v>39</v>
      </c>
      <c r="B149" s="28" t="s">
        <v>190</v>
      </c>
      <c r="C149" s="29">
        <v>9</v>
      </c>
      <c r="D149" s="29">
        <v>24.83</v>
      </c>
      <c r="E149" s="29" t="s">
        <v>191</v>
      </c>
      <c r="F149" s="30" t="s">
        <v>32</v>
      </c>
      <c r="G149" s="30">
        <v>223.47</v>
      </c>
      <c r="H149" s="30" t="s">
        <v>192</v>
      </c>
      <c r="I149" s="30"/>
      <c r="J149" s="31" t="s">
        <v>40</v>
      </c>
      <c r="K149" s="29" t="s">
        <v>41</v>
      </c>
      <c r="L149" s="30">
        <v>223.47</v>
      </c>
      <c r="M149" s="29" t="s">
        <v>192</v>
      </c>
      <c r="N149" s="29" t="s">
        <v>34</v>
      </c>
      <c r="O149" s="29">
        <v>0</v>
      </c>
      <c r="P149" s="29">
        <v>0</v>
      </c>
      <c r="Q149" s="29"/>
      <c r="R149" s="29"/>
      <c r="S149" s="29"/>
      <c r="T149" s="29"/>
      <c r="U149" s="29"/>
      <c r="V149" s="29"/>
      <c r="W149" s="29">
        <v>0.94</v>
      </c>
      <c r="X149" s="29"/>
      <c r="Y149" s="34"/>
      <c r="Z149" s="29">
        <v>24.83</v>
      </c>
      <c r="AA149" s="29" t="s">
        <v>191</v>
      </c>
      <c r="AB149" s="29"/>
      <c r="AC149" s="29"/>
      <c r="AD149" s="11"/>
      <c r="AE149" s="11"/>
      <c r="AF149" s="11"/>
      <c r="AG149" s="11"/>
      <c r="AH149" s="11"/>
      <c r="BB149" s="59"/>
    </row>
    <row r="150" spans="1:54" s="62" customFormat="1">
      <c r="A150" s="42"/>
      <c r="B150" s="43" t="s">
        <v>297</v>
      </c>
      <c r="C150" s="44"/>
      <c r="D150" s="44"/>
      <c r="E150" s="44"/>
      <c r="F150" s="45"/>
      <c r="G150" s="45">
        <f>$G$149</f>
        <v>223.47</v>
      </c>
      <c r="H150" s="45"/>
      <c r="I150" s="45"/>
      <c r="J150" s="46"/>
      <c r="K150" s="44"/>
      <c r="L150" s="45">
        <f>$L$149</f>
        <v>223.47</v>
      </c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7"/>
      <c r="Z150" s="44"/>
      <c r="AA150" s="44"/>
      <c r="AB150" s="44"/>
      <c r="AC150" s="44"/>
      <c r="AD150" s="48"/>
      <c r="AE150" s="48"/>
      <c r="AF150" s="48"/>
      <c r="AG150" s="48"/>
      <c r="AH150" s="48"/>
      <c r="BB150" s="63"/>
    </row>
    <row r="151" spans="1:54" ht="56.25" customHeight="1">
      <c r="A151" s="27">
        <v>40</v>
      </c>
      <c r="B151" s="28" t="s">
        <v>193</v>
      </c>
      <c r="C151" s="29">
        <v>3</v>
      </c>
      <c r="D151" s="29">
        <v>131.12</v>
      </c>
      <c r="E151" s="29" t="s">
        <v>194</v>
      </c>
      <c r="F151" s="30" t="s">
        <v>32</v>
      </c>
      <c r="G151" s="30">
        <v>393.36</v>
      </c>
      <c r="H151" s="30" t="s">
        <v>195</v>
      </c>
      <c r="I151" s="30"/>
      <c r="J151" s="31" t="s">
        <v>40</v>
      </c>
      <c r="K151" s="29" t="s">
        <v>41</v>
      </c>
      <c r="L151" s="30">
        <v>393.36</v>
      </c>
      <c r="M151" s="29" t="s">
        <v>195</v>
      </c>
      <c r="N151" s="29" t="s">
        <v>34</v>
      </c>
      <c r="O151" s="29">
        <v>0</v>
      </c>
      <c r="P151" s="29">
        <v>0</v>
      </c>
      <c r="Q151" s="29"/>
      <c r="R151" s="29"/>
      <c r="S151" s="29"/>
      <c r="T151" s="29"/>
      <c r="U151" s="29"/>
      <c r="V151" s="29"/>
      <c r="W151" s="29">
        <v>0.94</v>
      </c>
      <c r="X151" s="29"/>
      <c r="Y151" s="34"/>
      <c r="Z151" s="29">
        <v>131.12</v>
      </c>
      <c r="AA151" s="29" t="s">
        <v>194</v>
      </c>
      <c r="AB151" s="29"/>
      <c r="AC151" s="29"/>
      <c r="AD151" s="11"/>
      <c r="AE151" s="11"/>
      <c r="AF151" s="11"/>
      <c r="AG151" s="11"/>
      <c r="AH151" s="11"/>
      <c r="BB151" s="59"/>
    </row>
    <row r="152" spans="1:54" s="62" customFormat="1">
      <c r="A152" s="42"/>
      <c r="B152" s="43" t="s">
        <v>297</v>
      </c>
      <c r="C152" s="44"/>
      <c r="D152" s="44"/>
      <c r="E152" s="44"/>
      <c r="F152" s="45"/>
      <c r="G152" s="45">
        <f>$G$151</f>
        <v>393.36</v>
      </c>
      <c r="H152" s="45"/>
      <c r="I152" s="45"/>
      <c r="J152" s="46"/>
      <c r="K152" s="44"/>
      <c r="L152" s="45">
        <f>$L$151</f>
        <v>393.36</v>
      </c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7"/>
      <c r="Z152" s="44"/>
      <c r="AA152" s="44"/>
      <c r="AB152" s="44"/>
      <c r="AC152" s="44"/>
      <c r="AD152" s="48"/>
      <c r="AE152" s="48"/>
      <c r="AF152" s="48"/>
      <c r="AG152" s="48"/>
      <c r="AH152" s="48"/>
      <c r="BB152" s="63"/>
    </row>
    <row r="153" spans="1:54" ht="12.75">
      <c r="A153" s="32" t="s">
        <v>196</v>
      </c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11"/>
      <c r="AE153" s="11"/>
      <c r="AF153" s="11"/>
      <c r="AG153" s="11"/>
      <c r="AH153" s="11"/>
    </row>
    <row r="154" spans="1:54" ht="90" customHeight="1">
      <c r="A154" s="27">
        <v>41</v>
      </c>
      <c r="B154" s="28" t="s">
        <v>197</v>
      </c>
      <c r="C154" s="29" t="s">
        <v>198</v>
      </c>
      <c r="D154" s="29">
        <v>67168.53</v>
      </c>
      <c r="E154" s="29" t="s">
        <v>199</v>
      </c>
      <c r="F154" s="30" t="s">
        <v>32</v>
      </c>
      <c r="G154" s="30">
        <v>37735.949999999997</v>
      </c>
      <c r="H154" s="30" t="s">
        <v>200</v>
      </c>
      <c r="I154" s="30"/>
      <c r="J154" s="31" t="s">
        <v>40</v>
      </c>
      <c r="K154" s="29" t="s">
        <v>41</v>
      </c>
      <c r="L154" s="30">
        <v>37735.949999999997</v>
      </c>
      <c r="M154" s="29" t="s">
        <v>200</v>
      </c>
      <c r="N154" s="29" t="s">
        <v>34</v>
      </c>
      <c r="O154" s="29">
        <v>0</v>
      </c>
      <c r="P154" s="29">
        <v>0</v>
      </c>
      <c r="Q154" s="29"/>
      <c r="R154" s="29"/>
      <c r="S154" s="29"/>
      <c r="T154" s="29"/>
      <c r="U154" s="29"/>
      <c r="V154" s="29"/>
      <c r="W154" s="29">
        <v>0.94</v>
      </c>
      <c r="X154" s="29"/>
      <c r="Y154" s="34"/>
      <c r="Z154" s="29">
        <v>67168.53</v>
      </c>
      <c r="AA154" s="29" t="s">
        <v>199</v>
      </c>
      <c r="AB154" s="29"/>
      <c r="AC154" s="29"/>
      <c r="AD154" s="11"/>
      <c r="AE154" s="11"/>
      <c r="AF154" s="11"/>
      <c r="AG154" s="11"/>
      <c r="AH154" s="11"/>
      <c r="BB154" s="59"/>
    </row>
    <row r="155" spans="1:54" s="62" customFormat="1">
      <c r="A155" s="42"/>
      <c r="B155" s="43" t="s">
        <v>297</v>
      </c>
      <c r="C155" s="44"/>
      <c r="D155" s="44"/>
      <c r="E155" s="44"/>
      <c r="F155" s="45"/>
      <c r="G155" s="45">
        <f>$G$154</f>
        <v>37735.949999999997</v>
      </c>
      <c r="H155" s="45"/>
      <c r="I155" s="45"/>
      <c r="J155" s="46"/>
      <c r="K155" s="44"/>
      <c r="L155" s="45">
        <f>$L$154</f>
        <v>37735.949999999997</v>
      </c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7"/>
      <c r="Z155" s="44"/>
      <c r="AA155" s="44"/>
      <c r="AB155" s="44"/>
      <c r="AC155" s="44"/>
      <c r="AD155" s="48"/>
      <c r="AE155" s="48"/>
      <c r="AF155" s="48"/>
      <c r="AG155" s="48"/>
      <c r="AH155" s="48"/>
      <c r="BB155" s="63"/>
    </row>
    <row r="156" spans="1:54" ht="90" customHeight="1">
      <c r="A156" s="27">
        <v>42</v>
      </c>
      <c r="B156" s="28" t="s">
        <v>201</v>
      </c>
      <c r="C156" s="29" t="s">
        <v>202</v>
      </c>
      <c r="D156" s="29">
        <v>70197.009999999995</v>
      </c>
      <c r="E156" s="29" t="s">
        <v>203</v>
      </c>
      <c r="F156" s="30" t="s">
        <v>32</v>
      </c>
      <c r="G156" s="30">
        <v>34643.629999999997</v>
      </c>
      <c r="H156" s="30" t="s">
        <v>204</v>
      </c>
      <c r="I156" s="30"/>
      <c r="J156" s="31" t="s">
        <v>40</v>
      </c>
      <c r="K156" s="29" t="s">
        <v>41</v>
      </c>
      <c r="L156" s="30">
        <v>34643.629999999997</v>
      </c>
      <c r="M156" s="29" t="s">
        <v>204</v>
      </c>
      <c r="N156" s="29" t="s">
        <v>34</v>
      </c>
      <c r="O156" s="29">
        <v>0</v>
      </c>
      <c r="P156" s="29">
        <v>0</v>
      </c>
      <c r="Q156" s="29"/>
      <c r="R156" s="29"/>
      <c r="S156" s="29"/>
      <c r="T156" s="29"/>
      <c r="U156" s="29"/>
      <c r="V156" s="29"/>
      <c r="W156" s="29">
        <v>0.94</v>
      </c>
      <c r="X156" s="29"/>
      <c r="Y156" s="34"/>
      <c r="Z156" s="29">
        <v>70197.009999999995</v>
      </c>
      <c r="AA156" s="29" t="s">
        <v>203</v>
      </c>
      <c r="AB156" s="29"/>
      <c r="AC156" s="29"/>
      <c r="AD156" s="11"/>
      <c r="AE156" s="11"/>
      <c r="AF156" s="11"/>
      <c r="AG156" s="11"/>
      <c r="AH156" s="11"/>
      <c r="BB156" s="59"/>
    </row>
    <row r="157" spans="1:54" s="62" customFormat="1">
      <c r="A157" s="42"/>
      <c r="B157" s="43" t="s">
        <v>297</v>
      </c>
      <c r="C157" s="44"/>
      <c r="D157" s="44"/>
      <c r="E157" s="44"/>
      <c r="F157" s="45"/>
      <c r="G157" s="45">
        <f>$G$156</f>
        <v>34643.629999999997</v>
      </c>
      <c r="H157" s="45"/>
      <c r="I157" s="45"/>
      <c r="J157" s="46"/>
      <c r="K157" s="44"/>
      <c r="L157" s="45">
        <f>$L$156</f>
        <v>34643.629999999997</v>
      </c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7"/>
      <c r="Z157" s="44"/>
      <c r="AA157" s="44"/>
      <c r="AB157" s="44"/>
      <c r="AC157" s="44"/>
      <c r="AD157" s="48"/>
      <c r="AE157" s="48"/>
      <c r="AF157" s="48"/>
      <c r="AG157" s="48"/>
      <c r="AH157" s="48"/>
      <c r="BB157" s="63"/>
    </row>
    <row r="158" spans="1:54" ht="33.75" customHeight="1">
      <c r="A158" s="27">
        <v>43</v>
      </c>
      <c r="B158" s="28" t="s">
        <v>205</v>
      </c>
      <c r="C158" s="29" t="s">
        <v>206</v>
      </c>
      <c r="D158" s="29">
        <v>69.19</v>
      </c>
      <c r="E158" s="29" t="s">
        <v>207</v>
      </c>
      <c r="F158" s="30" t="s">
        <v>32</v>
      </c>
      <c r="G158" s="30">
        <v>602.51</v>
      </c>
      <c r="H158" s="30" t="s">
        <v>208</v>
      </c>
      <c r="I158" s="30"/>
      <c r="J158" s="31" t="s">
        <v>40</v>
      </c>
      <c r="K158" s="29" t="s">
        <v>41</v>
      </c>
      <c r="L158" s="30">
        <v>602.51</v>
      </c>
      <c r="M158" s="29" t="s">
        <v>208</v>
      </c>
      <c r="N158" s="29" t="s">
        <v>34</v>
      </c>
      <c r="O158" s="29">
        <v>0</v>
      </c>
      <c r="P158" s="29">
        <v>0</v>
      </c>
      <c r="Q158" s="29"/>
      <c r="R158" s="29"/>
      <c r="S158" s="29"/>
      <c r="T158" s="29"/>
      <c r="U158" s="29"/>
      <c r="V158" s="29"/>
      <c r="W158" s="29">
        <v>0.94</v>
      </c>
      <c r="X158" s="29"/>
      <c r="Y158" s="34"/>
      <c r="Z158" s="29">
        <v>69.19</v>
      </c>
      <c r="AA158" s="29" t="s">
        <v>207</v>
      </c>
      <c r="AB158" s="29"/>
      <c r="AC158" s="29"/>
      <c r="AD158" s="11"/>
      <c r="AE158" s="11"/>
      <c r="AF158" s="11"/>
      <c r="AG158" s="11"/>
      <c r="AH158" s="11"/>
      <c r="BB158" s="59"/>
    </row>
    <row r="159" spans="1:54" s="62" customFormat="1">
      <c r="A159" s="42"/>
      <c r="B159" s="43" t="s">
        <v>297</v>
      </c>
      <c r="C159" s="44"/>
      <c r="D159" s="44"/>
      <c r="E159" s="44"/>
      <c r="F159" s="45"/>
      <c r="G159" s="45">
        <f>$G$158</f>
        <v>602.51</v>
      </c>
      <c r="H159" s="45"/>
      <c r="I159" s="45"/>
      <c r="J159" s="46"/>
      <c r="K159" s="44"/>
      <c r="L159" s="45">
        <f>$L$158</f>
        <v>602.51</v>
      </c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7"/>
      <c r="Z159" s="44"/>
      <c r="AA159" s="44"/>
      <c r="AB159" s="44"/>
      <c r="AC159" s="44"/>
      <c r="AD159" s="48"/>
      <c r="AE159" s="48"/>
      <c r="AF159" s="48"/>
      <c r="AG159" s="48"/>
      <c r="AH159" s="48"/>
      <c r="BB159" s="63"/>
    </row>
    <row r="160" spans="1:54" ht="12.75">
      <c r="A160" s="32" t="s">
        <v>209</v>
      </c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11"/>
      <c r="AE160" s="11"/>
      <c r="AF160" s="11"/>
      <c r="AG160" s="11"/>
      <c r="AH160" s="11"/>
    </row>
    <row r="161" spans="1:54" ht="67.5" customHeight="1">
      <c r="A161" s="27">
        <v>44</v>
      </c>
      <c r="B161" s="28" t="s">
        <v>210</v>
      </c>
      <c r="C161" s="29">
        <v>110</v>
      </c>
      <c r="D161" s="29">
        <v>240.52</v>
      </c>
      <c r="E161" s="29" t="s">
        <v>211</v>
      </c>
      <c r="F161" s="30" t="s">
        <v>32</v>
      </c>
      <c r="G161" s="30">
        <v>26457.200000000001</v>
      </c>
      <c r="H161" s="30" t="s">
        <v>212</v>
      </c>
      <c r="I161" s="30"/>
      <c r="J161" s="31" t="s">
        <v>40</v>
      </c>
      <c r="K161" s="29" t="s">
        <v>41</v>
      </c>
      <c r="L161" s="30">
        <v>26457.200000000001</v>
      </c>
      <c r="M161" s="29" t="s">
        <v>213</v>
      </c>
      <c r="N161" s="29" t="s">
        <v>34</v>
      </c>
      <c r="O161" s="29">
        <v>0</v>
      </c>
      <c r="P161" s="29">
        <v>0</v>
      </c>
      <c r="Q161" s="29"/>
      <c r="R161" s="29"/>
      <c r="S161" s="29"/>
      <c r="T161" s="29"/>
      <c r="U161" s="29"/>
      <c r="V161" s="29"/>
      <c r="W161" s="29">
        <v>0.94</v>
      </c>
      <c r="X161" s="29"/>
      <c r="Y161" s="34"/>
      <c r="Z161" s="29">
        <v>240.52</v>
      </c>
      <c r="AA161" s="29" t="s">
        <v>211</v>
      </c>
      <c r="AB161" s="29"/>
      <c r="AC161" s="29"/>
      <c r="AD161" s="11"/>
      <c r="AE161" s="11"/>
      <c r="AF161" s="11"/>
      <c r="AG161" s="11"/>
      <c r="AH161" s="11"/>
      <c r="BB161" s="59"/>
    </row>
    <row r="162" spans="1:54" s="62" customFormat="1">
      <c r="A162" s="42"/>
      <c r="B162" s="43" t="s">
        <v>297</v>
      </c>
      <c r="C162" s="44"/>
      <c r="D162" s="44"/>
      <c r="E162" s="44"/>
      <c r="F162" s="45"/>
      <c r="G162" s="45">
        <f>$G$161</f>
        <v>26457.200000000001</v>
      </c>
      <c r="H162" s="45"/>
      <c r="I162" s="45"/>
      <c r="J162" s="46"/>
      <c r="K162" s="44"/>
      <c r="L162" s="45">
        <f>$L$161</f>
        <v>26457.200000000001</v>
      </c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7"/>
      <c r="Z162" s="44"/>
      <c r="AA162" s="44"/>
      <c r="AB162" s="44"/>
      <c r="AC162" s="44"/>
      <c r="AD162" s="48"/>
      <c r="AE162" s="48"/>
      <c r="AF162" s="48"/>
      <c r="AG162" s="48"/>
      <c r="AH162" s="48"/>
      <c r="BB162" s="63"/>
    </row>
    <row r="163" spans="1:54" ht="67.5" customHeight="1">
      <c r="A163" s="27">
        <v>45</v>
      </c>
      <c r="B163" s="28" t="s">
        <v>214</v>
      </c>
      <c r="C163" s="29">
        <v>56</v>
      </c>
      <c r="D163" s="29">
        <v>168.59</v>
      </c>
      <c r="E163" s="29" t="s">
        <v>215</v>
      </c>
      <c r="F163" s="30" t="s">
        <v>32</v>
      </c>
      <c r="G163" s="30">
        <v>9441.0400000000009</v>
      </c>
      <c r="H163" s="30" t="s">
        <v>216</v>
      </c>
      <c r="I163" s="30"/>
      <c r="J163" s="31" t="s">
        <v>40</v>
      </c>
      <c r="K163" s="29" t="s">
        <v>41</v>
      </c>
      <c r="L163" s="30">
        <v>9441.0400000000009</v>
      </c>
      <c r="M163" s="29" t="s">
        <v>216</v>
      </c>
      <c r="N163" s="29" t="s">
        <v>34</v>
      </c>
      <c r="O163" s="29">
        <v>0</v>
      </c>
      <c r="P163" s="29">
        <v>0</v>
      </c>
      <c r="Q163" s="29"/>
      <c r="R163" s="29"/>
      <c r="S163" s="29"/>
      <c r="T163" s="29"/>
      <c r="U163" s="29"/>
      <c r="V163" s="29"/>
      <c r="W163" s="29">
        <v>0.94</v>
      </c>
      <c r="X163" s="29"/>
      <c r="Y163" s="34"/>
      <c r="Z163" s="29">
        <v>168.59</v>
      </c>
      <c r="AA163" s="29" t="s">
        <v>215</v>
      </c>
      <c r="AB163" s="29"/>
      <c r="AC163" s="29"/>
      <c r="AD163" s="11"/>
      <c r="AE163" s="11"/>
      <c r="AF163" s="11"/>
      <c r="AG163" s="11"/>
      <c r="AH163" s="11"/>
      <c r="BB163" s="59"/>
    </row>
    <row r="164" spans="1:54" s="62" customFormat="1">
      <c r="A164" s="42"/>
      <c r="B164" s="43" t="s">
        <v>297</v>
      </c>
      <c r="C164" s="44"/>
      <c r="D164" s="44"/>
      <c r="E164" s="44"/>
      <c r="F164" s="45"/>
      <c r="G164" s="45">
        <f>$G$163</f>
        <v>9441.0400000000009</v>
      </c>
      <c r="H164" s="45"/>
      <c r="I164" s="45"/>
      <c r="J164" s="46"/>
      <c r="K164" s="44"/>
      <c r="L164" s="45">
        <f>$L$163</f>
        <v>9441.0400000000009</v>
      </c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7"/>
      <c r="Z164" s="44"/>
      <c r="AA164" s="44"/>
      <c r="AB164" s="44"/>
      <c r="AC164" s="44"/>
      <c r="AD164" s="48"/>
      <c r="AE164" s="48"/>
      <c r="AF164" s="48"/>
      <c r="AG164" s="48"/>
      <c r="AH164" s="48"/>
      <c r="BB164" s="63"/>
    </row>
    <row r="165" spans="1:54" ht="78.75" customHeight="1">
      <c r="A165" s="27">
        <v>46</v>
      </c>
      <c r="B165" s="28" t="s">
        <v>217</v>
      </c>
      <c r="C165" s="29">
        <v>13</v>
      </c>
      <c r="D165" s="29">
        <v>123.13</v>
      </c>
      <c r="E165" s="29" t="s">
        <v>218</v>
      </c>
      <c r="F165" s="30" t="s">
        <v>32</v>
      </c>
      <c r="G165" s="30">
        <v>1600.69</v>
      </c>
      <c r="H165" s="30" t="s">
        <v>219</v>
      </c>
      <c r="I165" s="30"/>
      <c r="J165" s="31" t="s">
        <v>40</v>
      </c>
      <c r="K165" s="29" t="s">
        <v>41</v>
      </c>
      <c r="L165" s="30">
        <v>1600.69</v>
      </c>
      <c r="M165" s="29" t="s">
        <v>219</v>
      </c>
      <c r="N165" s="29" t="s">
        <v>34</v>
      </c>
      <c r="O165" s="29">
        <v>0</v>
      </c>
      <c r="P165" s="29">
        <v>0</v>
      </c>
      <c r="Q165" s="29"/>
      <c r="R165" s="29"/>
      <c r="S165" s="29"/>
      <c r="T165" s="29"/>
      <c r="U165" s="29"/>
      <c r="V165" s="29"/>
      <c r="W165" s="29">
        <v>0.94</v>
      </c>
      <c r="X165" s="29"/>
      <c r="Y165" s="34"/>
      <c r="Z165" s="29">
        <v>123.13</v>
      </c>
      <c r="AA165" s="29" t="s">
        <v>218</v>
      </c>
      <c r="AB165" s="29"/>
      <c r="AC165" s="29"/>
      <c r="AD165" s="11"/>
      <c r="AE165" s="11"/>
      <c r="AF165" s="11"/>
      <c r="AG165" s="11"/>
      <c r="AH165" s="11"/>
      <c r="BB165" s="59"/>
    </row>
    <row r="166" spans="1:54" s="62" customFormat="1">
      <c r="A166" s="42"/>
      <c r="B166" s="43" t="s">
        <v>297</v>
      </c>
      <c r="C166" s="44"/>
      <c r="D166" s="44"/>
      <c r="E166" s="44"/>
      <c r="F166" s="45"/>
      <c r="G166" s="45">
        <f>$G$165</f>
        <v>1600.69</v>
      </c>
      <c r="H166" s="45"/>
      <c r="I166" s="45"/>
      <c r="J166" s="46"/>
      <c r="K166" s="44"/>
      <c r="L166" s="45">
        <f>$L$165</f>
        <v>1600.69</v>
      </c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7"/>
      <c r="Z166" s="44"/>
      <c r="AA166" s="44"/>
      <c r="AB166" s="44"/>
      <c r="AC166" s="44"/>
      <c r="AD166" s="48"/>
      <c r="AE166" s="48"/>
      <c r="AF166" s="48"/>
      <c r="AG166" s="48"/>
      <c r="AH166" s="48"/>
      <c r="BB166" s="63"/>
    </row>
    <row r="167" spans="1:54" ht="78.75" customHeight="1">
      <c r="A167" s="27">
        <v>47</v>
      </c>
      <c r="B167" s="28" t="s">
        <v>220</v>
      </c>
      <c r="C167" s="29">
        <v>87</v>
      </c>
      <c r="D167" s="29">
        <v>153.26</v>
      </c>
      <c r="E167" s="29" t="s">
        <v>221</v>
      </c>
      <c r="F167" s="30" t="s">
        <v>32</v>
      </c>
      <c r="G167" s="30">
        <v>13333.62</v>
      </c>
      <c r="H167" s="30" t="s">
        <v>222</v>
      </c>
      <c r="I167" s="30"/>
      <c r="J167" s="31" t="s">
        <v>40</v>
      </c>
      <c r="K167" s="29" t="s">
        <v>41</v>
      </c>
      <c r="L167" s="30">
        <v>13333.62</v>
      </c>
      <c r="M167" s="29" t="s">
        <v>222</v>
      </c>
      <c r="N167" s="29" t="s">
        <v>34</v>
      </c>
      <c r="O167" s="29">
        <v>0</v>
      </c>
      <c r="P167" s="29">
        <v>0</v>
      </c>
      <c r="Q167" s="29"/>
      <c r="R167" s="29"/>
      <c r="S167" s="29"/>
      <c r="T167" s="29"/>
      <c r="U167" s="29"/>
      <c r="V167" s="29"/>
      <c r="W167" s="29">
        <v>0.94</v>
      </c>
      <c r="X167" s="29"/>
      <c r="Y167" s="34"/>
      <c r="Z167" s="29">
        <v>153.26</v>
      </c>
      <c r="AA167" s="29" t="s">
        <v>221</v>
      </c>
      <c r="AB167" s="29"/>
      <c r="AC167" s="29"/>
      <c r="AD167" s="11"/>
      <c r="AE167" s="11"/>
      <c r="AF167" s="11"/>
      <c r="AG167" s="11"/>
      <c r="AH167" s="11"/>
      <c r="BB167" s="59"/>
    </row>
    <row r="168" spans="1:54" s="62" customFormat="1">
      <c r="A168" s="42"/>
      <c r="B168" s="43" t="s">
        <v>297</v>
      </c>
      <c r="C168" s="44"/>
      <c r="D168" s="44"/>
      <c r="E168" s="44"/>
      <c r="F168" s="45"/>
      <c r="G168" s="45">
        <f>$G$167</f>
        <v>13333.62</v>
      </c>
      <c r="H168" s="45"/>
      <c r="I168" s="45"/>
      <c r="J168" s="46"/>
      <c r="K168" s="44"/>
      <c r="L168" s="45">
        <f>$L$167</f>
        <v>13333.62</v>
      </c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7"/>
      <c r="Z168" s="44"/>
      <c r="AA168" s="44"/>
      <c r="AB168" s="44"/>
      <c r="AC168" s="44"/>
      <c r="AD168" s="48"/>
      <c r="AE168" s="48"/>
      <c r="AF168" s="48"/>
      <c r="AG168" s="48"/>
      <c r="AH168" s="48"/>
      <c r="BB168" s="63"/>
    </row>
    <row r="169" spans="1:54" ht="67.5" customHeight="1">
      <c r="A169" s="27">
        <v>48</v>
      </c>
      <c r="B169" s="28" t="s">
        <v>223</v>
      </c>
      <c r="C169" s="29">
        <v>11</v>
      </c>
      <c r="D169" s="29">
        <v>134.96</v>
      </c>
      <c r="E169" s="29" t="s">
        <v>224</v>
      </c>
      <c r="F169" s="30" t="s">
        <v>32</v>
      </c>
      <c r="G169" s="30">
        <v>1484.56</v>
      </c>
      <c r="H169" s="30" t="s">
        <v>225</v>
      </c>
      <c r="I169" s="30"/>
      <c r="J169" s="31" t="s">
        <v>40</v>
      </c>
      <c r="K169" s="29" t="s">
        <v>41</v>
      </c>
      <c r="L169" s="30">
        <v>1484.56</v>
      </c>
      <c r="M169" s="29" t="s">
        <v>225</v>
      </c>
      <c r="N169" s="29" t="s">
        <v>34</v>
      </c>
      <c r="O169" s="29">
        <v>0</v>
      </c>
      <c r="P169" s="29">
        <v>0</v>
      </c>
      <c r="Q169" s="29"/>
      <c r="R169" s="29"/>
      <c r="S169" s="29"/>
      <c r="T169" s="29"/>
      <c r="U169" s="29"/>
      <c r="V169" s="29"/>
      <c r="W169" s="29">
        <v>0.94</v>
      </c>
      <c r="X169" s="29"/>
      <c r="Y169" s="34"/>
      <c r="Z169" s="29">
        <v>134.96</v>
      </c>
      <c r="AA169" s="29" t="s">
        <v>224</v>
      </c>
      <c r="AB169" s="29"/>
      <c r="AC169" s="29"/>
      <c r="AD169" s="11"/>
      <c r="AE169" s="11"/>
      <c r="AF169" s="11"/>
      <c r="AG169" s="11"/>
      <c r="AH169" s="11"/>
      <c r="BB169" s="59"/>
    </row>
    <row r="170" spans="1:54" s="62" customFormat="1">
      <c r="A170" s="42"/>
      <c r="B170" s="43" t="s">
        <v>297</v>
      </c>
      <c r="C170" s="44"/>
      <c r="D170" s="44"/>
      <c r="E170" s="44"/>
      <c r="F170" s="45"/>
      <c r="G170" s="45">
        <f>$G$169</f>
        <v>1484.56</v>
      </c>
      <c r="H170" s="45"/>
      <c r="I170" s="45"/>
      <c r="J170" s="46"/>
      <c r="K170" s="44"/>
      <c r="L170" s="45">
        <f>$L$169</f>
        <v>1484.56</v>
      </c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7"/>
      <c r="Z170" s="44"/>
      <c r="AA170" s="44"/>
      <c r="AB170" s="44"/>
      <c r="AC170" s="44"/>
      <c r="AD170" s="48"/>
      <c r="AE170" s="48"/>
      <c r="AF170" s="48"/>
      <c r="AG170" s="48"/>
      <c r="AH170" s="48"/>
      <c r="BB170" s="63"/>
    </row>
    <row r="171" spans="1:54" ht="67.5" customHeight="1">
      <c r="A171" s="27">
        <v>49</v>
      </c>
      <c r="B171" s="28" t="s">
        <v>226</v>
      </c>
      <c r="C171" s="29">
        <v>38</v>
      </c>
      <c r="D171" s="29">
        <v>167.59</v>
      </c>
      <c r="E171" s="29" t="s">
        <v>227</v>
      </c>
      <c r="F171" s="30" t="s">
        <v>32</v>
      </c>
      <c r="G171" s="30">
        <v>6368.42</v>
      </c>
      <c r="H171" s="30" t="s">
        <v>228</v>
      </c>
      <c r="I171" s="30"/>
      <c r="J171" s="31" t="s">
        <v>40</v>
      </c>
      <c r="K171" s="29" t="s">
        <v>41</v>
      </c>
      <c r="L171" s="30">
        <v>6368.42</v>
      </c>
      <c r="M171" s="29" t="s">
        <v>228</v>
      </c>
      <c r="N171" s="29" t="s">
        <v>34</v>
      </c>
      <c r="O171" s="29">
        <v>0</v>
      </c>
      <c r="P171" s="29">
        <v>0</v>
      </c>
      <c r="Q171" s="29"/>
      <c r="R171" s="29"/>
      <c r="S171" s="29"/>
      <c r="T171" s="29"/>
      <c r="U171" s="29"/>
      <c r="V171" s="29"/>
      <c r="W171" s="29">
        <v>0.94</v>
      </c>
      <c r="X171" s="29"/>
      <c r="Y171" s="34"/>
      <c r="Z171" s="29">
        <v>167.59</v>
      </c>
      <c r="AA171" s="29" t="s">
        <v>227</v>
      </c>
      <c r="AB171" s="29"/>
      <c r="AC171" s="29"/>
      <c r="AD171" s="11"/>
      <c r="AE171" s="11"/>
      <c r="AF171" s="11"/>
      <c r="AG171" s="11"/>
      <c r="AH171" s="11"/>
      <c r="BB171" s="59"/>
    </row>
    <row r="172" spans="1:54" s="62" customFormat="1">
      <c r="A172" s="42"/>
      <c r="B172" s="43" t="s">
        <v>297</v>
      </c>
      <c r="C172" s="44"/>
      <c r="D172" s="44"/>
      <c r="E172" s="44"/>
      <c r="F172" s="45"/>
      <c r="G172" s="45">
        <f>$G$171</f>
        <v>6368.42</v>
      </c>
      <c r="H172" s="45"/>
      <c r="I172" s="45"/>
      <c r="J172" s="46"/>
      <c r="K172" s="44"/>
      <c r="L172" s="45">
        <f>$L$171</f>
        <v>6368.42</v>
      </c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7"/>
      <c r="Z172" s="44"/>
      <c r="AA172" s="44"/>
      <c r="AB172" s="44"/>
      <c r="AC172" s="44"/>
      <c r="AD172" s="48"/>
      <c r="AE172" s="48"/>
      <c r="AF172" s="48"/>
      <c r="AG172" s="48"/>
      <c r="AH172" s="48"/>
      <c r="BB172" s="63"/>
    </row>
    <row r="173" spans="1:54" ht="56.25" customHeight="1">
      <c r="A173" s="27">
        <v>50</v>
      </c>
      <c r="B173" s="28" t="s">
        <v>229</v>
      </c>
      <c r="C173" s="29">
        <v>11</v>
      </c>
      <c r="D173" s="29">
        <v>26.79</v>
      </c>
      <c r="E173" s="29" t="s">
        <v>230</v>
      </c>
      <c r="F173" s="30" t="s">
        <v>32</v>
      </c>
      <c r="G173" s="30">
        <v>294.69</v>
      </c>
      <c r="H173" s="30" t="s">
        <v>231</v>
      </c>
      <c r="I173" s="30"/>
      <c r="J173" s="31" t="s">
        <v>40</v>
      </c>
      <c r="K173" s="29" t="s">
        <v>41</v>
      </c>
      <c r="L173" s="30">
        <v>294.69</v>
      </c>
      <c r="M173" s="29" t="s">
        <v>231</v>
      </c>
      <c r="N173" s="29" t="s">
        <v>34</v>
      </c>
      <c r="O173" s="29">
        <v>0</v>
      </c>
      <c r="P173" s="29">
        <v>0</v>
      </c>
      <c r="Q173" s="29"/>
      <c r="R173" s="29"/>
      <c r="S173" s="29"/>
      <c r="T173" s="29"/>
      <c r="U173" s="29"/>
      <c r="V173" s="29"/>
      <c r="W173" s="29">
        <v>0.94</v>
      </c>
      <c r="X173" s="29"/>
      <c r="Y173" s="34"/>
      <c r="Z173" s="29">
        <v>26.79</v>
      </c>
      <c r="AA173" s="29" t="s">
        <v>230</v>
      </c>
      <c r="AB173" s="29"/>
      <c r="AC173" s="29"/>
      <c r="AD173" s="11"/>
      <c r="AE173" s="11"/>
      <c r="AF173" s="11"/>
      <c r="AG173" s="11"/>
      <c r="AH173" s="11"/>
      <c r="BB173" s="59"/>
    </row>
    <row r="174" spans="1:54" s="62" customFormat="1">
      <c r="A174" s="42"/>
      <c r="B174" s="43" t="s">
        <v>297</v>
      </c>
      <c r="C174" s="44"/>
      <c r="D174" s="44"/>
      <c r="E174" s="44"/>
      <c r="F174" s="45"/>
      <c r="G174" s="45">
        <f>$G$173</f>
        <v>294.69</v>
      </c>
      <c r="H174" s="45"/>
      <c r="I174" s="45"/>
      <c r="J174" s="46"/>
      <c r="K174" s="44"/>
      <c r="L174" s="45">
        <f>$L$173</f>
        <v>294.69</v>
      </c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7"/>
      <c r="Z174" s="44"/>
      <c r="AA174" s="44"/>
      <c r="AB174" s="44"/>
      <c r="AC174" s="44"/>
      <c r="AD174" s="48"/>
      <c r="AE174" s="48"/>
      <c r="AF174" s="48"/>
      <c r="AG174" s="48"/>
      <c r="AH174" s="48"/>
      <c r="BB174" s="63"/>
    </row>
    <row r="175" spans="1:54" ht="56.25" customHeight="1">
      <c r="A175" s="27">
        <v>51</v>
      </c>
      <c r="B175" s="28" t="s">
        <v>232</v>
      </c>
      <c r="C175" s="29">
        <v>34</v>
      </c>
      <c r="D175" s="29">
        <v>30.18</v>
      </c>
      <c r="E175" s="29" t="s">
        <v>233</v>
      </c>
      <c r="F175" s="30" t="s">
        <v>32</v>
      </c>
      <c r="G175" s="30">
        <v>1026.1199999999999</v>
      </c>
      <c r="H175" s="30" t="s">
        <v>234</v>
      </c>
      <c r="I175" s="30"/>
      <c r="J175" s="31" t="s">
        <v>40</v>
      </c>
      <c r="K175" s="29" t="s">
        <v>41</v>
      </c>
      <c r="L175" s="30">
        <v>1026.1199999999999</v>
      </c>
      <c r="M175" s="29" t="s">
        <v>234</v>
      </c>
      <c r="N175" s="29" t="s">
        <v>34</v>
      </c>
      <c r="O175" s="29">
        <v>0</v>
      </c>
      <c r="P175" s="29">
        <v>0</v>
      </c>
      <c r="Q175" s="29"/>
      <c r="R175" s="29"/>
      <c r="S175" s="29"/>
      <c r="T175" s="29"/>
      <c r="U175" s="29"/>
      <c r="V175" s="29"/>
      <c r="W175" s="29">
        <v>0.94</v>
      </c>
      <c r="X175" s="29"/>
      <c r="Y175" s="34"/>
      <c r="Z175" s="29">
        <v>30.18</v>
      </c>
      <c r="AA175" s="29" t="s">
        <v>233</v>
      </c>
      <c r="AB175" s="29"/>
      <c r="AC175" s="29"/>
      <c r="AD175" s="11"/>
      <c r="AE175" s="11"/>
      <c r="AF175" s="11"/>
      <c r="AG175" s="11"/>
      <c r="AH175" s="11"/>
      <c r="BB175" s="59"/>
    </row>
    <row r="176" spans="1:54" s="62" customFormat="1">
      <c r="A176" s="42"/>
      <c r="B176" s="43" t="s">
        <v>297</v>
      </c>
      <c r="C176" s="44"/>
      <c r="D176" s="44"/>
      <c r="E176" s="44"/>
      <c r="F176" s="45"/>
      <c r="G176" s="45">
        <f>$G$175</f>
        <v>1026.1199999999999</v>
      </c>
      <c r="H176" s="45"/>
      <c r="I176" s="45"/>
      <c r="J176" s="46"/>
      <c r="K176" s="44"/>
      <c r="L176" s="45">
        <f>$L$175</f>
        <v>1026.1199999999999</v>
      </c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7"/>
      <c r="Z176" s="44"/>
      <c r="AA176" s="44"/>
      <c r="AB176" s="44"/>
      <c r="AC176" s="44"/>
      <c r="AD176" s="48"/>
      <c r="AE176" s="48"/>
      <c r="AF176" s="48"/>
      <c r="AG176" s="48"/>
      <c r="AH176" s="48"/>
      <c r="BB176" s="63"/>
    </row>
    <row r="177" spans="1:54" ht="12.75">
      <c r="A177" s="32" t="s">
        <v>235</v>
      </c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11"/>
      <c r="AE177" s="11"/>
      <c r="AF177" s="11"/>
      <c r="AG177" s="11"/>
      <c r="AH177" s="11"/>
    </row>
    <row r="178" spans="1:54" ht="56.25" customHeight="1">
      <c r="A178" s="27">
        <v>52</v>
      </c>
      <c r="B178" s="28" t="s">
        <v>236</v>
      </c>
      <c r="C178" s="29">
        <v>66</v>
      </c>
      <c r="D178" s="29">
        <v>13.86</v>
      </c>
      <c r="E178" s="29" t="s">
        <v>237</v>
      </c>
      <c r="F178" s="30" t="s">
        <v>32</v>
      </c>
      <c r="G178" s="30">
        <v>914.76</v>
      </c>
      <c r="H178" s="30" t="s">
        <v>238</v>
      </c>
      <c r="I178" s="30"/>
      <c r="J178" s="31" t="s">
        <v>40</v>
      </c>
      <c r="K178" s="29" t="s">
        <v>41</v>
      </c>
      <c r="L178" s="30">
        <v>914.76</v>
      </c>
      <c r="M178" s="29" t="s">
        <v>238</v>
      </c>
      <c r="N178" s="29" t="s">
        <v>34</v>
      </c>
      <c r="O178" s="29">
        <v>0</v>
      </c>
      <c r="P178" s="29">
        <v>0</v>
      </c>
      <c r="Q178" s="29"/>
      <c r="R178" s="29"/>
      <c r="S178" s="29"/>
      <c r="T178" s="29"/>
      <c r="U178" s="29"/>
      <c r="V178" s="29"/>
      <c r="W178" s="29">
        <v>0.94</v>
      </c>
      <c r="X178" s="29"/>
      <c r="Y178" s="34"/>
      <c r="Z178" s="29">
        <v>13.86</v>
      </c>
      <c r="AA178" s="29" t="s">
        <v>237</v>
      </c>
      <c r="AB178" s="29"/>
      <c r="AC178" s="29"/>
      <c r="AD178" s="11"/>
      <c r="AE178" s="11"/>
      <c r="AF178" s="11"/>
      <c r="AG178" s="11"/>
      <c r="AH178" s="11"/>
      <c r="BB178" s="59"/>
    </row>
    <row r="179" spans="1:54" s="62" customFormat="1">
      <c r="A179" s="42"/>
      <c r="B179" s="43" t="s">
        <v>297</v>
      </c>
      <c r="C179" s="44"/>
      <c r="D179" s="44"/>
      <c r="E179" s="44"/>
      <c r="F179" s="45"/>
      <c r="G179" s="45">
        <f>$G$178</f>
        <v>914.76</v>
      </c>
      <c r="H179" s="45"/>
      <c r="I179" s="45"/>
      <c r="J179" s="46"/>
      <c r="K179" s="44"/>
      <c r="L179" s="45">
        <f>$L$178</f>
        <v>914.76</v>
      </c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7"/>
      <c r="Z179" s="44"/>
      <c r="AA179" s="44"/>
      <c r="AB179" s="44"/>
      <c r="AC179" s="44"/>
      <c r="AD179" s="48"/>
      <c r="AE179" s="48"/>
      <c r="AF179" s="48"/>
      <c r="AG179" s="48"/>
      <c r="AH179" s="48"/>
      <c r="BB179" s="63"/>
    </row>
    <row r="180" spans="1:54" ht="56.25" customHeight="1">
      <c r="A180" s="27">
        <v>53</v>
      </c>
      <c r="B180" s="28" t="s">
        <v>239</v>
      </c>
      <c r="C180" s="29">
        <v>950</v>
      </c>
      <c r="D180" s="29">
        <v>5.84</v>
      </c>
      <c r="E180" s="29" t="s">
        <v>240</v>
      </c>
      <c r="F180" s="30" t="s">
        <v>32</v>
      </c>
      <c r="G180" s="30">
        <v>5548</v>
      </c>
      <c r="H180" s="30" t="s">
        <v>241</v>
      </c>
      <c r="I180" s="30"/>
      <c r="J180" s="31" t="s">
        <v>40</v>
      </c>
      <c r="K180" s="29" t="s">
        <v>41</v>
      </c>
      <c r="L180" s="30">
        <v>5548</v>
      </c>
      <c r="M180" s="29" t="s">
        <v>242</v>
      </c>
      <c r="N180" s="29" t="s">
        <v>34</v>
      </c>
      <c r="O180" s="29">
        <v>0</v>
      </c>
      <c r="P180" s="29">
        <v>0</v>
      </c>
      <c r="Q180" s="29"/>
      <c r="R180" s="29"/>
      <c r="S180" s="29"/>
      <c r="T180" s="29"/>
      <c r="U180" s="29"/>
      <c r="V180" s="29"/>
      <c r="W180" s="29">
        <v>0.94</v>
      </c>
      <c r="X180" s="29"/>
      <c r="Y180" s="34"/>
      <c r="Z180" s="29">
        <v>5.84</v>
      </c>
      <c r="AA180" s="29" t="s">
        <v>240</v>
      </c>
      <c r="AB180" s="29"/>
      <c r="AC180" s="29"/>
      <c r="AD180" s="11"/>
      <c r="AE180" s="11"/>
      <c r="AF180" s="11"/>
      <c r="AG180" s="11"/>
      <c r="AH180" s="11"/>
      <c r="BB180" s="59"/>
    </row>
    <row r="181" spans="1:54" s="62" customFormat="1">
      <c r="A181" s="42"/>
      <c r="B181" s="43" t="s">
        <v>297</v>
      </c>
      <c r="C181" s="44"/>
      <c r="D181" s="44"/>
      <c r="E181" s="44"/>
      <c r="F181" s="45"/>
      <c r="G181" s="45">
        <f>$G$180</f>
        <v>5548</v>
      </c>
      <c r="H181" s="45"/>
      <c r="I181" s="45"/>
      <c r="J181" s="46"/>
      <c r="K181" s="44"/>
      <c r="L181" s="45">
        <f>$L$180</f>
        <v>5548</v>
      </c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7"/>
      <c r="Z181" s="44"/>
      <c r="AA181" s="44"/>
      <c r="AB181" s="44"/>
      <c r="AC181" s="44"/>
      <c r="AD181" s="48"/>
      <c r="AE181" s="48"/>
      <c r="AF181" s="48"/>
      <c r="AG181" s="48"/>
      <c r="AH181" s="48"/>
      <c r="BB181" s="63"/>
    </row>
    <row r="182" spans="1:54" ht="56.25" customHeight="1">
      <c r="A182" s="27">
        <v>54</v>
      </c>
      <c r="B182" s="28" t="s">
        <v>243</v>
      </c>
      <c r="C182" s="29">
        <v>338</v>
      </c>
      <c r="D182" s="29">
        <v>4.37</v>
      </c>
      <c r="E182" s="29" t="s">
        <v>244</v>
      </c>
      <c r="F182" s="30" t="s">
        <v>32</v>
      </c>
      <c r="G182" s="30">
        <v>1477.06</v>
      </c>
      <c r="H182" s="30" t="s">
        <v>245</v>
      </c>
      <c r="I182" s="30"/>
      <c r="J182" s="31" t="s">
        <v>40</v>
      </c>
      <c r="K182" s="29" t="s">
        <v>41</v>
      </c>
      <c r="L182" s="30">
        <v>1477.06</v>
      </c>
      <c r="M182" s="29" t="s">
        <v>245</v>
      </c>
      <c r="N182" s="29" t="s">
        <v>34</v>
      </c>
      <c r="O182" s="29">
        <v>0</v>
      </c>
      <c r="P182" s="29">
        <v>0</v>
      </c>
      <c r="Q182" s="29"/>
      <c r="R182" s="29"/>
      <c r="S182" s="29"/>
      <c r="T182" s="29"/>
      <c r="U182" s="29"/>
      <c r="V182" s="29"/>
      <c r="W182" s="29">
        <v>0.94</v>
      </c>
      <c r="X182" s="29"/>
      <c r="Y182" s="34"/>
      <c r="Z182" s="29">
        <v>4.37</v>
      </c>
      <c r="AA182" s="29" t="s">
        <v>244</v>
      </c>
      <c r="AB182" s="29"/>
      <c r="AC182" s="29"/>
      <c r="AD182" s="11"/>
      <c r="AE182" s="11"/>
      <c r="AF182" s="11"/>
      <c r="AG182" s="11"/>
      <c r="AH182" s="11"/>
      <c r="BB182" s="59"/>
    </row>
    <row r="183" spans="1:54" s="62" customFormat="1">
      <c r="A183" s="42"/>
      <c r="B183" s="43" t="s">
        <v>297</v>
      </c>
      <c r="C183" s="44"/>
      <c r="D183" s="44"/>
      <c r="E183" s="44"/>
      <c r="F183" s="45"/>
      <c r="G183" s="45">
        <f>$G$182</f>
        <v>1477.06</v>
      </c>
      <c r="H183" s="45"/>
      <c r="I183" s="45"/>
      <c r="J183" s="46"/>
      <c r="K183" s="44"/>
      <c r="L183" s="45">
        <f>$L$182</f>
        <v>1477.06</v>
      </c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7"/>
      <c r="Z183" s="44"/>
      <c r="AA183" s="44"/>
      <c r="AB183" s="44"/>
      <c r="AC183" s="44"/>
      <c r="AD183" s="48"/>
      <c r="AE183" s="48"/>
      <c r="AF183" s="48"/>
      <c r="AG183" s="48"/>
      <c r="AH183" s="48"/>
      <c r="BB183" s="63"/>
    </row>
    <row r="184" spans="1:54" ht="56.25" customHeight="1">
      <c r="A184" s="27">
        <v>55</v>
      </c>
      <c r="B184" s="28" t="s">
        <v>246</v>
      </c>
      <c r="C184" s="29">
        <v>77</v>
      </c>
      <c r="D184" s="29">
        <v>19.66</v>
      </c>
      <c r="E184" s="29" t="s">
        <v>247</v>
      </c>
      <c r="F184" s="30" t="s">
        <v>32</v>
      </c>
      <c r="G184" s="30">
        <v>1513.82</v>
      </c>
      <c r="H184" s="30" t="s">
        <v>248</v>
      </c>
      <c r="I184" s="30"/>
      <c r="J184" s="31" t="s">
        <v>40</v>
      </c>
      <c r="K184" s="29" t="s">
        <v>41</v>
      </c>
      <c r="L184" s="30">
        <v>1513.82</v>
      </c>
      <c r="M184" s="29" t="s">
        <v>248</v>
      </c>
      <c r="N184" s="29" t="s">
        <v>34</v>
      </c>
      <c r="O184" s="29">
        <v>0</v>
      </c>
      <c r="P184" s="29">
        <v>0</v>
      </c>
      <c r="Q184" s="29"/>
      <c r="R184" s="29"/>
      <c r="S184" s="29"/>
      <c r="T184" s="29"/>
      <c r="U184" s="29"/>
      <c r="V184" s="29"/>
      <c r="W184" s="29">
        <v>0.94</v>
      </c>
      <c r="X184" s="29"/>
      <c r="Y184" s="34"/>
      <c r="Z184" s="29">
        <v>19.66</v>
      </c>
      <c r="AA184" s="29" t="s">
        <v>247</v>
      </c>
      <c r="AB184" s="29"/>
      <c r="AC184" s="29"/>
      <c r="AD184" s="11"/>
      <c r="AE184" s="11"/>
      <c r="AF184" s="11"/>
      <c r="AG184" s="11"/>
      <c r="AH184" s="11"/>
      <c r="BB184" s="59"/>
    </row>
    <row r="185" spans="1:54" s="62" customFormat="1">
      <c r="A185" s="42"/>
      <c r="B185" s="43" t="s">
        <v>297</v>
      </c>
      <c r="C185" s="44"/>
      <c r="D185" s="44"/>
      <c r="E185" s="44"/>
      <c r="F185" s="45"/>
      <c r="G185" s="45">
        <f>$G$184</f>
        <v>1513.82</v>
      </c>
      <c r="H185" s="45"/>
      <c r="I185" s="45"/>
      <c r="J185" s="46"/>
      <c r="K185" s="44"/>
      <c r="L185" s="45">
        <f>$L$184</f>
        <v>1513.82</v>
      </c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7"/>
      <c r="Z185" s="44"/>
      <c r="AA185" s="44"/>
      <c r="AB185" s="44"/>
      <c r="AC185" s="44"/>
      <c r="AD185" s="48"/>
      <c r="AE185" s="48"/>
      <c r="AF185" s="48"/>
      <c r="AG185" s="48"/>
      <c r="AH185" s="48"/>
      <c r="BB185" s="63"/>
    </row>
    <row r="186" spans="1:54" ht="56.25" customHeight="1">
      <c r="A186" s="27">
        <v>56</v>
      </c>
      <c r="B186" s="28" t="s">
        <v>249</v>
      </c>
      <c r="C186" s="29">
        <v>22</v>
      </c>
      <c r="D186" s="29">
        <v>15.72</v>
      </c>
      <c r="E186" s="29" t="s">
        <v>250</v>
      </c>
      <c r="F186" s="30" t="s">
        <v>32</v>
      </c>
      <c r="G186" s="30">
        <v>345.84</v>
      </c>
      <c r="H186" s="30" t="s">
        <v>251</v>
      </c>
      <c r="I186" s="30"/>
      <c r="J186" s="31" t="s">
        <v>40</v>
      </c>
      <c r="K186" s="29" t="s">
        <v>41</v>
      </c>
      <c r="L186" s="30">
        <v>345.84</v>
      </c>
      <c r="M186" s="29" t="s">
        <v>251</v>
      </c>
      <c r="N186" s="29" t="s">
        <v>34</v>
      </c>
      <c r="O186" s="29">
        <v>0</v>
      </c>
      <c r="P186" s="29">
        <v>0</v>
      </c>
      <c r="Q186" s="29"/>
      <c r="R186" s="29"/>
      <c r="S186" s="29"/>
      <c r="T186" s="29"/>
      <c r="U186" s="29"/>
      <c r="V186" s="29"/>
      <c r="W186" s="29">
        <v>0.94</v>
      </c>
      <c r="X186" s="29"/>
      <c r="Y186" s="34"/>
      <c r="Z186" s="29">
        <v>15.72</v>
      </c>
      <c r="AA186" s="29" t="s">
        <v>250</v>
      </c>
      <c r="AB186" s="29"/>
      <c r="AC186" s="29"/>
      <c r="AD186" s="11"/>
      <c r="AE186" s="11"/>
      <c r="AF186" s="11"/>
      <c r="AG186" s="11"/>
      <c r="AH186" s="11"/>
      <c r="BB186" s="59"/>
    </row>
    <row r="187" spans="1:54" s="62" customFormat="1">
      <c r="A187" s="42"/>
      <c r="B187" s="43" t="s">
        <v>297</v>
      </c>
      <c r="C187" s="44"/>
      <c r="D187" s="44"/>
      <c r="E187" s="44"/>
      <c r="F187" s="45"/>
      <c r="G187" s="45">
        <f>$G$186</f>
        <v>345.84</v>
      </c>
      <c r="H187" s="45"/>
      <c r="I187" s="45"/>
      <c r="J187" s="46"/>
      <c r="K187" s="44"/>
      <c r="L187" s="45">
        <f>$L$186</f>
        <v>345.84</v>
      </c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7"/>
      <c r="Z187" s="44"/>
      <c r="AA187" s="44"/>
      <c r="AB187" s="44"/>
      <c r="AC187" s="44"/>
      <c r="AD187" s="48"/>
      <c r="AE187" s="48"/>
      <c r="AF187" s="48"/>
      <c r="AG187" s="48"/>
      <c r="AH187" s="48"/>
      <c r="BB187" s="63"/>
    </row>
    <row r="188" spans="1:54" ht="67.5" customHeight="1">
      <c r="A188" s="27">
        <v>57</v>
      </c>
      <c r="B188" s="28" t="s">
        <v>252</v>
      </c>
      <c r="C188" s="29">
        <v>6</v>
      </c>
      <c r="D188" s="29">
        <v>31.45</v>
      </c>
      <c r="E188" s="29" t="s">
        <v>253</v>
      </c>
      <c r="F188" s="30" t="s">
        <v>32</v>
      </c>
      <c r="G188" s="30">
        <v>188.7</v>
      </c>
      <c r="H188" s="30" t="s">
        <v>254</v>
      </c>
      <c r="I188" s="30"/>
      <c r="J188" s="31" t="s">
        <v>40</v>
      </c>
      <c r="K188" s="29" t="s">
        <v>41</v>
      </c>
      <c r="L188" s="30">
        <v>188.7</v>
      </c>
      <c r="M188" s="29" t="s">
        <v>255</v>
      </c>
      <c r="N188" s="29" t="s">
        <v>34</v>
      </c>
      <c r="O188" s="29">
        <v>0</v>
      </c>
      <c r="P188" s="29">
        <v>0</v>
      </c>
      <c r="Q188" s="29"/>
      <c r="R188" s="29"/>
      <c r="S188" s="29"/>
      <c r="T188" s="29"/>
      <c r="U188" s="29"/>
      <c r="V188" s="29"/>
      <c r="W188" s="29">
        <v>0.94</v>
      </c>
      <c r="X188" s="29"/>
      <c r="Y188" s="34"/>
      <c r="Z188" s="29">
        <v>31.45</v>
      </c>
      <c r="AA188" s="29" t="s">
        <v>253</v>
      </c>
      <c r="AB188" s="29"/>
      <c r="AC188" s="29"/>
      <c r="AD188" s="11"/>
      <c r="AE188" s="11"/>
      <c r="AF188" s="11"/>
      <c r="AG188" s="11"/>
      <c r="AH188" s="11"/>
      <c r="BB188" s="59"/>
    </row>
    <row r="189" spans="1:54" s="62" customFormat="1">
      <c r="A189" s="42"/>
      <c r="B189" s="43" t="s">
        <v>297</v>
      </c>
      <c r="C189" s="44"/>
      <c r="D189" s="44"/>
      <c r="E189" s="44"/>
      <c r="F189" s="45"/>
      <c r="G189" s="45">
        <f>$G$188</f>
        <v>188.7</v>
      </c>
      <c r="H189" s="45"/>
      <c r="I189" s="45"/>
      <c r="J189" s="46"/>
      <c r="K189" s="44"/>
      <c r="L189" s="45">
        <f>$L$188</f>
        <v>188.7</v>
      </c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7"/>
      <c r="Z189" s="44"/>
      <c r="AA189" s="44"/>
      <c r="AB189" s="44"/>
      <c r="AC189" s="44"/>
      <c r="AD189" s="48"/>
      <c r="AE189" s="48"/>
      <c r="AF189" s="48"/>
      <c r="AG189" s="48"/>
      <c r="AH189" s="48"/>
      <c r="BB189" s="63"/>
    </row>
    <row r="190" spans="1:54" ht="56.25" customHeight="1">
      <c r="A190" s="27">
        <v>58</v>
      </c>
      <c r="B190" s="28" t="s">
        <v>256</v>
      </c>
      <c r="C190" s="29">
        <v>670</v>
      </c>
      <c r="D190" s="29">
        <v>0.25</v>
      </c>
      <c r="E190" s="29" t="s">
        <v>257</v>
      </c>
      <c r="F190" s="30" t="s">
        <v>32</v>
      </c>
      <c r="G190" s="30">
        <v>167.5</v>
      </c>
      <c r="H190" s="30" t="s">
        <v>258</v>
      </c>
      <c r="I190" s="30"/>
      <c r="J190" s="31" t="s">
        <v>40</v>
      </c>
      <c r="K190" s="29" t="s">
        <v>41</v>
      </c>
      <c r="L190" s="30">
        <v>167.5</v>
      </c>
      <c r="M190" s="29" t="s">
        <v>259</v>
      </c>
      <c r="N190" s="29" t="s">
        <v>34</v>
      </c>
      <c r="O190" s="29">
        <v>0</v>
      </c>
      <c r="P190" s="29">
        <v>0</v>
      </c>
      <c r="Q190" s="29"/>
      <c r="R190" s="29"/>
      <c r="S190" s="29"/>
      <c r="T190" s="29"/>
      <c r="U190" s="29"/>
      <c r="V190" s="29"/>
      <c r="W190" s="29">
        <v>0.94</v>
      </c>
      <c r="X190" s="29"/>
      <c r="Y190" s="34"/>
      <c r="Z190" s="29">
        <v>0.25</v>
      </c>
      <c r="AA190" s="29" t="s">
        <v>257</v>
      </c>
      <c r="AB190" s="29"/>
      <c r="AC190" s="29"/>
      <c r="AD190" s="11"/>
      <c r="AE190" s="11"/>
      <c r="AF190" s="11"/>
      <c r="AG190" s="11"/>
      <c r="AH190" s="11"/>
      <c r="BB190" s="59"/>
    </row>
    <row r="191" spans="1:54" s="62" customFormat="1">
      <c r="A191" s="42"/>
      <c r="B191" s="43" t="s">
        <v>297</v>
      </c>
      <c r="C191" s="44"/>
      <c r="D191" s="44"/>
      <c r="E191" s="44"/>
      <c r="F191" s="45"/>
      <c r="G191" s="45">
        <f>$G$190</f>
        <v>167.5</v>
      </c>
      <c r="H191" s="45"/>
      <c r="I191" s="45"/>
      <c r="J191" s="46"/>
      <c r="K191" s="44"/>
      <c r="L191" s="45">
        <f>$L$190</f>
        <v>167.5</v>
      </c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7"/>
      <c r="Z191" s="44"/>
      <c r="AA191" s="44"/>
      <c r="AB191" s="44"/>
      <c r="AC191" s="44"/>
      <c r="AD191" s="48"/>
      <c r="AE191" s="48"/>
      <c r="AF191" s="48"/>
      <c r="AG191" s="48"/>
      <c r="AH191" s="48"/>
      <c r="BB191" s="63"/>
    </row>
    <row r="192" spans="1:54" ht="56.25" customHeight="1">
      <c r="A192" s="27">
        <v>59</v>
      </c>
      <c r="B192" s="28" t="s">
        <v>260</v>
      </c>
      <c r="C192" s="29">
        <v>108</v>
      </c>
      <c r="D192" s="29">
        <v>0.75</v>
      </c>
      <c r="E192" s="29" t="s">
        <v>261</v>
      </c>
      <c r="F192" s="30" t="s">
        <v>32</v>
      </c>
      <c r="G192" s="30">
        <v>81</v>
      </c>
      <c r="H192" s="30" t="s">
        <v>262</v>
      </c>
      <c r="I192" s="30"/>
      <c r="J192" s="31" t="s">
        <v>40</v>
      </c>
      <c r="K192" s="29" t="s">
        <v>41</v>
      </c>
      <c r="L192" s="30">
        <v>81</v>
      </c>
      <c r="M192" s="29" t="s">
        <v>263</v>
      </c>
      <c r="N192" s="29" t="s">
        <v>34</v>
      </c>
      <c r="O192" s="29">
        <v>0</v>
      </c>
      <c r="P192" s="29">
        <v>0</v>
      </c>
      <c r="Q192" s="29"/>
      <c r="R192" s="29"/>
      <c r="S192" s="29"/>
      <c r="T192" s="29"/>
      <c r="U192" s="29"/>
      <c r="V192" s="29"/>
      <c r="W192" s="29">
        <v>0.94</v>
      </c>
      <c r="X192" s="29"/>
      <c r="Y192" s="34"/>
      <c r="Z192" s="29">
        <v>0.75</v>
      </c>
      <c r="AA192" s="29" t="s">
        <v>261</v>
      </c>
      <c r="AB192" s="29"/>
      <c r="AC192" s="29"/>
      <c r="AD192" s="11"/>
      <c r="AE192" s="11"/>
      <c r="AF192" s="11"/>
      <c r="AG192" s="11"/>
      <c r="AH192" s="11"/>
      <c r="BB192" s="59"/>
    </row>
    <row r="193" spans="1:54" s="62" customFormat="1">
      <c r="A193" s="42"/>
      <c r="B193" s="43" t="s">
        <v>297</v>
      </c>
      <c r="C193" s="44"/>
      <c r="D193" s="44"/>
      <c r="E193" s="44"/>
      <c r="F193" s="45"/>
      <c r="G193" s="45">
        <f>$G$192</f>
        <v>81</v>
      </c>
      <c r="H193" s="45"/>
      <c r="I193" s="45"/>
      <c r="J193" s="46"/>
      <c r="K193" s="44"/>
      <c r="L193" s="45">
        <f>$L$192</f>
        <v>81</v>
      </c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7"/>
      <c r="Z193" s="44"/>
      <c r="AA193" s="44"/>
      <c r="AB193" s="44"/>
      <c r="AC193" s="44"/>
      <c r="AD193" s="48"/>
      <c r="AE193" s="48"/>
      <c r="AF193" s="48"/>
      <c r="AG193" s="48"/>
      <c r="AH193" s="48"/>
      <c r="BB193" s="63"/>
    </row>
    <row r="194" spans="1:54" ht="67.5" customHeight="1">
      <c r="A194" s="27">
        <v>60</v>
      </c>
      <c r="B194" s="28" t="s">
        <v>264</v>
      </c>
      <c r="C194" s="29" t="s">
        <v>265</v>
      </c>
      <c r="D194" s="29">
        <v>9.6999999999999993</v>
      </c>
      <c r="E194" s="29" t="s">
        <v>266</v>
      </c>
      <c r="F194" s="30" t="s">
        <v>32</v>
      </c>
      <c r="G194" s="30">
        <v>93.12</v>
      </c>
      <c r="H194" s="30" t="s">
        <v>267</v>
      </c>
      <c r="I194" s="30"/>
      <c r="J194" s="31" t="s">
        <v>40</v>
      </c>
      <c r="K194" s="29" t="s">
        <v>41</v>
      </c>
      <c r="L194" s="30">
        <v>93.12</v>
      </c>
      <c r="M194" s="29" t="s">
        <v>267</v>
      </c>
      <c r="N194" s="29" t="s">
        <v>34</v>
      </c>
      <c r="O194" s="29">
        <v>0</v>
      </c>
      <c r="P194" s="29">
        <v>0</v>
      </c>
      <c r="Q194" s="29"/>
      <c r="R194" s="29"/>
      <c r="S194" s="29"/>
      <c r="T194" s="29"/>
      <c r="U194" s="29"/>
      <c r="V194" s="29"/>
      <c r="W194" s="29">
        <v>0.94</v>
      </c>
      <c r="X194" s="29"/>
      <c r="Y194" s="34"/>
      <c r="Z194" s="29">
        <v>9.6999999999999993</v>
      </c>
      <c r="AA194" s="29" t="s">
        <v>266</v>
      </c>
      <c r="AB194" s="29"/>
      <c r="AC194" s="29"/>
      <c r="AD194" s="11"/>
      <c r="AE194" s="11"/>
      <c r="AF194" s="11"/>
      <c r="AG194" s="11"/>
      <c r="AH194" s="11"/>
      <c r="BB194" s="59"/>
    </row>
    <row r="195" spans="1:54" s="62" customFormat="1">
      <c r="A195" s="42"/>
      <c r="B195" s="43" t="s">
        <v>297</v>
      </c>
      <c r="C195" s="44"/>
      <c r="D195" s="44"/>
      <c r="E195" s="44"/>
      <c r="F195" s="45"/>
      <c r="G195" s="45">
        <f>$G$194</f>
        <v>93.12</v>
      </c>
      <c r="H195" s="45"/>
      <c r="I195" s="45"/>
      <c r="J195" s="46"/>
      <c r="K195" s="44"/>
      <c r="L195" s="45">
        <f>$L$194</f>
        <v>93.12</v>
      </c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7"/>
      <c r="Z195" s="44"/>
      <c r="AA195" s="44"/>
      <c r="AB195" s="44"/>
      <c r="AC195" s="44"/>
      <c r="AD195" s="48"/>
      <c r="AE195" s="48"/>
      <c r="AF195" s="48"/>
      <c r="AG195" s="48"/>
      <c r="AH195" s="48"/>
      <c r="BB195" s="63"/>
    </row>
    <row r="196" spans="1:54" ht="56.25" customHeight="1">
      <c r="A196" s="27">
        <v>61</v>
      </c>
      <c r="B196" s="28" t="s">
        <v>268</v>
      </c>
      <c r="C196" s="29">
        <v>495</v>
      </c>
      <c r="D196" s="29">
        <v>0.9</v>
      </c>
      <c r="E196" s="29" t="s">
        <v>269</v>
      </c>
      <c r="F196" s="30" t="s">
        <v>32</v>
      </c>
      <c r="G196" s="30">
        <v>445.5</v>
      </c>
      <c r="H196" s="30" t="s">
        <v>270</v>
      </c>
      <c r="I196" s="30"/>
      <c r="J196" s="31" t="s">
        <v>40</v>
      </c>
      <c r="K196" s="29" t="s">
        <v>41</v>
      </c>
      <c r="L196" s="30">
        <v>445.5</v>
      </c>
      <c r="M196" s="29" t="s">
        <v>271</v>
      </c>
      <c r="N196" s="29" t="s">
        <v>34</v>
      </c>
      <c r="O196" s="29">
        <v>0</v>
      </c>
      <c r="P196" s="29">
        <v>0</v>
      </c>
      <c r="Q196" s="29"/>
      <c r="R196" s="29"/>
      <c r="S196" s="29"/>
      <c r="T196" s="29"/>
      <c r="U196" s="29"/>
      <c r="V196" s="29"/>
      <c r="W196" s="29">
        <v>0.94</v>
      </c>
      <c r="X196" s="29"/>
      <c r="Y196" s="34"/>
      <c r="Z196" s="29">
        <v>0.9</v>
      </c>
      <c r="AA196" s="29" t="s">
        <v>269</v>
      </c>
      <c r="AB196" s="29"/>
      <c r="AC196" s="29"/>
      <c r="AD196" s="11"/>
      <c r="AE196" s="11"/>
      <c r="AF196" s="11"/>
      <c r="AG196" s="11"/>
      <c r="AH196" s="11"/>
      <c r="BB196" s="59"/>
    </row>
    <row r="197" spans="1:54" s="62" customFormat="1">
      <c r="A197" s="64"/>
      <c r="B197" s="70" t="s">
        <v>297</v>
      </c>
      <c r="C197" s="65"/>
      <c r="D197" s="65"/>
      <c r="E197" s="65"/>
      <c r="F197" s="67"/>
      <c r="G197" s="67">
        <f>$G$196</f>
        <v>445.5</v>
      </c>
      <c r="H197" s="67"/>
      <c r="I197" s="67"/>
      <c r="J197" s="68"/>
      <c r="K197" s="65"/>
      <c r="L197" s="67">
        <f>$L$196</f>
        <v>445.5</v>
      </c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71"/>
      <c r="Z197" s="65"/>
      <c r="AA197" s="65"/>
      <c r="AB197" s="65"/>
      <c r="AC197" s="65"/>
      <c r="AD197" s="48"/>
      <c r="AE197" s="48"/>
      <c r="AF197" s="48"/>
      <c r="AG197" s="48"/>
      <c r="AH197" s="48"/>
      <c r="BB197" s="63"/>
    </row>
    <row r="198" spans="1:54" ht="56.25" customHeight="1">
      <c r="A198" s="27">
        <v>62</v>
      </c>
      <c r="B198" s="28" t="s">
        <v>272</v>
      </c>
      <c r="C198" s="29">
        <v>33</v>
      </c>
      <c r="D198" s="29">
        <v>0.84</v>
      </c>
      <c r="E198" s="29" t="s">
        <v>273</v>
      </c>
      <c r="F198" s="30" t="s">
        <v>32</v>
      </c>
      <c r="G198" s="30">
        <v>27.72</v>
      </c>
      <c r="H198" s="30" t="s">
        <v>274</v>
      </c>
      <c r="I198" s="30"/>
      <c r="J198" s="31" t="s">
        <v>40</v>
      </c>
      <c r="K198" s="29" t="s">
        <v>41</v>
      </c>
      <c r="L198" s="30">
        <v>27.72</v>
      </c>
      <c r="M198" s="29" t="s">
        <v>274</v>
      </c>
      <c r="N198" s="29" t="s">
        <v>34</v>
      </c>
      <c r="O198" s="29">
        <v>0</v>
      </c>
      <c r="P198" s="29">
        <v>0</v>
      </c>
      <c r="Q198" s="29"/>
      <c r="R198" s="29"/>
      <c r="S198" s="29"/>
      <c r="T198" s="29"/>
      <c r="U198" s="29"/>
      <c r="V198" s="29"/>
      <c r="W198" s="29">
        <v>0.94</v>
      </c>
      <c r="X198" s="29"/>
      <c r="Y198" s="34"/>
      <c r="Z198" s="29">
        <v>0.84</v>
      </c>
      <c r="AA198" s="29" t="s">
        <v>273</v>
      </c>
      <c r="AB198" s="29"/>
      <c r="AC198" s="29"/>
      <c r="AD198" s="11"/>
      <c r="AE198" s="11"/>
      <c r="AF198" s="11"/>
      <c r="AG198" s="11"/>
      <c r="AH198" s="11"/>
      <c r="BB198" s="59"/>
    </row>
    <row r="199" spans="1:54" s="62" customFormat="1">
      <c r="A199" s="64"/>
      <c r="B199" s="70" t="s">
        <v>297</v>
      </c>
      <c r="C199" s="65"/>
      <c r="D199" s="65"/>
      <c r="E199" s="65"/>
      <c r="F199" s="67"/>
      <c r="G199" s="67">
        <f>$G$198</f>
        <v>27.72</v>
      </c>
      <c r="H199" s="67"/>
      <c r="I199" s="67"/>
      <c r="J199" s="68"/>
      <c r="K199" s="65"/>
      <c r="L199" s="67">
        <f>$L$198</f>
        <v>27.72</v>
      </c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71"/>
      <c r="Z199" s="65"/>
      <c r="AA199" s="65"/>
      <c r="AB199" s="65"/>
      <c r="AC199" s="65"/>
      <c r="AD199" s="48"/>
      <c r="AE199" s="48"/>
      <c r="AF199" s="48"/>
      <c r="AG199" s="48"/>
      <c r="AH199" s="48"/>
      <c r="BB199" s="63"/>
    </row>
    <row r="200" spans="1:54" ht="45">
      <c r="A200" s="35" t="s">
        <v>275</v>
      </c>
      <c r="B200" s="36"/>
      <c r="C200" s="36"/>
      <c r="D200" s="36"/>
      <c r="E200" s="36"/>
      <c r="F200" s="36"/>
      <c r="G200" s="37" t="s">
        <v>32</v>
      </c>
      <c r="H200" s="37" t="s">
        <v>276</v>
      </c>
      <c r="I200" s="37" t="s">
        <v>276</v>
      </c>
      <c r="J200" s="37"/>
      <c r="K200" s="37"/>
      <c r="L200" s="37">
        <v>21167130.030000001</v>
      </c>
      <c r="M200" s="37" t="s">
        <v>277</v>
      </c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8"/>
      <c r="Z200" s="37"/>
      <c r="AA200" s="37"/>
      <c r="AB200" s="37"/>
      <c r="AC200" s="37" t="s">
        <v>278</v>
      </c>
      <c r="AD200" s="11"/>
      <c r="AE200" s="11"/>
      <c r="AF200" s="11"/>
      <c r="AG200" s="11"/>
      <c r="AH200" s="11"/>
    </row>
    <row r="201" spans="1:54" ht="45">
      <c r="A201" s="35" t="s">
        <v>279</v>
      </c>
      <c r="B201" s="36"/>
      <c r="C201" s="36"/>
      <c r="D201" s="36"/>
      <c r="E201" s="36"/>
      <c r="F201" s="36"/>
      <c r="G201" s="37" t="s">
        <v>32</v>
      </c>
      <c r="H201" s="37" t="s">
        <v>276</v>
      </c>
      <c r="I201" s="37" t="s">
        <v>276</v>
      </c>
      <c r="J201" s="37"/>
      <c r="K201" s="37"/>
      <c r="L201" s="37">
        <v>21179499.300000001</v>
      </c>
      <c r="M201" s="37" t="s">
        <v>280</v>
      </c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8"/>
      <c r="Z201" s="37"/>
      <c r="AA201" s="37"/>
      <c r="AB201" s="37"/>
      <c r="AC201" s="37" t="s">
        <v>278</v>
      </c>
      <c r="AD201" s="11"/>
      <c r="AE201" s="11"/>
      <c r="AF201" s="11"/>
      <c r="AG201" s="11"/>
      <c r="AH201" s="11"/>
    </row>
    <row r="202" spans="1:54" ht="45">
      <c r="A202" s="35" t="s">
        <v>281</v>
      </c>
      <c r="B202" s="36"/>
      <c r="C202" s="36"/>
      <c r="D202" s="36"/>
      <c r="E202" s="36"/>
      <c r="F202" s="36"/>
      <c r="G202" s="37" t="s">
        <v>32</v>
      </c>
      <c r="H202" s="37" t="s">
        <v>276</v>
      </c>
      <c r="I202" s="37" t="s">
        <v>276</v>
      </c>
      <c r="J202" s="37"/>
      <c r="K202" s="37"/>
      <c r="L202" s="37">
        <v>70349239.069999993</v>
      </c>
      <c r="M202" s="37" t="s">
        <v>282</v>
      </c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8"/>
      <c r="Z202" s="37"/>
      <c r="AA202" s="37"/>
      <c r="AB202" s="37"/>
      <c r="AC202" s="37" t="s">
        <v>283</v>
      </c>
      <c r="AD202" s="11"/>
      <c r="AE202" s="11"/>
      <c r="AF202" s="11"/>
      <c r="AG202" s="11"/>
      <c r="AH202" s="11"/>
    </row>
    <row r="203" spans="1:54" ht="33.75">
      <c r="A203" s="35" t="s">
        <v>284</v>
      </c>
      <c r="B203" s="36"/>
      <c r="C203" s="36"/>
      <c r="D203" s="36"/>
      <c r="E203" s="36"/>
      <c r="F203" s="36"/>
      <c r="G203" s="37" t="s">
        <v>32</v>
      </c>
      <c r="H203" s="37" t="s">
        <v>276</v>
      </c>
      <c r="I203" s="37" t="s">
        <v>276</v>
      </c>
      <c r="J203" s="37"/>
      <c r="K203" s="37"/>
      <c r="L203" s="37">
        <v>857507.87</v>
      </c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8"/>
      <c r="Z203" s="37"/>
      <c r="AA203" s="37"/>
      <c r="AB203" s="37"/>
      <c r="AC203" s="37"/>
      <c r="AD203" s="11"/>
      <c r="AE203" s="11"/>
      <c r="AF203" s="11"/>
      <c r="AG203" s="11"/>
      <c r="AH203" s="11"/>
    </row>
    <row r="204" spans="1:54" ht="33.75">
      <c r="A204" s="35" t="s">
        <v>285</v>
      </c>
      <c r="B204" s="36"/>
      <c r="C204" s="36"/>
      <c r="D204" s="36"/>
      <c r="E204" s="36"/>
      <c r="F204" s="36"/>
      <c r="G204" s="37" t="s">
        <v>32</v>
      </c>
      <c r="H204" s="37" t="s">
        <v>276</v>
      </c>
      <c r="I204" s="37" t="s">
        <v>276</v>
      </c>
      <c r="J204" s="37"/>
      <c r="K204" s="37"/>
      <c r="L204" s="37">
        <v>624168.16</v>
      </c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8"/>
      <c r="Z204" s="37"/>
      <c r="AA204" s="37"/>
      <c r="AB204" s="37"/>
      <c r="AC204" s="37"/>
      <c r="AD204" s="11"/>
      <c r="AE204" s="11"/>
      <c r="AF204" s="11"/>
      <c r="AG204" s="11"/>
      <c r="AH204" s="11"/>
    </row>
    <row r="205" spans="1:54" ht="33.75">
      <c r="A205" s="39" t="s">
        <v>286</v>
      </c>
      <c r="B205" s="26"/>
      <c r="C205" s="26"/>
      <c r="D205" s="26"/>
      <c r="E205" s="26"/>
      <c r="F205" s="26"/>
      <c r="G205" s="37" t="s">
        <v>32</v>
      </c>
      <c r="H205" s="37" t="s">
        <v>276</v>
      </c>
      <c r="I205" s="37" t="s">
        <v>276</v>
      </c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8"/>
      <c r="Z205" s="37"/>
      <c r="AA205" s="37"/>
      <c r="AB205" s="37"/>
      <c r="AC205" s="37"/>
      <c r="AD205" s="11"/>
      <c r="AE205" s="11"/>
      <c r="AF205" s="11"/>
      <c r="AG205" s="11"/>
      <c r="AH205" s="11"/>
    </row>
    <row r="206" spans="1:54" ht="33.75">
      <c r="A206" s="35" t="s">
        <v>287</v>
      </c>
      <c r="B206" s="36"/>
      <c r="C206" s="36"/>
      <c r="D206" s="36"/>
      <c r="E206" s="36"/>
      <c r="F206" s="36"/>
      <c r="G206" s="37" t="s">
        <v>32</v>
      </c>
      <c r="H206" s="37" t="s">
        <v>276</v>
      </c>
      <c r="I206" s="37" t="s">
        <v>276</v>
      </c>
      <c r="J206" s="37"/>
      <c r="K206" s="37"/>
      <c r="L206" s="37">
        <v>11800395.57</v>
      </c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8"/>
      <c r="Z206" s="37"/>
      <c r="AA206" s="37"/>
      <c r="AB206" s="37"/>
      <c r="AC206" s="37"/>
      <c r="AD206" s="11"/>
      <c r="AE206" s="11"/>
      <c r="AF206" s="11"/>
      <c r="AG206" s="11"/>
      <c r="AH206" s="11"/>
    </row>
    <row r="207" spans="1:54" ht="33.75">
      <c r="A207" s="35" t="s">
        <v>288</v>
      </c>
      <c r="B207" s="36"/>
      <c r="C207" s="36"/>
      <c r="D207" s="36"/>
      <c r="E207" s="36"/>
      <c r="F207" s="36"/>
      <c r="G207" s="37" t="s">
        <v>32</v>
      </c>
      <c r="H207" s="37" t="s">
        <v>276</v>
      </c>
      <c r="I207" s="37" t="s">
        <v>276</v>
      </c>
      <c r="J207" s="37"/>
      <c r="K207" s="37"/>
      <c r="L207" s="37">
        <v>60030519.530000001</v>
      </c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8"/>
      <c r="Z207" s="37"/>
      <c r="AA207" s="37"/>
      <c r="AB207" s="37"/>
      <c r="AC207" s="37"/>
      <c r="AD207" s="11"/>
      <c r="AE207" s="11"/>
      <c r="AF207" s="11"/>
      <c r="AG207" s="11"/>
      <c r="AH207" s="11"/>
    </row>
    <row r="208" spans="1:54" ht="33.75">
      <c r="A208" s="35" t="s">
        <v>289</v>
      </c>
      <c r="B208" s="36"/>
      <c r="C208" s="36"/>
      <c r="D208" s="36"/>
      <c r="E208" s="36"/>
      <c r="F208" s="36"/>
      <c r="G208" s="37" t="s">
        <v>32</v>
      </c>
      <c r="H208" s="37" t="s">
        <v>276</v>
      </c>
      <c r="I208" s="37" t="s">
        <v>276</v>
      </c>
      <c r="J208" s="37"/>
      <c r="K208" s="37"/>
      <c r="L208" s="37">
        <v>71830915.099999994</v>
      </c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8"/>
      <c r="Z208" s="37"/>
      <c r="AA208" s="37"/>
      <c r="AB208" s="37"/>
      <c r="AC208" s="37"/>
      <c r="AD208" s="11"/>
      <c r="AE208" s="11"/>
      <c r="AF208" s="11"/>
      <c r="AG208" s="11"/>
      <c r="AH208" s="11"/>
    </row>
    <row r="209" spans="1:34" ht="33.75">
      <c r="A209" s="35" t="s">
        <v>290</v>
      </c>
      <c r="B209" s="36"/>
      <c r="C209" s="36"/>
      <c r="D209" s="36"/>
      <c r="E209" s="36"/>
      <c r="F209" s="36"/>
      <c r="G209" s="37" t="s">
        <v>32</v>
      </c>
      <c r="H209" s="37" t="s">
        <v>276</v>
      </c>
      <c r="I209" s="37" t="s">
        <v>276</v>
      </c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8"/>
      <c r="Z209" s="37"/>
      <c r="AA209" s="37"/>
      <c r="AB209" s="37"/>
      <c r="AC209" s="37"/>
      <c r="AD209" s="11"/>
      <c r="AE209" s="11"/>
      <c r="AF209" s="11"/>
      <c r="AG209" s="11"/>
      <c r="AH209" s="11"/>
    </row>
    <row r="210" spans="1:34" ht="33.75">
      <c r="A210" s="35" t="s">
        <v>291</v>
      </c>
      <c r="B210" s="36"/>
      <c r="C210" s="36"/>
      <c r="D210" s="36"/>
      <c r="E210" s="36"/>
      <c r="F210" s="36"/>
      <c r="G210" s="37" t="s">
        <v>32</v>
      </c>
      <c r="H210" s="37" t="s">
        <v>276</v>
      </c>
      <c r="I210" s="37" t="s">
        <v>276</v>
      </c>
      <c r="J210" s="37"/>
      <c r="K210" s="37"/>
      <c r="L210" s="37">
        <v>8410784.25</v>
      </c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8"/>
      <c r="Z210" s="37"/>
      <c r="AA210" s="37"/>
      <c r="AB210" s="37"/>
      <c r="AC210" s="37"/>
      <c r="AD210" s="11"/>
      <c r="AE210" s="11"/>
      <c r="AF210" s="11"/>
      <c r="AG210" s="11"/>
      <c r="AH210" s="11"/>
    </row>
    <row r="211" spans="1:34" ht="33.75">
      <c r="A211" s="35" t="s">
        <v>292</v>
      </c>
      <c r="B211" s="36"/>
      <c r="C211" s="36"/>
      <c r="D211" s="36"/>
      <c r="E211" s="36"/>
      <c r="F211" s="36"/>
      <c r="G211" s="37" t="s">
        <v>32</v>
      </c>
      <c r="H211" s="37" t="s">
        <v>276</v>
      </c>
      <c r="I211" s="37" t="s">
        <v>276</v>
      </c>
      <c r="J211" s="37"/>
      <c r="K211" s="37"/>
      <c r="L211" s="37">
        <v>1156655.3400000001</v>
      </c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8"/>
      <c r="Z211" s="37"/>
      <c r="AA211" s="37"/>
      <c r="AB211" s="37"/>
      <c r="AC211" s="37"/>
      <c r="AD211" s="11"/>
      <c r="AE211" s="11"/>
      <c r="AF211" s="11"/>
      <c r="AG211" s="11"/>
      <c r="AH211" s="11"/>
    </row>
    <row r="212" spans="1:34" ht="33.75">
      <c r="A212" s="35" t="s">
        <v>293</v>
      </c>
      <c r="B212" s="36"/>
      <c r="C212" s="36"/>
      <c r="D212" s="36"/>
      <c r="E212" s="36"/>
      <c r="F212" s="36"/>
      <c r="G212" s="37" t="s">
        <v>32</v>
      </c>
      <c r="H212" s="37" t="s">
        <v>276</v>
      </c>
      <c r="I212" s="37" t="s">
        <v>276</v>
      </c>
      <c r="J212" s="37"/>
      <c r="K212" s="37"/>
      <c r="L212" s="37">
        <v>960258.71</v>
      </c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8"/>
      <c r="Z212" s="37"/>
      <c r="AA212" s="37"/>
      <c r="AB212" s="37"/>
      <c r="AC212" s="37"/>
      <c r="AD212" s="11"/>
      <c r="AE212" s="11"/>
      <c r="AF212" s="11"/>
      <c r="AG212" s="11"/>
      <c r="AH212" s="11"/>
    </row>
    <row r="213" spans="1:34" ht="33.75">
      <c r="A213" s="35" t="s">
        <v>294</v>
      </c>
      <c r="B213" s="36"/>
      <c r="C213" s="36"/>
      <c r="D213" s="36"/>
      <c r="E213" s="36"/>
      <c r="F213" s="36"/>
      <c r="G213" s="37" t="s">
        <v>32</v>
      </c>
      <c r="H213" s="37" t="s">
        <v>276</v>
      </c>
      <c r="I213" s="37" t="s">
        <v>276</v>
      </c>
      <c r="J213" s="37"/>
      <c r="K213" s="37"/>
      <c r="L213" s="37">
        <v>857507.87</v>
      </c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8"/>
      <c r="Z213" s="37"/>
      <c r="AA213" s="37"/>
      <c r="AB213" s="37"/>
      <c r="AC213" s="37"/>
      <c r="AD213" s="11"/>
      <c r="AE213" s="11"/>
      <c r="AF213" s="11"/>
      <c r="AG213" s="11"/>
      <c r="AH213" s="11"/>
    </row>
    <row r="214" spans="1:34" ht="33.75">
      <c r="A214" s="35" t="s">
        <v>295</v>
      </c>
      <c r="B214" s="36"/>
      <c r="C214" s="36"/>
      <c r="D214" s="36"/>
      <c r="E214" s="36"/>
      <c r="F214" s="36"/>
      <c r="G214" s="37" t="s">
        <v>32</v>
      </c>
      <c r="H214" s="37" t="s">
        <v>276</v>
      </c>
      <c r="I214" s="37" t="s">
        <v>276</v>
      </c>
      <c r="J214" s="37"/>
      <c r="K214" s="37"/>
      <c r="L214" s="37">
        <v>624168.16</v>
      </c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8"/>
      <c r="Z214" s="37"/>
      <c r="AA214" s="37"/>
      <c r="AB214" s="37"/>
      <c r="AC214" s="37"/>
      <c r="AD214" s="11"/>
      <c r="AE214" s="11"/>
      <c r="AF214" s="11"/>
      <c r="AG214" s="11"/>
      <c r="AH214" s="11"/>
    </row>
    <row r="215" spans="1:34" ht="33.75">
      <c r="A215" s="39" t="s">
        <v>296</v>
      </c>
      <c r="B215" s="26"/>
      <c r="C215" s="26"/>
      <c r="D215" s="26"/>
      <c r="E215" s="26"/>
      <c r="F215" s="26"/>
      <c r="G215" s="37" t="s">
        <v>32</v>
      </c>
      <c r="H215" s="37" t="s">
        <v>276</v>
      </c>
      <c r="I215" s="37" t="s">
        <v>276</v>
      </c>
      <c r="J215" s="37"/>
      <c r="K215" s="37"/>
      <c r="L215" s="37">
        <v>71830915.099999994</v>
      </c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8"/>
      <c r="Z215" s="37"/>
      <c r="AA215" s="37"/>
      <c r="AB215" s="37"/>
      <c r="AC215" s="37"/>
      <c r="AD215" s="11"/>
      <c r="AE215" s="11"/>
      <c r="AF215" s="11"/>
      <c r="AG215" s="11"/>
      <c r="AH215" s="11"/>
    </row>
    <row r="216" spans="1:34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1:34" s="62" customFormat="1">
      <c r="A217" s="72"/>
      <c r="B217" s="49" t="s">
        <v>297</v>
      </c>
      <c r="C217" s="49"/>
      <c r="D217" s="49"/>
      <c r="E217" s="49"/>
      <c r="F217" s="49"/>
      <c r="G217" s="49">
        <f>$G$216</f>
        <v>0</v>
      </c>
      <c r="H217" s="49"/>
      <c r="I217" s="49"/>
      <c r="J217" s="49"/>
      <c r="K217" s="49"/>
      <c r="L217" s="49">
        <f>$L$216</f>
        <v>0</v>
      </c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</row>
    <row r="218" spans="1:34">
      <c r="A218" s="9" t="s">
        <v>7</v>
      </c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1:34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1:34" s="62" customFormat="1">
      <c r="A220" s="72"/>
      <c r="B220" s="49" t="s">
        <v>297</v>
      </c>
      <c r="C220" s="49"/>
      <c r="D220" s="49"/>
      <c r="E220" s="49"/>
      <c r="F220" s="49"/>
      <c r="G220" s="49">
        <f>$G$219</f>
        <v>0</v>
      </c>
      <c r="H220" s="49"/>
      <c r="I220" s="49"/>
      <c r="J220" s="49"/>
      <c r="K220" s="49"/>
      <c r="L220" s="49">
        <f>$L$219</f>
        <v>0</v>
      </c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</row>
    <row r="221" spans="1:34">
      <c r="A221" s="9" t="s">
        <v>8</v>
      </c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1:34">
      <c r="AD222" s="2"/>
      <c r="AE222" s="2"/>
      <c r="AF222" s="2"/>
      <c r="AG222" s="2"/>
      <c r="AH222" s="2"/>
    </row>
  </sheetData>
  <mergeCells count="45">
    <mergeCell ref="A213:F213"/>
    <mergeCell ref="A214:F214"/>
    <mergeCell ref="A215:F215"/>
    <mergeCell ref="A207:F207"/>
    <mergeCell ref="A208:F208"/>
    <mergeCell ref="A209:F209"/>
    <mergeCell ref="A210:F210"/>
    <mergeCell ref="A211:F211"/>
    <mergeCell ref="A212:F212"/>
    <mergeCell ref="A201:F201"/>
    <mergeCell ref="A202:F202"/>
    <mergeCell ref="A203:F203"/>
    <mergeCell ref="A204:F204"/>
    <mergeCell ref="A205:F205"/>
    <mergeCell ref="A206:F206"/>
    <mergeCell ref="A127:AC127"/>
    <mergeCell ref="A142:AC142"/>
    <mergeCell ref="A153:AC153"/>
    <mergeCell ref="A160:AC160"/>
    <mergeCell ref="A177:AC177"/>
    <mergeCell ref="A200:F200"/>
    <mergeCell ref="L10:M10"/>
    <mergeCell ref="L15:M15"/>
    <mergeCell ref="L16:M16"/>
    <mergeCell ref="L17:M17"/>
    <mergeCell ref="A24:AC24"/>
    <mergeCell ref="A126:AC126"/>
    <mergeCell ref="D21:D22"/>
    <mergeCell ref="G21:G22"/>
    <mergeCell ref="L21:L22"/>
    <mergeCell ref="J20:K20"/>
    <mergeCell ref="L11:M11"/>
    <mergeCell ref="L12:M12"/>
    <mergeCell ref="L13:M13"/>
    <mergeCell ref="L14:M14"/>
    <mergeCell ref="A5:AC5"/>
    <mergeCell ref="A6:AC6"/>
    <mergeCell ref="A7:AC7"/>
    <mergeCell ref="A8:AC8"/>
    <mergeCell ref="D20:F20"/>
    <mergeCell ref="G20:I20"/>
    <mergeCell ref="L20:AC20"/>
    <mergeCell ref="A20:A22"/>
    <mergeCell ref="B20:B22"/>
    <mergeCell ref="C20:C22"/>
  </mergeCells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Pavlacheva_E</dc:creator>
  <dc:description>ВР для расчета в базисном и текущем уровне цен.</dc:description>
  <cp:lastModifiedBy>Pavlacheva_E</cp:lastModifiedBy>
  <cp:lastPrinted>2009-08-24T10:49:26Z</cp:lastPrinted>
  <dcterms:created xsi:type="dcterms:W3CDTF">2003-01-28T12:33:10Z</dcterms:created>
  <dcterms:modified xsi:type="dcterms:W3CDTF">2010-01-13T09:15:19Z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