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225" windowWidth="14400" windowHeight="11520" activeTab="2"/>
  </bookViews>
  <sheets>
    <sheet name="БИОТУАЛЕТЫ" sheetId="9" r:id="rId1"/>
    <sheet name="РАСЧЕТ АРЕНДЫ" sheetId="8" r:id="rId2"/>
    <sheet name="СМЕТА" sheetId="6" r:id="rId3"/>
  </sheets>
  <calcPr calcId="144525"/>
</workbook>
</file>

<file path=xl/calcChain.xml><?xml version="1.0" encoding="utf-8"?>
<calcChain xmlns="http://schemas.openxmlformats.org/spreadsheetml/2006/main">
  <c r="D14" i="9" l="1"/>
  <c r="D13" i="9"/>
  <c r="G13" i="9"/>
  <c r="G14" i="9"/>
  <c r="F14" i="9" l="1"/>
  <c r="F13" i="9"/>
  <c r="B11" i="8" l="1"/>
  <c r="D18" i="8" s="1"/>
  <c r="C11" i="8"/>
  <c r="G14" i="8"/>
  <c r="D16" i="8"/>
  <c r="G22" i="8"/>
  <c r="B10" i="9"/>
  <c r="C10" i="9"/>
  <c r="X46" i="6" l="1"/>
  <c r="A11" i="8"/>
  <c r="D11" i="8" s="1"/>
  <c r="G16" i="8" s="1"/>
  <c r="A10" i="9"/>
  <c r="C13" i="9" l="1"/>
  <c r="E13" i="9" s="1"/>
  <c r="H13" i="9" s="1"/>
  <c r="D10" i="9"/>
  <c r="D12" i="9"/>
  <c r="H12" i="9" s="1"/>
  <c r="C14" i="9"/>
  <c r="E14" i="9" s="1"/>
  <c r="H14" i="9" s="1"/>
  <c r="W46" i="6"/>
  <c r="G18" i="8" l="1"/>
  <c r="G19" i="8" s="1"/>
  <c r="G23" i="8" s="1"/>
  <c r="G24" i="8" s="1"/>
  <c r="H15" i="9"/>
  <c r="H16" i="9" l="1"/>
</calcChain>
</file>

<file path=xl/sharedStrings.xml><?xml version="1.0" encoding="utf-8"?>
<sst xmlns="http://schemas.openxmlformats.org/spreadsheetml/2006/main" count="110" uniqueCount="97">
  <si>
    <t>(наименование стройки)</t>
  </si>
  <si>
    <t>№ пп</t>
  </si>
  <si>
    <t>Наименование</t>
  </si>
  <si>
    <t>Ед. изм.</t>
  </si>
  <si>
    <t>Кол.</t>
  </si>
  <si>
    <t>Обоснование</t>
  </si>
  <si>
    <t>СОГЛАСОВАНО:</t>
  </si>
  <si>
    <t>УТВЕРЖДАЮ:</t>
  </si>
  <si>
    <t>________________</t>
  </si>
  <si>
    <t xml:space="preserve">Стоимость </t>
  </si>
  <si>
    <t>работа</t>
  </si>
  <si>
    <t>материалы</t>
  </si>
  <si>
    <t xml:space="preserve">           </t>
  </si>
  <si>
    <t>(наименование объекта)</t>
  </si>
  <si>
    <t>Всего стоимость на весь объем   без  НДС</t>
  </si>
  <si>
    <t>чел/часов</t>
  </si>
  <si>
    <t>Трудоемкость   общая</t>
  </si>
  <si>
    <t>Рабочее время</t>
  </si>
  <si>
    <t>Количество рабочих</t>
  </si>
  <si>
    <t>Расчетное время выполнения работ</t>
  </si>
  <si>
    <t>час</t>
  </si>
  <si>
    <t>Общая стоимость руб</t>
  </si>
  <si>
    <t>руб</t>
  </si>
  <si>
    <t>чел</t>
  </si>
  <si>
    <t>дн.</t>
  </si>
  <si>
    <t>Раздел 1</t>
  </si>
  <si>
    <t>чел час на един.</t>
  </si>
  <si>
    <t>на весь объем</t>
  </si>
  <si>
    <t>АРЕНДА АВТОБУСА</t>
  </si>
  <si>
    <t>ЧЕЛ ЧАСЫ</t>
  </si>
  <si>
    <t>ВР. РАБОТЫ</t>
  </si>
  <si>
    <t>КОЛ ЧЕЛ</t>
  </si>
  <si>
    <t>ПРОД В ДНЯХ</t>
  </si>
  <si>
    <t>время посадки</t>
  </si>
  <si>
    <t>время высадки</t>
  </si>
  <si>
    <t>количество посадок</t>
  </si>
  <si>
    <t xml:space="preserve">Итого время </t>
  </si>
  <si>
    <t>расстояние</t>
  </si>
  <si>
    <t xml:space="preserve">скорость </t>
  </si>
  <si>
    <t>время в дороге</t>
  </si>
  <si>
    <t>количество дней</t>
  </si>
  <si>
    <t>Итого время  на перевозку за  весь период строительства</t>
  </si>
  <si>
    <t xml:space="preserve">время работы </t>
  </si>
  <si>
    <t>Итого время за весь период строительства маш/часы</t>
  </si>
  <si>
    <t xml:space="preserve">стоимость маш часа </t>
  </si>
  <si>
    <t>Стоимость аренды на весь период с НДС</t>
  </si>
  <si>
    <t>Стоимость аренды на весь период без  НДС</t>
  </si>
  <si>
    <t>Тариф на аренду мобильных туалетных кабин  IV категории класс «Эконом» -3000 руб./мес./ шт.</t>
  </si>
  <si>
    <t>Тариф на единоразовое обслуживание мобильных туалетных кабин  IV категории класс «Эконом» 699 руб/шт</t>
  </si>
  <si>
    <t>Тариф на единоразовую санитарную обработку туалетной  кабины -2000 руб.</t>
  </si>
  <si>
    <t>БИОТУАЛЕТЫ</t>
  </si>
  <si>
    <t>общая</t>
  </si>
  <si>
    <t>наим.</t>
  </si>
  <si>
    <t>ед изм</t>
  </si>
  <si>
    <t>кол. Дней</t>
  </si>
  <si>
    <t xml:space="preserve">кол  мес </t>
  </si>
  <si>
    <t>кол услуг</t>
  </si>
  <si>
    <t>кол кабин</t>
  </si>
  <si>
    <t>стоимость услуги на единицу</t>
  </si>
  <si>
    <t>стоимость услуги на весь объем</t>
  </si>
  <si>
    <t>аренда</t>
  </si>
  <si>
    <t>обслуживание</t>
  </si>
  <si>
    <t>санобработка</t>
  </si>
  <si>
    <t>итого с НДС</t>
  </si>
  <si>
    <t>Итого без НДС</t>
  </si>
  <si>
    <t>количество поездок  в день</t>
  </si>
  <si>
    <t>Подготовительные и сопутствующие работы в том числе</t>
  </si>
  <si>
    <t>СМЕТНЫЙ РАСЧЕТ №</t>
  </si>
  <si>
    <t>С НДС</t>
  </si>
  <si>
    <t>кол- во транспорта</t>
  </si>
  <si>
    <t>итого машиночасы стоимость</t>
  </si>
  <si>
    <t>Количество санобработок -два раза в сутки</t>
  </si>
  <si>
    <t>Количество обслуживаний  –два раза в сутки</t>
  </si>
  <si>
    <t>ИТОГО ПО РАСЧЕТУ . (с НДС)</t>
  </si>
  <si>
    <t>Раздел 3. Сопутствующие работы</t>
  </si>
  <si>
    <t>ИТОГО ПО РАЗДЕЛУ 3</t>
  </si>
  <si>
    <t xml:space="preserve">руб </t>
  </si>
  <si>
    <t>" _____ " ________________ 20_____г.</t>
  </si>
  <si>
    <t>"______ " _______________20____ г.</t>
  </si>
  <si>
    <t xml:space="preserve">Основание: </t>
  </si>
  <si>
    <t>На единицу</t>
  </si>
  <si>
    <t xml:space="preserve">Трудозатраты, чел час </t>
  </si>
  <si>
    <t>работ, услуг на единицу измерения   без  НДС</t>
  </si>
  <si>
    <t>материала за ед.измерения   без  НДС</t>
  </si>
  <si>
    <t>Итого    без  НДС  материал +работа</t>
  </si>
  <si>
    <t>Итого по СМР в текущих ценах</t>
  </si>
  <si>
    <t>Накладные расходы</t>
  </si>
  <si>
    <t>Сметная прибыль</t>
  </si>
  <si>
    <t xml:space="preserve">ИТОГО </t>
  </si>
  <si>
    <t>НДС 18%</t>
  </si>
  <si>
    <t>Раздел 2</t>
  </si>
  <si>
    <t>Итого по разделу 1</t>
  </si>
  <si>
    <t>Стоимость в  евро по курсу</t>
  </si>
  <si>
    <t>Стоимость в долларах по курсу</t>
  </si>
  <si>
    <t xml:space="preserve">Стоимость м2 СМР   с учетом материалов </t>
  </si>
  <si>
    <t>Приложение №7</t>
  </si>
  <si>
    <t>Вес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</si>
</sst>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i/>
      <u/>
      <sz val="11"/>
      <color indexed="12"/>
      <name val="Times New Roman"/>
      <family val="1"/>
      <charset val="204"/>
    </font>
    <font>
      <i/>
      <sz val="11"/>
      <color indexed="63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"/>
      <family val="2"/>
      <charset val="204"/>
    </font>
    <font>
      <i/>
      <u/>
      <sz val="10"/>
      <color indexed="12"/>
      <name val="Arial Cyr"/>
      <charset val="204"/>
    </font>
    <font>
      <b/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 Cyr"/>
      <charset val="204"/>
    </font>
    <font>
      <u/>
      <sz val="12"/>
      <color indexed="12"/>
      <name val="Times New Roman Cyr"/>
      <charset val="204"/>
    </font>
    <font>
      <i/>
      <u/>
      <sz val="12"/>
      <color indexed="12"/>
      <name val="Times New Roman"/>
      <family val="1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</borders>
  <cellStyleXfs count="9">
    <xf numFmtId="0" fontId="0" fillId="0" borderId="0"/>
    <xf numFmtId="0" fontId="1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4" fillId="0" borderId="0"/>
    <xf numFmtId="0" fontId="29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3" fillId="0" borderId="0" xfId="0" applyFont="1" applyFill="1"/>
    <xf numFmtId="4" fontId="13" fillId="0" borderId="1" xfId="3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0" fontId="0" fillId="0" borderId="2" xfId="0" applyBorder="1" applyAlignment="1">
      <alignment wrapText="1"/>
    </xf>
    <xf numFmtId="4" fontId="0" fillId="0" borderId="2" xfId="0" applyNumberFormat="1" applyBorder="1" applyAlignment="1">
      <alignment wrapText="1"/>
    </xf>
    <xf numFmtId="2" fontId="8" fillId="0" borderId="2" xfId="0" applyNumberFormat="1" applyFont="1" applyFill="1" applyBorder="1" applyAlignment="1">
      <alignment horizontal="right" vertical="top" wrapText="1"/>
    </xf>
    <xf numFmtId="1" fontId="0" fillId="0" borderId="2" xfId="0" applyNumberFormat="1" applyBorder="1" applyAlignment="1">
      <alignment wrapText="1"/>
    </xf>
    <xf numFmtId="0" fontId="0" fillId="0" borderId="2" xfId="0" applyBorder="1"/>
    <xf numFmtId="4" fontId="0" fillId="0" borderId="2" xfId="0" applyNumberFormat="1" applyFill="1" applyBorder="1"/>
    <xf numFmtId="2" fontId="8" fillId="0" borderId="3" xfId="0" applyNumberFormat="1" applyFont="1" applyFill="1" applyBorder="1" applyAlignment="1">
      <alignment horizontal="right" vertical="top"/>
    </xf>
    <xf numFmtId="0" fontId="0" fillId="0" borderId="4" xfId="0" applyBorder="1"/>
    <xf numFmtId="4" fontId="0" fillId="0" borderId="2" xfId="0" applyNumberFormat="1" applyBorder="1"/>
    <xf numFmtId="0" fontId="0" fillId="0" borderId="0" xfId="0" applyBorder="1" applyAlignment="1">
      <alignment wrapText="1"/>
    </xf>
    <xf numFmtId="0" fontId="0" fillId="0" borderId="5" xfId="0" applyBorder="1"/>
    <xf numFmtId="1" fontId="0" fillId="0" borderId="2" xfId="0" applyNumberFormat="1" applyBorder="1"/>
    <xf numFmtId="4" fontId="0" fillId="0" borderId="0" xfId="0" applyNumberFormat="1"/>
    <xf numFmtId="0" fontId="17" fillId="0" borderId="0" xfId="0" applyFont="1"/>
    <xf numFmtId="0" fontId="5" fillId="0" borderId="0" xfId="0" applyFont="1"/>
    <xf numFmtId="1" fontId="0" fillId="0" borderId="2" xfId="0" applyNumberForma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4" fontId="0" fillId="0" borderId="2" xfId="0" applyNumberFormat="1" applyBorder="1" applyAlignment="1">
      <alignment horizontal="center" wrapText="1"/>
    </xf>
    <xf numFmtId="0" fontId="0" fillId="0" borderId="0" xfId="0" applyFill="1" applyBorder="1" applyAlignment="1">
      <alignment wrapText="1"/>
    </xf>
    <xf numFmtId="4" fontId="0" fillId="0" borderId="0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1" fillId="0" borderId="1" xfId="0" applyFont="1" applyFill="1" applyBorder="1" applyAlignment="1">
      <alignment vertical="center"/>
    </xf>
    <xf numFmtId="4" fontId="11" fillId="0" borderId="0" xfId="0" applyNumberFormat="1" applyFont="1" applyFill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2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right" vertical="center"/>
    </xf>
    <xf numFmtId="1" fontId="15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2" fontId="11" fillId="0" borderId="1" xfId="3" applyNumberFormat="1" applyFont="1" applyFill="1" applyBorder="1" applyAlignment="1">
      <alignment horizontal="center" vertical="center" wrapText="1"/>
    </xf>
    <xf numFmtId="49" fontId="18" fillId="0" borderId="1" xfId="2" applyNumberFormat="1" applyFont="1" applyFill="1" applyBorder="1" applyAlignment="1" applyProtection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4" fontId="11" fillId="0" borderId="1" xfId="0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vertical="center" wrapText="1"/>
    </xf>
    <xf numFmtId="0" fontId="21" fillId="0" borderId="0" xfId="0" applyFont="1" applyFill="1"/>
    <xf numFmtId="0" fontId="12" fillId="0" borderId="0" xfId="0" applyFont="1" applyFill="1" applyAlignment="1">
      <alignment horizontal="left" vertical="center"/>
    </xf>
    <xf numFmtId="49" fontId="10" fillId="0" borderId="0" xfId="0" applyNumberFormat="1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2" fontId="10" fillId="0" borderId="0" xfId="0" applyNumberFormat="1" applyFont="1" applyFill="1" applyAlignment="1">
      <alignment vertical="center"/>
    </xf>
    <xf numFmtId="4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2" fontId="10" fillId="0" borderId="2" xfId="3" applyNumberFormat="1" applyFont="1" applyFill="1" applyBorder="1" applyAlignment="1">
      <alignment vertical="center" wrapText="1"/>
    </xf>
    <xf numFmtId="4" fontId="10" fillId="0" borderId="2" xfId="3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2" fillId="0" borderId="0" xfId="0" applyFont="1" applyFill="1"/>
    <xf numFmtId="0" fontId="23" fillId="0" borderId="0" xfId="0" applyFont="1" applyFill="1" applyAlignment="1">
      <alignment horizontal="center" vertical="center"/>
    </xf>
    <xf numFmtId="49" fontId="23" fillId="0" borderId="0" xfId="0" applyNumberFormat="1" applyFont="1" applyFill="1" applyAlignment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2" fontId="23" fillId="0" borderId="0" xfId="0" applyNumberFormat="1" applyFont="1" applyFill="1" applyAlignment="1">
      <alignment vertical="center"/>
    </xf>
    <xf numFmtId="4" fontId="23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4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5" fillId="0" borderId="0" xfId="0" applyFont="1" applyFill="1"/>
    <xf numFmtId="0" fontId="23" fillId="0" borderId="0" xfId="0" applyFont="1" applyFill="1" applyAlignment="1">
      <alignment vertical="center"/>
    </xf>
    <xf numFmtId="2" fontId="23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right" vertical="center"/>
    </xf>
    <xf numFmtId="2" fontId="23" fillId="0" borderId="0" xfId="0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right" vertical="center"/>
    </xf>
    <xf numFmtId="4" fontId="15" fillId="0" borderId="0" xfId="0" applyNumberFormat="1" applyFont="1" applyFill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9" fontId="26" fillId="0" borderId="1" xfId="2" applyNumberFormat="1" applyFont="1" applyFill="1" applyBorder="1" applyAlignment="1" applyProtection="1">
      <alignment horizontal="left" vertical="center" wrapText="1"/>
    </xf>
    <xf numFmtId="2" fontId="0" fillId="0" borderId="2" xfId="0" applyNumberFormat="1" applyBorder="1"/>
    <xf numFmtId="0" fontId="11" fillId="0" borderId="1" xfId="0" applyFont="1" applyFill="1" applyBorder="1" applyAlignment="1">
      <alignment horizontal="left" vertical="center" wrapText="1"/>
    </xf>
    <xf numFmtId="2" fontId="8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8" fillId="0" borderId="0" xfId="0" applyFont="1" applyFill="1"/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" fontId="10" fillId="0" borderId="5" xfId="3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left" vertical="center" wrapText="1"/>
    </xf>
    <xf numFmtId="0" fontId="18" fillId="0" borderId="1" xfId="2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4" fontId="11" fillId="0" borderId="1" xfId="0" applyNumberFormat="1" applyFont="1" applyFill="1" applyBorder="1" applyAlignment="1">
      <alignment vertical="center" wrapText="1"/>
    </xf>
    <xf numFmtId="49" fontId="31" fillId="0" borderId="1" xfId="2" applyNumberFormat="1" applyFont="1" applyFill="1" applyBorder="1" applyAlignment="1" applyProtection="1">
      <alignment horizontal="left"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" fontId="10" fillId="0" borderId="5" xfId="3" applyNumberFormat="1" applyFont="1" applyFill="1" applyBorder="1" applyAlignment="1">
      <alignment horizontal="center" vertical="center" wrapText="1"/>
    </xf>
    <xf numFmtId="4" fontId="10" fillId="0" borderId="10" xfId="3" applyNumberFormat="1" applyFont="1" applyFill="1" applyBorder="1" applyAlignment="1">
      <alignment horizontal="center" vertical="center" wrapText="1"/>
    </xf>
    <xf numFmtId="4" fontId="11" fillId="0" borderId="2" xfId="3" applyNumberFormat="1" applyFont="1" applyFill="1" applyBorder="1" applyAlignment="1">
      <alignment horizontal="center" vertical="center" wrapText="1"/>
    </xf>
    <xf numFmtId="2" fontId="10" fillId="0" borderId="2" xfId="3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9" fillId="0" borderId="14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17" xfId="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/>
    </xf>
    <xf numFmtId="0" fontId="3" fillId="0" borderId="2" xfId="0" applyFont="1" applyFill="1" applyBorder="1"/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" fontId="11" fillId="0" borderId="18" xfId="3" applyNumberFormat="1" applyFont="1" applyFill="1" applyBorder="1" applyAlignment="1">
      <alignment horizontal="center" vertical="center" wrapText="1"/>
    </xf>
    <xf numFmtId="4" fontId="11" fillId="0" borderId="14" xfId="3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3" fillId="0" borderId="1" xfId="0" applyFont="1" applyFill="1" applyBorder="1"/>
    <xf numFmtId="0" fontId="22" fillId="0" borderId="1" xfId="0" applyFont="1" applyFill="1" applyBorder="1"/>
    <xf numFmtId="0" fontId="3" fillId="0" borderId="17" xfId="0" applyFont="1" applyFill="1" applyBorder="1"/>
    <xf numFmtId="0" fontId="12" fillId="0" borderId="1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right" vertical="center" wrapText="1"/>
    </xf>
    <xf numFmtId="0" fontId="13" fillId="0" borderId="15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righ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right"/>
    </xf>
    <xf numFmtId="0" fontId="32" fillId="0" borderId="2" xfId="0" applyFont="1" applyFill="1" applyBorder="1" applyAlignment="1">
      <alignment horizontal="center" vertical="center" wrapText="1"/>
    </xf>
  </cellXfs>
  <cellStyles count="9">
    <cellStyle name="0,0_x000d__x000a_NA_x000d__x000a_" xfId="7"/>
    <cellStyle name="Excel Built-in Normal 1" xfId="1"/>
    <cellStyle name="Гиперссылка" xfId="2" builtinId="8"/>
    <cellStyle name="Гиперссылка 2" xfId="8"/>
    <cellStyle name="Обычный" xfId="0" builtinId="0"/>
    <cellStyle name="Обычный 2" xfId="3"/>
    <cellStyle name="Обычный 2 2_кладка стен и перегородок" xfId="4"/>
    <cellStyle name="Обычный 3" xfId="6"/>
    <cellStyle name="Обычный 5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5"/>
  <sheetViews>
    <sheetView workbookViewId="0">
      <selection activeCell="J16" sqref="J16"/>
    </sheetView>
  </sheetViews>
  <sheetFormatPr defaultRowHeight="12.75" x14ac:dyDescent="0.2"/>
  <cols>
    <col min="1" max="1" width="18.5703125" customWidth="1"/>
    <col min="8" max="8" width="14.42578125" style="21" customWidth="1"/>
    <col min="9" max="9" width="3.7109375" customWidth="1"/>
    <col min="10" max="10" width="81.42578125" customWidth="1"/>
  </cols>
  <sheetData>
    <row r="3" spans="1:10" ht="15.75" x14ac:dyDescent="0.25">
      <c r="J3" s="22" t="s">
        <v>47</v>
      </c>
    </row>
    <row r="4" spans="1:10" ht="15.75" x14ac:dyDescent="0.25">
      <c r="J4" s="23" t="s">
        <v>48</v>
      </c>
    </row>
    <row r="5" spans="1:10" ht="15.75" x14ac:dyDescent="0.25">
      <c r="J5" s="23" t="s">
        <v>72</v>
      </c>
    </row>
    <row r="6" spans="1:10" ht="15.75" x14ac:dyDescent="0.25">
      <c r="J6" s="23" t="s">
        <v>49</v>
      </c>
    </row>
    <row r="7" spans="1:10" ht="15.75" x14ac:dyDescent="0.25">
      <c r="A7" t="s">
        <v>50</v>
      </c>
      <c r="B7" t="s">
        <v>51</v>
      </c>
      <c r="J7" s="23" t="s">
        <v>71</v>
      </c>
    </row>
    <row r="9" spans="1:10" ht="25.5" x14ac:dyDescent="0.2">
      <c r="A9" s="9" t="s">
        <v>29</v>
      </c>
      <c r="B9" s="9" t="s">
        <v>30</v>
      </c>
      <c r="C9" s="9" t="s">
        <v>31</v>
      </c>
      <c r="D9" s="9" t="s">
        <v>32</v>
      </c>
      <c r="E9" s="9"/>
      <c r="F9" s="9"/>
      <c r="G9" s="9"/>
      <c r="H9" s="10"/>
    </row>
    <row r="10" spans="1:10" ht="18.75" x14ac:dyDescent="0.2">
      <c r="A10" s="11">
        <f>СМЕТА!F20</f>
        <v>0</v>
      </c>
      <c r="B10" s="30">
        <f>СМЕТА!F21</f>
        <v>0</v>
      </c>
      <c r="C10" s="12">
        <f>СМЕТА!F22</f>
        <v>0</v>
      </c>
      <c r="D10" s="12" t="e">
        <f>A10/B10/C10</f>
        <v>#DIV/0!</v>
      </c>
      <c r="E10" s="12"/>
      <c r="F10" s="12"/>
      <c r="G10" s="9"/>
      <c r="H10" s="10"/>
    </row>
    <row r="11" spans="1:10" ht="51" x14ac:dyDescent="0.2">
      <c r="A11" s="9" t="s">
        <v>52</v>
      </c>
      <c r="B11" s="9" t="s">
        <v>53</v>
      </c>
      <c r="C11" s="9" t="s">
        <v>54</v>
      </c>
      <c r="D11" s="9" t="s">
        <v>55</v>
      </c>
      <c r="E11" s="9" t="s">
        <v>56</v>
      </c>
      <c r="F11" s="9" t="s">
        <v>57</v>
      </c>
      <c r="G11" s="9" t="s">
        <v>58</v>
      </c>
      <c r="H11" s="10" t="s">
        <v>59</v>
      </c>
    </row>
    <row r="12" spans="1:10" x14ac:dyDescent="0.2">
      <c r="A12" s="9" t="s">
        <v>60</v>
      </c>
      <c r="B12" s="9"/>
      <c r="C12" s="24">
        <v>1</v>
      </c>
      <c r="D12" s="25">
        <f>C12/30</f>
        <v>3.3333333333333333E-2</v>
      </c>
      <c r="E12" s="25"/>
      <c r="F12" s="26">
        <v>1</v>
      </c>
      <c r="G12" s="26">
        <v>3000</v>
      </c>
      <c r="H12" s="27">
        <f>G12*F12*D12</f>
        <v>100</v>
      </c>
    </row>
    <row r="13" spans="1:10" x14ac:dyDescent="0.2">
      <c r="A13" s="28" t="s">
        <v>61</v>
      </c>
      <c r="B13" s="9"/>
      <c r="C13" s="24">
        <f>C12</f>
        <v>1</v>
      </c>
      <c r="D13" s="25">
        <f>D12</f>
        <v>3.3333333333333333E-2</v>
      </c>
      <c r="E13" s="24">
        <f>C13</f>
        <v>1</v>
      </c>
      <c r="F13" s="26">
        <f>F12</f>
        <v>1</v>
      </c>
      <c r="G13" s="26">
        <f>699</f>
        <v>699</v>
      </c>
      <c r="H13" s="27">
        <f>G13*F13*E13</f>
        <v>699</v>
      </c>
    </row>
    <row r="14" spans="1:10" x14ac:dyDescent="0.2">
      <c r="A14" s="9" t="s">
        <v>62</v>
      </c>
      <c r="B14" s="9"/>
      <c r="C14" s="24">
        <f>C12</f>
        <v>1</v>
      </c>
      <c r="D14" s="25">
        <f>D12</f>
        <v>3.3333333333333333E-2</v>
      </c>
      <c r="E14" s="24">
        <f>C14</f>
        <v>1</v>
      </c>
      <c r="F14" s="26">
        <f>F12</f>
        <v>1</v>
      </c>
      <c r="G14" s="26">
        <f>2000</f>
        <v>2000</v>
      </c>
      <c r="H14" s="27">
        <f>G14*F14*E14</f>
        <v>2000</v>
      </c>
    </row>
    <row r="15" spans="1:10" x14ac:dyDescent="0.2">
      <c r="A15" s="110" t="s">
        <v>63</v>
      </c>
      <c r="B15" s="111"/>
      <c r="C15" s="111"/>
      <c r="D15" s="111"/>
      <c r="E15" s="111"/>
      <c r="F15" s="111"/>
      <c r="G15" s="112"/>
      <c r="H15" s="27">
        <f>SUM(H12:H14)</f>
        <v>2799</v>
      </c>
    </row>
    <row r="16" spans="1:10" x14ac:dyDescent="0.2">
      <c r="A16" s="110" t="s">
        <v>64</v>
      </c>
      <c r="B16" s="111"/>
      <c r="C16" s="111"/>
      <c r="D16" s="111"/>
      <c r="E16" s="111"/>
      <c r="F16" s="111"/>
      <c r="G16" s="112"/>
      <c r="H16" s="27">
        <f>H15/1.18</f>
        <v>2372.0338983050847</v>
      </c>
    </row>
    <row r="17" spans="1:9" x14ac:dyDescent="0.2">
      <c r="A17" s="18"/>
      <c r="B17" s="18"/>
      <c r="C17" s="18"/>
      <c r="D17" s="18"/>
      <c r="E17" s="18"/>
      <c r="F17" s="18"/>
      <c r="G17" s="18"/>
      <c r="H17" s="29"/>
    </row>
    <row r="18" spans="1:9" x14ac:dyDescent="0.2">
      <c r="A18" s="7"/>
      <c r="B18" s="7"/>
      <c r="C18" s="7"/>
      <c r="D18" s="7"/>
      <c r="E18" s="7"/>
      <c r="F18" s="7"/>
      <c r="G18" s="7"/>
      <c r="H18" s="8"/>
    </row>
    <row r="19" spans="1:9" x14ac:dyDescent="0.2">
      <c r="A19" s="7"/>
      <c r="B19" s="7"/>
      <c r="C19" s="7"/>
      <c r="D19" s="7"/>
      <c r="E19" s="7"/>
      <c r="F19" s="7"/>
      <c r="G19" s="7"/>
      <c r="H19" s="8"/>
    </row>
    <row r="20" spans="1:9" x14ac:dyDescent="0.2">
      <c r="A20" s="7"/>
      <c r="B20" s="7"/>
      <c r="C20" s="7"/>
      <c r="D20" s="7"/>
      <c r="E20" s="7"/>
      <c r="F20" s="7"/>
      <c r="G20" s="7"/>
      <c r="H20" s="8"/>
    </row>
    <row r="21" spans="1:9" x14ac:dyDescent="0.2">
      <c r="A21" s="7"/>
      <c r="B21" s="7"/>
      <c r="C21" s="7"/>
      <c r="D21" s="7"/>
      <c r="E21" s="7"/>
      <c r="F21" s="7"/>
      <c r="G21" s="7"/>
      <c r="H21" s="8"/>
    </row>
    <row r="22" spans="1:9" x14ac:dyDescent="0.2">
      <c r="A22" s="7"/>
      <c r="B22" s="7"/>
      <c r="C22" s="7"/>
      <c r="D22" s="7"/>
      <c r="E22" s="7"/>
      <c r="F22" s="7"/>
      <c r="G22" s="7"/>
      <c r="H22" s="8"/>
    </row>
    <row r="23" spans="1:9" x14ac:dyDescent="0.2">
      <c r="A23" s="7"/>
      <c r="B23" s="7"/>
      <c r="C23" s="7"/>
      <c r="D23" s="7"/>
      <c r="E23" s="7"/>
      <c r="F23" s="7"/>
      <c r="G23" s="7"/>
      <c r="H23" s="8"/>
    </row>
    <row r="24" spans="1:9" x14ac:dyDescent="0.2">
      <c r="A24" s="7"/>
      <c r="B24" s="7"/>
      <c r="C24" s="7"/>
      <c r="D24" s="7"/>
      <c r="E24" s="7"/>
      <c r="F24" s="7"/>
      <c r="G24" s="7"/>
      <c r="H24" s="7"/>
      <c r="I24" s="8"/>
    </row>
    <row r="25" spans="1:9" x14ac:dyDescent="0.2">
      <c r="A25" s="7"/>
      <c r="B25" s="7"/>
      <c r="C25" s="7"/>
      <c r="D25" s="7"/>
      <c r="E25" s="7"/>
      <c r="F25" s="7"/>
      <c r="G25" s="8"/>
      <c r="H25"/>
    </row>
  </sheetData>
  <mergeCells count="2">
    <mergeCell ref="A15:G15"/>
    <mergeCell ref="A16:G16"/>
  </mergeCells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1" workbookViewId="0">
      <selection activeCell="G23" sqref="G23"/>
    </sheetView>
  </sheetViews>
  <sheetFormatPr defaultRowHeight="12.75" x14ac:dyDescent="0.2"/>
  <cols>
    <col min="1" max="1" width="18.5703125" customWidth="1"/>
    <col min="2" max="7" width="14.5703125" customWidth="1"/>
    <col min="8" max="8" width="14.42578125" style="21" customWidth="1"/>
    <col min="9" max="9" width="3.7109375" customWidth="1"/>
    <col min="10" max="10" width="81.42578125" customWidth="1"/>
  </cols>
  <sheetData>
    <row r="1" spans="1:9" x14ac:dyDescent="0.2">
      <c r="A1" s="7"/>
      <c r="B1" s="7"/>
      <c r="C1" s="7"/>
      <c r="D1" s="7"/>
      <c r="E1" s="7"/>
      <c r="F1" s="7"/>
      <c r="G1" s="7"/>
      <c r="H1" s="8"/>
    </row>
    <row r="2" spans="1:9" x14ac:dyDescent="0.2">
      <c r="B2" s="7"/>
      <c r="C2" s="7"/>
      <c r="D2" s="7"/>
      <c r="E2" s="7"/>
      <c r="F2" s="7"/>
      <c r="G2" s="7"/>
      <c r="H2" s="8"/>
    </row>
    <row r="3" spans="1:9" x14ac:dyDescent="0.2">
      <c r="A3" s="7"/>
      <c r="B3" s="7"/>
      <c r="C3" s="7"/>
      <c r="D3" s="7"/>
      <c r="E3" s="7"/>
      <c r="F3" s="7"/>
      <c r="G3" s="7"/>
      <c r="H3" s="8"/>
    </row>
    <row r="4" spans="1:9" x14ac:dyDescent="0.2">
      <c r="A4" s="7"/>
      <c r="B4" s="7"/>
      <c r="C4" s="7"/>
      <c r="D4" s="7"/>
      <c r="E4" s="7"/>
      <c r="F4" s="7"/>
      <c r="G4" s="7"/>
      <c r="H4" s="8"/>
    </row>
    <row r="5" spans="1:9" x14ac:dyDescent="0.2">
      <c r="A5" s="7"/>
      <c r="B5" s="7"/>
      <c r="C5" s="7"/>
      <c r="D5" s="7"/>
      <c r="E5" s="7"/>
      <c r="F5" s="7"/>
      <c r="G5" s="7"/>
      <c r="H5" s="8"/>
    </row>
    <row r="6" spans="1:9" x14ac:dyDescent="0.2">
      <c r="A6" s="116" t="s">
        <v>28</v>
      </c>
      <c r="B6" s="116"/>
      <c r="C6" s="116"/>
      <c r="D6" s="116"/>
      <c r="E6" s="116"/>
      <c r="F6" s="116"/>
      <c r="G6" s="116"/>
      <c r="H6" s="8"/>
    </row>
    <row r="7" spans="1:9" x14ac:dyDescent="0.2">
      <c r="A7" s="7"/>
      <c r="B7" s="7"/>
      <c r="C7" s="7"/>
      <c r="D7" s="7"/>
      <c r="E7" s="7"/>
      <c r="F7" s="7"/>
      <c r="G7" s="7"/>
      <c r="H7" s="7"/>
      <c r="I7" s="8"/>
    </row>
    <row r="8" spans="1:9" x14ac:dyDescent="0.2">
      <c r="A8" s="7"/>
      <c r="B8" s="7"/>
      <c r="C8" s="7"/>
      <c r="D8" s="7"/>
      <c r="E8" s="7"/>
      <c r="F8" s="7"/>
      <c r="G8" s="8"/>
      <c r="H8"/>
    </row>
    <row r="9" spans="1:9" x14ac:dyDescent="0.2">
      <c r="A9" s="7"/>
      <c r="B9" s="7"/>
      <c r="C9" s="7"/>
      <c r="D9" s="7"/>
      <c r="E9" s="7"/>
      <c r="F9" s="7"/>
      <c r="G9" s="8"/>
      <c r="H9"/>
    </row>
    <row r="10" spans="1:9" x14ac:dyDescent="0.2">
      <c r="A10" s="9" t="s">
        <v>29</v>
      </c>
      <c r="B10" s="9" t="s">
        <v>30</v>
      </c>
      <c r="C10" s="9" t="s">
        <v>31</v>
      </c>
      <c r="D10" s="9" t="s">
        <v>32</v>
      </c>
      <c r="E10" s="9"/>
      <c r="F10" s="9"/>
      <c r="G10" s="10"/>
      <c r="H10"/>
    </row>
    <row r="11" spans="1:9" ht="18.75" x14ac:dyDescent="0.2">
      <c r="A11" s="11">
        <f>СМЕТА!F20</f>
        <v>0</v>
      </c>
      <c r="B11" s="30">
        <f>СМЕТА!F21</f>
        <v>0</v>
      </c>
      <c r="C11" s="12">
        <f>СМЕТА!F22</f>
        <v>0</v>
      </c>
      <c r="D11" s="12" t="e">
        <f>A11/B11/C11</f>
        <v>#DIV/0!</v>
      </c>
      <c r="E11" s="9"/>
      <c r="F11" s="9"/>
      <c r="G11" s="10"/>
      <c r="H11"/>
    </row>
    <row r="12" spans="1:9" s="7" customFormat="1" x14ac:dyDescent="0.2">
      <c r="G12" s="8"/>
    </row>
    <row r="13" spans="1:9" s="7" customFormat="1" ht="26.25" customHeight="1" x14ac:dyDescent="0.2">
      <c r="C13" s="13" t="s">
        <v>33</v>
      </c>
      <c r="D13" s="13" t="s">
        <v>34</v>
      </c>
      <c r="E13" s="13" t="s">
        <v>35</v>
      </c>
      <c r="F13" s="13"/>
      <c r="G13" s="14" t="s">
        <v>36</v>
      </c>
    </row>
    <row r="14" spans="1:9" ht="18.75" x14ac:dyDescent="0.2">
      <c r="A14" s="15"/>
      <c r="B14" s="16"/>
      <c r="C14" s="13">
        <v>0.15</v>
      </c>
      <c r="D14" s="13">
        <v>0.15</v>
      </c>
      <c r="E14" s="13">
        <v>4</v>
      </c>
      <c r="F14" s="13"/>
      <c r="G14" s="17">
        <f>E14*(D14+C14)</f>
        <v>1.2</v>
      </c>
      <c r="H14"/>
    </row>
    <row r="15" spans="1:9" ht="64.5" customHeight="1" x14ac:dyDescent="0.2">
      <c r="A15" s="15"/>
      <c r="B15" s="18" t="s">
        <v>37</v>
      </c>
      <c r="C15" s="9" t="s">
        <v>38</v>
      </c>
      <c r="D15" s="9" t="s">
        <v>39</v>
      </c>
      <c r="E15" s="9" t="s">
        <v>40</v>
      </c>
      <c r="F15" s="9" t="s">
        <v>65</v>
      </c>
      <c r="G15" s="10" t="s">
        <v>41</v>
      </c>
      <c r="H15"/>
    </row>
    <row r="16" spans="1:9" x14ac:dyDescent="0.2">
      <c r="A16" s="13"/>
      <c r="B16" s="19">
        <v>35</v>
      </c>
      <c r="C16" s="13">
        <v>40</v>
      </c>
      <c r="D16" s="13">
        <f>B16/C16</f>
        <v>0.875</v>
      </c>
      <c r="E16" s="20">
        <v>1</v>
      </c>
      <c r="F16" s="13">
        <v>2</v>
      </c>
      <c r="G16" s="17">
        <f>E16*D16*F16</f>
        <v>1.75</v>
      </c>
      <c r="H16"/>
    </row>
    <row r="17" spans="1:9" ht="25.5" x14ac:dyDescent="0.2">
      <c r="A17" s="13"/>
      <c r="B17" s="19"/>
      <c r="C17" s="13"/>
      <c r="D17" s="13" t="s">
        <v>42</v>
      </c>
      <c r="E17" s="9" t="s">
        <v>40</v>
      </c>
      <c r="F17" s="13"/>
      <c r="G17" s="17"/>
      <c r="H17"/>
    </row>
    <row r="18" spans="1:9" x14ac:dyDescent="0.2">
      <c r="A18" s="13"/>
      <c r="B18" s="19"/>
      <c r="C18" s="13"/>
      <c r="D18" s="86">
        <f>B11</f>
        <v>0</v>
      </c>
      <c r="E18" s="20">
        <v>1</v>
      </c>
      <c r="F18" s="13">
        <v>1</v>
      </c>
      <c r="G18" s="17">
        <f>F18*E18*D18</f>
        <v>0</v>
      </c>
      <c r="H18"/>
    </row>
    <row r="19" spans="1:9" x14ac:dyDescent="0.2">
      <c r="A19" s="13"/>
      <c r="B19" s="117" t="s">
        <v>43</v>
      </c>
      <c r="C19" s="118"/>
      <c r="D19" s="118"/>
      <c r="E19" s="118"/>
      <c r="F19" s="119"/>
      <c r="G19" s="17">
        <f>G18+G16+G14</f>
        <v>2.95</v>
      </c>
      <c r="H19"/>
    </row>
    <row r="20" spans="1:9" x14ac:dyDescent="0.2">
      <c r="A20" s="13"/>
      <c r="B20" s="117" t="s">
        <v>69</v>
      </c>
      <c r="C20" s="118"/>
      <c r="D20" s="118"/>
      <c r="E20" s="118"/>
      <c r="F20" s="45"/>
      <c r="G20" s="17">
        <v>2</v>
      </c>
      <c r="H20"/>
    </row>
    <row r="21" spans="1:9" x14ac:dyDescent="0.2">
      <c r="A21" s="13"/>
      <c r="B21" s="117" t="s">
        <v>44</v>
      </c>
      <c r="C21" s="118"/>
      <c r="D21" s="118"/>
      <c r="E21" s="118"/>
      <c r="F21" s="119"/>
      <c r="G21" s="17">
        <v>1200</v>
      </c>
      <c r="H21"/>
    </row>
    <row r="22" spans="1:9" x14ac:dyDescent="0.2">
      <c r="A22" s="13"/>
      <c r="B22" s="113" t="s">
        <v>70</v>
      </c>
      <c r="C22" s="114"/>
      <c r="D22" s="114"/>
      <c r="E22" s="114"/>
      <c r="F22" s="115"/>
      <c r="G22" s="17">
        <f>G20*G21</f>
        <v>2400</v>
      </c>
      <c r="H22"/>
    </row>
    <row r="23" spans="1:9" x14ac:dyDescent="0.2">
      <c r="A23" s="13"/>
      <c r="B23" s="113" t="s">
        <v>45</v>
      </c>
      <c r="C23" s="114"/>
      <c r="D23" s="114"/>
      <c r="E23" s="114"/>
      <c r="F23" s="115"/>
      <c r="G23" s="17">
        <f>G22*G19</f>
        <v>7080</v>
      </c>
      <c r="H23"/>
    </row>
    <row r="24" spans="1:9" x14ac:dyDescent="0.2">
      <c r="A24" s="13"/>
      <c r="B24" s="113" t="s">
        <v>46</v>
      </c>
      <c r="C24" s="114"/>
      <c r="D24" s="114"/>
      <c r="E24" s="114"/>
      <c r="F24" s="115"/>
      <c r="G24" s="17">
        <f>G23/1.18</f>
        <v>6000</v>
      </c>
      <c r="H24"/>
    </row>
    <row r="25" spans="1:9" x14ac:dyDescent="0.2">
      <c r="H25"/>
      <c r="I25" s="21"/>
    </row>
    <row r="26" spans="1:9" x14ac:dyDescent="0.2">
      <c r="H26"/>
      <c r="I26" s="21"/>
    </row>
    <row r="27" spans="1:9" x14ac:dyDescent="0.2">
      <c r="H27"/>
      <c r="I27" s="21"/>
    </row>
  </sheetData>
  <mergeCells count="7">
    <mergeCell ref="B24:F24"/>
    <mergeCell ref="A6:G6"/>
    <mergeCell ref="B19:F19"/>
    <mergeCell ref="B21:F21"/>
    <mergeCell ref="B23:F23"/>
    <mergeCell ref="B20:E20"/>
    <mergeCell ref="B22:F22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tabSelected="1" topLeftCell="A36" zoomScale="70" zoomScaleNormal="70" workbookViewId="0">
      <selection activeCell="J60" sqref="J60"/>
    </sheetView>
  </sheetViews>
  <sheetFormatPr defaultRowHeight="15" outlineLevelRow="2" x14ac:dyDescent="0.2"/>
  <cols>
    <col min="1" max="1" width="4.5703125" style="55" customWidth="1"/>
    <col min="2" max="2" width="18" style="50" customWidth="1"/>
    <col min="3" max="3" width="43.42578125" style="51" customWidth="1"/>
    <col min="4" max="4" width="11" style="52" customWidth="1"/>
    <col min="5" max="5" width="17.28515625" style="52" customWidth="1"/>
    <col min="6" max="6" width="18.42578125" style="53" customWidth="1"/>
    <col min="7" max="7" width="12.7109375" style="54" customWidth="1"/>
    <col min="8" max="9" width="12.5703125" style="54" customWidth="1"/>
    <col min="10" max="10" width="16" style="34" customWidth="1"/>
    <col min="11" max="11" width="11.42578125" style="32" customWidth="1"/>
    <col min="12" max="12" width="12.5703125" style="32" customWidth="1"/>
    <col min="13" max="21" width="9.140625" style="1" customWidth="1"/>
    <col min="22" max="22" width="9.140625" style="1"/>
    <col min="23" max="24" width="0" style="1" hidden="1" customWidth="1"/>
    <col min="25" max="16384" width="9.140625" style="1"/>
  </cols>
  <sheetData>
    <row r="1" spans="1:14" ht="18" x14ac:dyDescent="0.25">
      <c r="L1" s="165" t="s">
        <v>95</v>
      </c>
      <c r="M1" s="165"/>
      <c r="N1" s="165"/>
    </row>
    <row r="2" spans="1:14" outlineLevel="2" x14ac:dyDescent="0.2">
      <c r="A2" s="49" t="s">
        <v>6</v>
      </c>
      <c r="H2" s="49" t="s">
        <v>7</v>
      </c>
      <c r="L2" s="1"/>
    </row>
    <row r="3" spans="1:14" outlineLevel="1" x14ac:dyDescent="0.2">
      <c r="H3" s="56"/>
    </row>
    <row r="4" spans="1:14" outlineLevel="1" x14ac:dyDescent="0.2">
      <c r="H4" s="56"/>
    </row>
    <row r="5" spans="1:14" outlineLevel="1" x14ac:dyDescent="0.2">
      <c r="A5" s="55" t="s">
        <v>8</v>
      </c>
      <c r="H5" s="56" t="s">
        <v>8</v>
      </c>
    </row>
    <row r="6" spans="1:14" s="71" customFormat="1" ht="18.75" outlineLevel="1" x14ac:dyDescent="0.25">
      <c r="A6" s="62" t="s">
        <v>77</v>
      </c>
      <c r="B6" s="63"/>
      <c r="C6" s="64"/>
      <c r="D6" s="65"/>
      <c r="E6" s="65"/>
      <c r="F6" s="66"/>
      <c r="G6" s="67"/>
      <c r="H6" s="68" t="s">
        <v>78</v>
      </c>
      <c r="I6" s="67"/>
      <c r="J6" s="69"/>
      <c r="K6" s="70"/>
      <c r="L6" s="70"/>
    </row>
    <row r="7" spans="1:14" s="71" customFormat="1" ht="18.75" outlineLevel="1" x14ac:dyDescent="0.25">
      <c r="A7" s="62"/>
      <c r="B7" s="63"/>
      <c r="C7" s="64"/>
      <c r="D7" s="65"/>
      <c r="E7" s="65"/>
      <c r="F7" s="66"/>
      <c r="G7" s="67"/>
      <c r="H7" s="72"/>
      <c r="I7" s="67"/>
      <c r="J7" s="69"/>
      <c r="K7" s="70"/>
      <c r="L7" s="70"/>
    </row>
    <row r="8" spans="1:14" s="71" customFormat="1" ht="35.25" customHeight="1" x14ac:dyDescent="0.25">
      <c r="A8" s="62"/>
      <c r="B8" s="139"/>
      <c r="C8" s="140"/>
      <c r="D8" s="140"/>
      <c r="E8" s="140"/>
      <c r="F8" s="140"/>
      <c r="G8" s="140"/>
      <c r="H8" s="140"/>
      <c r="I8" s="140"/>
      <c r="J8" s="140"/>
      <c r="K8" s="70"/>
      <c r="L8" s="70"/>
    </row>
    <row r="9" spans="1:14" s="71" customFormat="1" ht="18.75" x14ac:dyDescent="0.25">
      <c r="A9" s="62"/>
      <c r="B9" s="63"/>
      <c r="C9" s="36" t="s">
        <v>12</v>
      </c>
      <c r="D9" s="62"/>
      <c r="E9" s="100" t="s">
        <v>0</v>
      </c>
      <c r="F9" s="73"/>
      <c r="G9" s="74"/>
      <c r="H9" s="75"/>
      <c r="I9" s="75"/>
      <c r="J9" s="70"/>
      <c r="K9" s="70"/>
      <c r="L9" s="70"/>
    </row>
    <row r="10" spans="1:14" s="71" customFormat="1" ht="18.75" x14ac:dyDescent="0.25">
      <c r="A10" s="62"/>
      <c r="B10" s="63"/>
      <c r="C10" s="72"/>
      <c r="D10" s="62"/>
      <c r="E10" s="100"/>
      <c r="F10" s="73"/>
      <c r="G10" s="74"/>
      <c r="H10" s="75"/>
      <c r="I10" s="75"/>
      <c r="J10" s="70"/>
      <c r="K10" s="70"/>
      <c r="L10" s="70"/>
    </row>
    <row r="11" spans="1:14" s="71" customFormat="1" ht="18.75" x14ac:dyDescent="0.25">
      <c r="A11" s="124" t="s">
        <v>67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70"/>
      <c r="L11" s="70"/>
    </row>
    <row r="12" spans="1:14" s="71" customFormat="1" ht="18.75" x14ac:dyDescent="0.25">
      <c r="A12" s="62"/>
      <c r="B12" s="63"/>
      <c r="C12" s="72"/>
      <c r="D12" s="62"/>
      <c r="E12" s="65"/>
      <c r="F12" s="76"/>
      <c r="G12" s="75"/>
      <c r="H12" s="75"/>
      <c r="I12" s="75"/>
      <c r="J12" s="70"/>
      <c r="K12" s="70"/>
      <c r="L12" s="70"/>
    </row>
    <row r="13" spans="1:14" s="71" customFormat="1" ht="18.75" x14ac:dyDescent="0.25">
      <c r="A13" s="62"/>
      <c r="B13" s="63"/>
      <c r="C13" s="77"/>
      <c r="D13" s="62"/>
      <c r="E13" s="78"/>
      <c r="F13" s="73"/>
      <c r="G13" s="74"/>
      <c r="H13" s="75"/>
      <c r="I13" s="75"/>
      <c r="J13" s="70"/>
      <c r="K13" s="70"/>
      <c r="L13" s="70"/>
    </row>
    <row r="14" spans="1:14" s="71" customFormat="1" ht="27" customHeight="1" x14ac:dyDescent="0.25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70"/>
      <c r="L14" s="70"/>
    </row>
    <row r="15" spans="1:14" s="71" customFormat="1" ht="18.75" x14ac:dyDescent="0.25">
      <c r="A15" s="62"/>
      <c r="B15" s="63"/>
      <c r="C15" s="77"/>
      <c r="D15" s="62"/>
      <c r="E15" s="129" t="s">
        <v>13</v>
      </c>
      <c r="F15" s="129"/>
      <c r="G15" s="129"/>
      <c r="H15" s="75"/>
      <c r="I15" s="75"/>
      <c r="J15" s="70"/>
      <c r="K15" s="70"/>
      <c r="L15" s="70"/>
    </row>
    <row r="16" spans="1:14" s="71" customFormat="1" ht="18.75" x14ac:dyDescent="0.3">
      <c r="A16" s="79"/>
      <c r="B16" s="80"/>
      <c r="C16" s="72"/>
      <c r="D16" s="62"/>
      <c r="E16" s="48"/>
      <c r="F16" s="76"/>
      <c r="G16" s="75"/>
      <c r="H16" s="75"/>
      <c r="I16" s="75"/>
      <c r="J16" s="70"/>
      <c r="K16" s="70"/>
    </row>
    <row r="17" spans="1:18" s="71" customFormat="1" ht="17.25" customHeight="1" x14ac:dyDescent="0.25">
      <c r="A17" s="62"/>
      <c r="B17" s="63"/>
      <c r="C17" s="36" t="s">
        <v>79</v>
      </c>
      <c r="D17" s="62"/>
      <c r="E17" s="62"/>
      <c r="F17" s="90"/>
      <c r="G17" s="75"/>
      <c r="H17" s="75"/>
      <c r="I17" s="75"/>
      <c r="J17" s="81"/>
      <c r="K17" s="70"/>
      <c r="L17" s="70"/>
    </row>
    <row r="18" spans="1:18" s="71" customFormat="1" ht="17.25" customHeight="1" x14ac:dyDescent="0.25">
      <c r="A18" s="62"/>
      <c r="B18" s="63"/>
      <c r="C18" s="36" t="s">
        <v>21</v>
      </c>
      <c r="D18" s="62"/>
      <c r="E18" s="62"/>
      <c r="F18" s="82"/>
      <c r="G18" s="38" t="s">
        <v>22</v>
      </c>
      <c r="H18" s="81" t="s">
        <v>68</v>
      </c>
      <c r="I18" s="75"/>
      <c r="J18" s="81"/>
      <c r="K18" s="70"/>
      <c r="L18" s="70"/>
    </row>
    <row r="19" spans="1:18" s="71" customFormat="1" ht="17.25" customHeight="1" x14ac:dyDescent="0.25">
      <c r="A19" s="62"/>
      <c r="B19" s="63"/>
      <c r="C19" s="36" t="s">
        <v>66</v>
      </c>
      <c r="D19" s="62"/>
      <c r="E19" s="62"/>
      <c r="F19" s="82"/>
      <c r="G19" s="38" t="s">
        <v>22</v>
      </c>
      <c r="H19" s="75"/>
      <c r="I19" s="75"/>
      <c r="J19" s="81"/>
      <c r="K19" s="70"/>
      <c r="L19" s="70"/>
    </row>
    <row r="20" spans="1:18" s="71" customFormat="1" ht="17.25" customHeight="1" x14ac:dyDescent="0.25">
      <c r="A20" s="62"/>
      <c r="B20" s="63"/>
      <c r="C20" s="36" t="s">
        <v>16</v>
      </c>
      <c r="D20" s="124"/>
      <c r="E20" s="124"/>
      <c r="F20" s="37"/>
      <c r="G20" s="40" t="s">
        <v>15</v>
      </c>
      <c r="H20" s="75"/>
      <c r="I20" s="75"/>
      <c r="J20" s="81"/>
      <c r="K20" s="70"/>
      <c r="L20" s="70"/>
    </row>
    <row r="21" spans="1:18" s="71" customFormat="1" ht="17.25" customHeight="1" x14ac:dyDescent="0.25">
      <c r="A21" s="62"/>
      <c r="B21" s="63"/>
      <c r="C21" s="36" t="s">
        <v>17</v>
      </c>
      <c r="D21" s="98"/>
      <c r="E21" s="98"/>
      <c r="F21" s="37"/>
      <c r="G21" s="38" t="s">
        <v>20</v>
      </c>
      <c r="H21" s="75"/>
      <c r="I21" s="75"/>
      <c r="J21" s="81"/>
      <c r="K21" s="70"/>
      <c r="L21" s="70"/>
    </row>
    <row r="22" spans="1:18" s="71" customFormat="1" ht="17.25" customHeight="1" x14ac:dyDescent="0.25">
      <c r="A22" s="62"/>
      <c r="B22" s="63"/>
      <c r="C22" s="36" t="s">
        <v>18</v>
      </c>
      <c r="D22" s="98"/>
      <c r="E22" s="98"/>
      <c r="F22" s="39"/>
      <c r="G22" s="38" t="s">
        <v>23</v>
      </c>
      <c r="H22" s="75"/>
      <c r="I22" s="75"/>
      <c r="J22" s="81"/>
      <c r="K22" s="70"/>
      <c r="L22" s="70"/>
    </row>
    <row r="23" spans="1:18" s="71" customFormat="1" ht="17.25" customHeight="1" x14ac:dyDescent="0.25">
      <c r="A23" s="62"/>
      <c r="B23" s="63"/>
      <c r="C23" s="36" t="s">
        <v>19</v>
      </c>
      <c r="D23" s="98"/>
      <c r="E23" s="98"/>
      <c r="F23" s="39"/>
      <c r="G23" s="38" t="s">
        <v>24</v>
      </c>
      <c r="H23" s="75"/>
      <c r="I23" s="75"/>
      <c r="J23" s="81"/>
      <c r="K23" s="70"/>
      <c r="L23" s="70"/>
    </row>
    <row r="24" spans="1:18" ht="32.25" customHeight="1" x14ac:dyDescent="0.2">
      <c r="C24" s="121" t="s">
        <v>94</v>
      </c>
      <c r="D24" s="121"/>
      <c r="E24" s="121"/>
      <c r="F24" s="88"/>
      <c r="G24" s="89" t="s">
        <v>76</v>
      </c>
      <c r="H24" s="81" t="s">
        <v>68</v>
      </c>
    </row>
    <row r="25" spans="1:18" x14ac:dyDescent="0.2">
      <c r="C25" s="57"/>
      <c r="D25" s="55"/>
      <c r="E25" s="55"/>
    </row>
    <row r="26" spans="1:18" s="31" customFormat="1" ht="48" customHeight="1" x14ac:dyDescent="0.2">
      <c r="A26" s="123" t="s">
        <v>1</v>
      </c>
      <c r="B26" s="149" t="s">
        <v>5</v>
      </c>
      <c r="C26" s="147" t="s">
        <v>2</v>
      </c>
      <c r="D26" s="123" t="s">
        <v>3</v>
      </c>
      <c r="E26" s="123" t="s">
        <v>4</v>
      </c>
      <c r="F26" s="128" t="s">
        <v>9</v>
      </c>
      <c r="G26" s="128"/>
      <c r="H26" s="125" t="s">
        <v>14</v>
      </c>
      <c r="I26" s="126"/>
      <c r="J26" s="127" t="s">
        <v>84</v>
      </c>
      <c r="K26" s="143" t="s">
        <v>81</v>
      </c>
      <c r="L26" s="122"/>
      <c r="M26" s="166" t="s">
        <v>96</v>
      </c>
      <c r="N26" s="166"/>
      <c r="O26" s="163" t="s">
        <v>92</v>
      </c>
      <c r="P26" s="164"/>
      <c r="Q26" s="120" t="s">
        <v>93</v>
      </c>
      <c r="R26" s="120"/>
    </row>
    <row r="27" spans="1:18" s="31" customFormat="1" ht="97.5" customHeight="1" x14ac:dyDescent="0.2">
      <c r="A27" s="123"/>
      <c r="B27" s="150"/>
      <c r="C27" s="148"/>
      <c r="D27" s="123"/>
      <c r="E27" s="123"/>
      <c r="F27" s="58" t="s">
        <v>82</v>
      </c>
      <c r="G27" s="99" t="s">
        <v>83</v>
      </c>
      <c r="H27" s="59" t="s">
        <v>10</v>
      </c>
      <c r="I27" s="59" t="s">
        <v>11</v>
      </c>
      <c r="J27" s="127"/>
      <c r="K27" s="141" t="s">
        <v>26</v>
      </c>
      <c r="L27" s="141" t="s">
        <v>27</v>
      </c>
      <c r="M27" s="142" t="s">
        <v>80</v>
      </c>
      <c r="N27" s="142" t="s">
        <v>27</v>
      </c>
      <c r="O27" s="142" t="s">
        <v>80</v>
      </c>
      <c r="P27" s="142" t="s">
        <v>27</v>
      </c>
      <c r="Q27" s="142" t="s">
        <v>80</v>
      </c>
      <c r="R27" s="142" t="s">
        <v>27</v>
      </c>
    </row>
    <row r="28" spans="1:18" x14ac:dyDescent="0.2">
      <c r="A28" s="60">
        <v>1</v>
      </c>
      <c r="B28" s="101">
        <v>2</v>
      </c>
      <c r="C28" s="97">
        <v>3</v>
      </c>
      <c r="D28" s="60">
        <v>4</v>
      </c>
      <c r="E28" s="96">
        <v>5</v>
      </c>
      <c r="F28" s="97">
        <v>6</v>
      </c>
      <c r="G28" s="60">
        <v>7</v>
      </c>
      <c r="H28" s="96">
        <v>8</v>
      </c>
      <c r="I28" s="97">
        <v>9</v>
      </c>
      <c r="J28" s="60">
        <v>10</v>
      </c>
      <c r="K28" s="109">
        <v>11</v>
      </c>
      <c r="L28" s="60">
        <v>12</v>
      </c>
      <c r="M28" s="109">
        <v>13</v>
      </c>
      <c r="N28" s="60">
        <v>14</v>
      </c>
      <c r="O28" s="109">
        <v>15</v>
      </c>
      <c r="P28" s="60">
        <v>16</v>
      </c>
      <c r="Q28" s="109">
        <v>17</v>
      </c>
      <c r="R28" s="60">
        <v>18</v>
      </c>
    </row>
    <row r="29" spans="1:18" ht="19.149999999999999" customHeight="1" x14ac:dyDescent="0.2">
      <c r="A29" s="134" t="s">
        <v>25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45"/>
      <c r="L29" s="145"/>
      <c r="M29" s="146"/>
      <c r="N29" s="146"/>
      <c r="O29" s="146"/>
      <c r="P29" s="146"/>
      <c r="Q29" s="146"/>
      <c r="R29" s="146"/>
    </row>
    <row r="30" spans="1:18" x14ac:dyDescent="0.2">
      <c r="A30" s="41"/>
      <c r="B30" s="43"/>
      <c r="C30" s="35"/>
      <c r="D30" s="5"/>
      <c r="E30" s="4"/>
      <c r="F30" s="4"/>
      <c r="G30" s="3"/>
      <c r="H30" s="3"/>
      <c r="I30" s="3"/>
      <c r="J30" s="3"/>
      <c r="K30" s="144"/>
      <c r="L30" s="151"/>
      <c r="M30" s="157"/>
      <c r="N30" s="157"/>
      <c r="O30" s="157"/>
      <c r="P30" s="157"/>
      <c r="Q30" s="157"/>
      <c r="R30" s="157"/>
    </row>
    <row r="31" spans="1:18" x14ac:dyDescent="0.2">
      <c r="A31" s="41"/>
      <c r="B31" s="43"/>
      <c r="C31" s="35"/>
      <c r="D31" s="5"/>
      <c r="E31" s="4"/>
      <c r="F31" s="4"/>
      <c r="G31" s="3"/>
      <c r="H31" s="3"/>
      <c r="I31" s="3"/>
      <c r="J31" s="3"/>
      <c r="K31" s="3"/>
      <c r="L31" s="152"/>
      <c r="M31" s="155"/>
      <c r="N31" s="155"/>
      <c r="O31" s="155"/>
      <c r="P31" s="155"/>
      <c r="Q31" s="155"/>
      <c r="R31" s="155"/>
    </row>
    <row r="32" spans="1:18" x14ac:dyDescent="0.2">
      <c r="A32" s="41"/>
      <c r="B32" s="43"/>
      <c r="C32" s="35"/>
      <c r="D32" s="5"/>
      <c r="E32" s="4"/>
      <c r="F32" s="4"/>
      <c r="G32" s="3"/>
      <c r="H32" s="3"/>
      <c r="I32" s="3"/>
      <c r="J32" s="3"/>
      <c r="K32" s="3"/>
      <c r="L32" s="152"/>
      <c r="M32" s="155"/>
      <c r="N32" s="155"/>
      <c r="O32" s="155"/>
      <c r="P32" s="155"/>
      <c r="Q32" s="155"/>
      <c r="R32" s="155"/>
    </row>
    <row r="33" spans="1:24" x14ac:dyDescent="0.2">
      <c r="A33" s="41"/>
      <c r="B33" s="44"/>
      <c r="C33" s="35"/>
      <c r="D33" s="5"/>
      <c r="E33" s="4"/>
      <c r="F33" s="4"/>
      <c r="G33" s="4"/>
      <c r="H33" s="4"/>
      <c r="I33" s="3"/>
      <c r="J33" s="3"/>
      <c r="K33" s="3"/>
      <c r="L33" s="152"/>
      <c r="M33" s="155"/>
      <c r="N33" s="155"/>
      <c r="O33" s="155"/>
      <c r="P33" s="155"/>
      <c r="Q33" s="155"/>
      <c r="R33" s="155"/>
    </row>
    <row r="34" spans="1:24" x14ac:dyDescent="0.2">
      <c r="A34" s="41"/>
      <c r="B34" s="43"/>
      <c r="C34" s="35"/>
      <c r="D34" s="5"/>
      <c r="E34" s="4"/>
      <c r="F34" s="4"/>
      <c r="G34" s="3"/>
      <c r="H34" s="3"/>
      <c r="I34" s="3"/>
      <c r="J34" s="3"/>
      <c r="K34" s="3"/>
      <c r="L34" s="152"/>
      <c r="M34" s="155"/>
      <c r="N34" s="155"/>
      <c r="O34" s="155"/>
      <c r="P34" s="155"/>
      <c r="Q34" s="155"/>
      <c r="R34" s="155"/>
    </row>
    <row r="35" spans="1:24" s="61" customFormat="1" ht="15.75" x14ac:dyDescent="0.2">
      <c r="A35" s="91"/>
      <c r="B35" s="136" t="s">
        <v>91</v>
      </c>
      <c r="C35" s="137"/>
      <c r="D35" s="137"/>
      <c r="E35" s="137"/>
      <c r="F35" s="137"/>
      <c r="G35" s="138"/>
      <c r="H35" s="95"/>
      <c r="I35" s="95"/>
      <c r="J35" s="95"/>
      <c r="K35" s="103"/>
      <c r="L35" s="153"/>
      <c r="M35" s="156"/>
      <c r="N35" s="156"/>
      <c r="O35" s="155"/>
      <c r="P35" s="155"/>
      <c r="Q35" s="155"/>
      <c r="R35" s="155"/>
    </row>
    <row r="36" spans="1:24" s="61" customFormat="1" ht="15" customHeight="1" x14ac:dyDescent="0.2">
      <c r="A36" s="134" t="s">
        <v>90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03"/>
      <c r="L36" s="153"/>
      <c r="M36" s="156"/>
      <c r="N36" s="156"/>
      <c r="O36" s="155"/>
      <c r="P36" s="155"/>
      <c r="Q36" s="155"/>
      <c r="R36" s="155"/>
    </row>
    <row r="37" spans="1:24" ht="16.5" customHeight="1" x14ac:dyDescent="0.2">
      <c r="A37" s="91"/>
      <c r="B37" s="93"/>
      <c r="C37" s="93"/>
      <c r="D37" s="92"/>
      <c r="E37" s="92"/>
      <c r="F37" s="94"/>
      <c r="G37" s="95"/>
      <c r="H37" s="95"/>
      <c r="I37" s="95"/>
      <c r="J37" s="95"/>
      <c r="K37" s="103"/>
      <c r="L37" s="154"/>
      <c r="M37" s="155"/>
      <c r="N37" s="155"/>
      <c r="O37" s="155"/>
      <c r="P37" s="155"/>
      <c r="Q37" s="155"/>
      <c r="R37" s="155"/>
    </row>
    <row r="38" spans="1:24" ht="16.5" customHeight="1" x14ac:dyDescent="0.2">
      <c r="A38" s="91"/>
      <c r="B38" s="93"/>
      <c r="C38" s="93"/>
      <c r="D38" s="92"/>
      <c r="E38" s="92"/>
      <c r="F38" s="92"/>
      <c r="G38" s="92"/>
      <c r="H38" s="92"/>
      <c r="I38" s="95"/>
      <c r="J38" s="95"/>
      <c r="K38" s="103"/>
      <c r="L38" s="154"/>
      <c r="M38" s="155"/>
      <c r="N38" s="155"/>
      <c r="O38" s="155"/>
      <c r="P38" s="155"/>
      <c r="Q38" s="155"/>
      <c r="R38" s="155"/>
    </row>
    <row r="39" spans="1:24" ht="16.5" customHeight="1" x14ac:dyDescent="0.2">
      <c r="A39" s="91"/>
      <c r="B39" s="105"/>
      <c r="C39" s="93"/>
      <c r="D39" s="92"/>
      <c r="E39" s="92"/>
      <c r="F39" s="92"/>
      <c r="G39" s="92"/>
      <c r="H39" s="92"/>
      <c r="I39" s="95"/>
      <c r="J39" s="95"/>
      <c r="K39" s="103"/>
      <c r="L39" s="154"/>
      <c r="M39" s="155"/>
      <c r="N39" s="155"/>
      <c r="O39" s="155"/>
      <c r="P39" s="155"/>
      <c r="Q39" s="155"/>
      <c r="R39" s="155"/>
    </row>
    <row r="40" spans="1:24" ht="16.5" customHeight="1" x14ac:dyDescent="0.2">
      <c r="A40" s="91"/>
      <c r="B40" s="85"/>
      <c r="C40" s="35"/>
      <c r="D40" s="5"/>
      <c r="E40" s="4"/>
      <c r="F40" s="4"/>
      <c r="G40" s="3"/>
      <c r="H40" s="3"/>
      <c r="I40" s="3"/>
      <c r="J40" s="3"/>
      <c r="K40" s="35"/>
      <c r="L40" s="154"/>
      <c r="M40" s="155"/>
      <c r="N40" s="155"/>
      <c r="O40" s="155"/>
      <c r="P40" s="155"/>
      <c r="Q40" s="155"/>
      <c r="R40" s="155"/>
    </row>
    <row r="41" spans="1:24" ht="16.5" customHeight="1" x14ac:dyDescent="0.2">
      <c r="A41" s="91"/>
      <c r="B41" s="87"/>
      <c r="C41" s="84"/>
      <c r="D41" s="5"/>
      <c r="E41" s="4"/>
      <c r="F41" s="4"/>
      <c r="G41" s="83"/>
      <c r="H41" s="3"/>
      <c r="I41" s="104"/>
      <c r="J41" s="3"/>
      <c r="K41" s="35"/>
      <c r="L41" s="154"/>
      <c r="M41" s="155"/>
      <c r="N41" s="155"/>
      <c r="O41" s="155"/>
      <c r="P41" s="155"/>
      <c r="Q41" s="155"/>
      <c r="R41" s="155"/>
    </row>
    <row r="42" spans="1:24" ht="15.75" x14ac:dyDescent="0.2">
      <c r="A42" s="91"/>
      <c r="B42" s="87"/>
      <c r="C42" s="87"/>
      <c r="D42" s="5"/>
      <c r="E42" s="4"/>
      <c r="F42" s="4"/>
      <c r="G42" s="3"/>
      <c r="H42" s="3"/>
      <c r="I42" s="104"/>
      <c r="J42" s="3"/>
      <c r="K42" s="35"/>
      <c r="L42" s="154"/>
      <c r="M42" s="155"/>
      <c r="N42" s="155"/>
      <c r="O42" s="155"/>
      <c r="P42" s="155"/>
      <c r="Q42" s="155"/>
      <c r="R42" s="155"/>
    </row>
    <row r="43" spans="1:24" ht="15.75" x14ac:dyDescent="0.2">
      <c r="A43" s="91"/>
      <c r="B43" s="87"/>
      <c r="C43" s="84"/>
      <c r="D43" s="5"/>
      <c r="E43" s="4"/>
      <c r="F43" s="4"/>
      <c r="G43" s="3"/>
      <c r="H43" s="3"/>
      <c r="I43" s="104"/>
      <c r="J43" s="3"/>
      <c r="K43" s="35"/>
      <c r="L43" s="154"/>
      <c r="M43" s="155"/>
      <c r="N43" s="155"/>
      <c r="O43" s="155"/>
      <c r="P43" s="155"/>
      <c r="Q43" s="155"/>
      <c r="R43" s="155"/>
    </row>
    <row r="44" spans="1:24" ht="15.75" x14ac:dyDescent="0.2">
      <c r="A44" s="91"/>
      <c r="B44" s="87"/>
      <c r="C44" s="84"/>
      <c r="D44" s="5"/>
      <c r="E44" s="4"/>
      <c r="F44" s="4"/>
      <c r="G44" s="3"/>
      <c r="H44" s="3"/>
      <c r="I44" s="104"/>
      <c r="J44" s="3"/>
      <c r="K44" s="35"/>
      <c r="L44" s="154"/>
      <c r="M44" s="155"/>
      <c r="N44" s="155"/>
      <c r="O44" s="155"/>
      <c r="P44" s="155"/>
      <c r="Q44" s="155"/>
      <c r="R44" s="155"/>
    </row>
    <row r="45" spans="1:24" ht="15.75" x14ac:dyDescent="0.2">
      <c r="A45" s="91"/>
      <c r="B45" s="87"/>
      <c r="C45" s="84"/>
      <c r="D45" s="5"/>
      <c r="E45" s="6"/>
      <c r="F45" s="4"/>
      <c r="G45" s="3"/>
      <c r="H45" s="3"/>
      <c r="I45" s="104"/>
      <c r="J45" s="3"/>
      <c r="K45" s="35"/>
      <c r="L45" s="154"/>
      <c r="M45" s="155"/>
      <c r="N45" s="155"/>
      <c r="O45" s="155"/>
      <c r="P45" s="155"/>
      <c r="Q45" s="155"/>
      <c r="R45" s="155"/>
    </row>
    <row r="46" spans="1:24" x14ac:dyDescent="0.2">
      <c r="A46" s="160" t="s">
        <v>85</v>
      </c>
      <c r="B46" s="161"/>
      <c r="C46" s="161"/>
      <c r="D46" s="161"/>
      <c r="E46" s="161"/>
      <c r="F46" s="161"/>
      <c r="G46" s="162"/>
      <c r="H46" s="3"/>
      <c r="I46" s="3"/>
      <c r="J46" s="3"/>
      <c r="K46" s="35"/>
      <c r="L46" s="106"/>
      <c r="M46" s="155"/>
      <c r="N46" s="155"/>
      <c r="O46" s="155"/>
      <c r="P46" s="155"/>
      <c r="Q46" s="155"/>
      <c r="R46" s="155"/>
      <c r="W46" s="1" t="e">
        <f>J46/E30</f>
        <v>#DIV/0!</v>
      </c>
      <c r="X46" s="1" t="e">
        <f>H46/E34</f>
        <v>#DIV/0!</v>
      </c>
    </row>
    <row r="47" spans="1:24" ht="17.25" customHeight="1" x14ac:dyDescent="0.2">
      <c r="A47" s="132" t="s">
        <v>74</v>
      </c>
      <c r="B47" s="133"/>
      <c r="C47" s="133"/>
      <c r="D47" s="133"/>
      <c r="E47" s="133"/>
      <c r="F47" s="133"/>
      <c r="G47" s="133"/>
      <c r="H47" s="133"/>
      <c r="I47" s="133"/>
      <c r="J47" s="133"/>
      <c r="K47" s="35"/>
      <c r="L47" s="35"/>
      <c r="M47" s="155"/>
      <c r="N47" s="155"/>
      <c r="O47" s="155"/>
      <c r="P47" s="155"/>
      <c r="Q47" s="155"/>
      <c r="R47" s="155"/>
    </row>
    <row r="48" spans="1:24" ht="18.75" customHeight="1" x14ac:dyDescent="0.2">
      <c r="A48" s="41"/>
      <c r="B48" s="87"/>
      <c r="C48" s="35"/>
      <c r="D48" s="5"/>
      <c r="E48" s="5"/>
      <c r="F48" s="42"/>
      <c r="G48" s="3"/>
      <c r="H48" s="3"/>
      <c r="I48" s="3"/>
      <c r="J48" s="3"/>
      <c r="K48" s="35"/>
      <c r="L48" s="35"/>
      <c r="M48" s="155"/>
      <c r="N48" s="155"/>
      <c r="O48" s="155"/>
      <c r="P48" s="155"/>
      <c r="Q48" s="155"/>
      <c r="R48" s="155"/>
    </row>
    <row r="49" spans="1:18" ht="18.75" customHeight="1" x14ac:dyDescent="0.2">
      <c r="A49" s="41"/>
      <c r="B49" s="102"/>
      <c r="C49" s="47"/>
      <c r="D49" s="5"/>
      <c r="E49" s="4"/>
      <c r="F49" s="42"/>
      <c r="G49" s="3"/>
      <c r="H49" s="3"/>
      <c r="I49" s="3"/>
      <c r="J49" s="3"/>
      <c r="K49" s="35"/>
      <c r="L49" s="35"/>
      <c r="M49" s="155"/>
      <c r="N49" s="155"/>
      <c r="O49" s="155"/>
      <c r="P49" s="155"/>
      <c r="Q49" s="155"/>
      <c r="R49" s="155"/>
    </row>
    <row r="50" spans="1:18" x14ac:dyDescent="0.2">
      <c r="A50" s="41"/>
      <c r="B50" s="87"/>
      <c r="C50" s="35"/>
      <c r="D50" s="5"/>
      <c r="E50" s="5"/>
      <c r="F50" s="42"/>
      <c r="G50" s="46"/>
      <c r="H50" s="3"/>
      <c r="I50" s="3"/>
      <c r="J50" s="3"/>
      <c r="K50" s="35"/>
      <c r="L50" s="35"/>
      <c r="M50" s="155"/>
      <c r="N50" s="155"/>
      <c r="O50" s="155"/>
      <c r="P50" s="155"/>
      <c r="Q50" s="155"/>
      <c r="R50" s="155"/>
    </row>
    <row r="51" spans="1:18" x14ac:dyDescent="0.2">
      <c r="A51" s="41"/>
      <c r="B51" s="87"/>
      <c r="C51" s="35"/>
      <c r="D51" s="5"/>
      <c r="E51" s="5"/>
      <c r="F51" s="42"/>
      <c r="G51" s="46"/>
      <c r="H51" s="3"/>
      <c r="I51" s="3"/>
      <c r="J51" s="3"/>
      <c r="K51" s="35"/>
      <c r="L51" s="35"/>
      <c r="M51" s="155"/>
      <c r="N51" s="155"/>
      <c r="O51" s="155"/>
      <c r="P51" s="155"/>
      <c r="Q51" s="155"/>
      <c r="R51" s="155"/>
    </row>
    <row r="52" spans="1:18" x14ac:dyDescent="0.2">
      <c r="A52" s="130" t="s">
        <v>75</v>
      </c>
      <c r="B52" s="131"/>
      <c r="C52" s="131"/>
      <c r="D52" s="131"/>
      <c r="E52" s="131"/>
      <c r="F52" s="42"/>
      <c r="G52" s="3"/>
      <c r="H52" s="2"/>
      <c r="I52" s="2"/>
      <c r="J52" s="2"/>
      <c r="K52" s="33"/>
      <c r="L52" s="33"/>
      <c r="M52" s="155"/>
      <c r="N52" s="155"/>
      <c r="O52" s="155"/>
      <c r="P52" s="155"/>
      <c r="Q52" s="155"/>
      <c r="R52" s="155"/>
    </row>
    <row r="53" spans="1:18" x14ac:dyDescent="0.2">
      <c r="A53" s="107"/>
      <c r="B53" s="108"/>
      <c r="C53" s="108"/>
      <c r="D53" s="158" t="s">
        <v>86</v>
      </c>
      <c r="E53" s="159"/>
      <c r="F53" s="42"/>
      <c r="G53" s="3"/>
      <c r="H53" s="2"/>
      <c r="I53" s="2"/>
      <c r="J53" s="2"/>
      <c r="K53" s="33"/>
      <c r="L53" s="33"/>
      <c r="M53" s="155"/>
      <c r="N53" s="155"/>
      <c r="O53" s="155"/>
      <c r="P53" s="155"/>
      <c r="Q53" s="155"/>
      <c r="R53" s="155"/>
    </row>
    <row r="54" spans="1:18" x14ac:dyDescent="0.2">
      <c r="A54" s="107"/>
      <c r="B54" s="108"/>
      <c r="C54" s="108"/>
      <c r="D54" s="158" t="s">
        <v>87</v>
      </c>
      <c r="E54" s="159"/>
      <c r="F54" s="42"/>
      <c r="G54" s="3"/>
      <c r="H54" s="2"/>
      <c r="I54" s="2"/>
      <c r="J54" s="2"/>
      <c r="K54" s="33"/>
      <c r="L54" s="33"/>
      <c r="M54" s="155"/>
      <c r="N54" s="155"/>
      <c r="O54" s="155"/>
      <c r="P54" s="155"/>
      <c r="Q54" s="155"/>
      <c r="R54" s="155"/>
    </row>
    <row r="55" spans="1:18" x14ac:dyDescent="0.2">
      <c r="A55" s="130" t="s">
        <v>88</v>
      </c>
      <c r="B55" s="131"/>
      <c r="C55" s="131"/>
      <c r="D55" s="131"/>
      <c r="E55" s="131"/>
      <c r="F55" s="42"/>
      <c r="G55" s="3"/>
      <c r="H55" s="2"/>
      <c r="I55" s="2"/>
      <c r="J55" s="2"/>
      <c r="K55" s="33"/>
      <c r="L55" s="33"/>
      <c r="M55" s="155"/>
      <c r="N55" s="155"/>
      <c r="O55" s="155"/>
      <c r="P55" s="155"/>
      <c r="Q55" s="155"/>
      <c r="R55" s="155"/>
    </row>
    <row r="56" spans="1:18" x14ac:dyDescent="0.2">
      <c r="A56" s="130" t="s">
        <v>89</v>
      </c>
      <c r="B56" s="131"/>
      <c r="C56" s="131"/>
      <c r="D56" s="131"/>
      <c r="E56" s="131"/>
      <c r="F56" s="42"/>
      <c r="G56" s="3"/>
      <c r="H56" s="2"/>
      <c r="I56" s="2"/>
      <c r="J56" s="2"/>
      <c r="K56" s="33"/>
      <c r="L56" s="33"/>
      <c r="M56" s="155"/>
      <c r="N56" s="155"/>
      <c r="O56" s="155"/>
      <c r="P56" s="155"/>
      <c r="Q56" s="155"/>
      <c r="R56" s="155"/>
    </row>
    <row r="57" spans="1:18" x14ac:dyDescent="0.2">
      <c r="A57" s="130" t="s">
        <v>73</v>
      </c>
      <c r="B57" s="131"/>
      <c r="C57" s="131"/>
      <c r="D57" s="131"/>
      <c r="E57" s="131"/>
      <c r="F57" s="42"/>
      <c r="G57" s="3"/>
      <c r="H57" s="2"/>
      <c r="I57" s="2"/>
      <c r="J57" s="2"/>
      <c r="K57" s="33"/>
      <c r="L57" s="33"/>
      <c r="M57" s="155"/>
      <c r="N57" s="155"/>
      <c r="O57" s="155"/>
      <c r="P57" s="155"/>
      <c r="Q57" s="155"/>
      <c r="R57" s="155"/>
    </row>
  </sheetData>
  <mergeCells count="30">
    <mergeCell ref="O26:P26"/>
    <mergeCell ref="Q26:R26"/>
    <mergeCell ref="L1:N1"/>
    <mergeCell ref="M26:N26"/>
    <mergeCell ref="K26:L26"/>
    <mergeCell ref="D53:E53"/>
    <mergeCell ref="A52:E52"/>
    <mergeCell ref="A57:E57"/>
    <mergeCell ref="A46:G46"/>
    <mergeCell ref="A47:J47"/>
    <mergeCell ref="A29:J29"/>
    <mergeCell ref="B35:G35"/>
    <mergeCell ref="A36:J36"/>
    <mergeCell ref="D54:E54"/>
    <mergeCell ref="A55:E55"/>
    <mergeCell ref="A56:E56"/>
    <mergeCell ref="B8:J8"/>
    <mergeCell ref="A11:J11"/>
    <mergeCell ref="A14:J14"/>
    <mergeCell ref="H26:I26"/>
    <mergeCell ref="J26:J27"/>
    <mergeCell ref="E26:E27"/>
    <mergeCell ref="F26:G26"/>
    <mergeCell ref="E15:G15"/>
    <mergeCell ref="D20:E20"/>
    <mergeCell ref="A26:A27"/>
    <mergeCell ref="C24:E24"/>
    <mergeCell ref="B26:B27"/>
    <mergeCell ref="C26:C27"/>
    <mergeCell ref="D26:D27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БИОТУАЛЕТЫ</vt:lpstr>
      <vt:lpstr>РАСЧЕТ АРЕНДЫ</vt:lpstr>
      <vt:lpstr>СМЕТА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Alexey</cp:lastModifiedBy>
  <cp:lastPrinted>2012-01-16T07:50:30Z</cp:lastPrinted>
  <dcterms:created xsi:type="dcterms:W3CDTF">2002-02-11T05:58:42Z</dcterms:created>
  <dcterms:modified xsi:type="dcterms:W3CDTF">2017-12-22T23:05:22Z</dcterms:modified>
</cp:coreProperties>
</file>