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Лист1!$A$1:$H$63</definedName>
  </definedNames>
  <calcPr calcId="162913"/>
</workbook>
</file>

<file path=xl/calcChain.xml><?xml version="1.0" encoding="utf-8"?>
<calcChain xmlns="http://schemas.openxmlformats.org/spreadsheetml/2006/main">
  <c r="D51" i="1" l="1"/>
  <c r="D52" i="1"/>
  <c r="D44" i="1"/>
  <c r="D46" i="1"/>
  <c r="E43" i="1"/>
  <c r="H52" i="1" l="1"/>
  <c r="G24" i="1" l="1"/>
  <c r="G27" i="1"/>
  <c r="G37" i="1"/>
  <c r="G17" i="1" l="1"/>
  <c r="G16" i="1"/>
  <c r="H53" i="1" l="1"/>
  <c r="H51" i="1"/>
  <c r="H49" i="1"/>
  <c r="G47" i="1"/>
  <c r="G46" i="1"/>
  <c r="G45" i="1"/>
  <c r="G44" i="1"/>
  <c r="G41" i="1"/>
  <c r="G40" i="1"/>
  <c r="G38" i="1"/>
  <c r="G36" i="1"/>
  <c r="G35" i="1"/>
  <c r="G33" i="1"/>
  <c r="G32" i="1"/>
  <c r="G31" i="1"/>
  <c r="G29" i="1"/>
  <c r="G28" i="1"/>
  <c r="G26" i="1"/>
  <c r="G25" i="1"/>
  <c r="G23" i="1"/>
  <c r="G22" i="1"/>
  <c r="G21" i="1"/>
  <c r="G20" i="1"/>
  <c r="G19" i="1"/>
  <c r="G14" i="1"/>
  <c r="G13" i="1"/>
  <c r="G12" i="1"/>
  <c r="G11" i="1"/>
  <c r="H59" i="1" l="1"/>
  <c r="G58" i="1"/>
  <c r="H61" i="1" l="1"/>
  <c r="H62" i="1" s="1"/>
</calcChain>
</file>

<file path=xl/sharedStrings.xml><?xml version="1.0" encoding="utf-8"?>
<sst xmlns="http://schemas.openxmlformats.org/spreadsheetml/2006/main" count="100" uniqueCount="70">
  <si>
    <t xml:space="preserve">Л О К А Л Ь Н Ы Й    С М Е Т Н Ы Й    Р А С Ч Е Т   </t>
  </si>
  <si>
    <t>№ п/п</t>
  </si>
  <si>
    <t>Наименование работ</t>
  </si>
  <si>
    <t>ед. изм.</t>
  </si>
  <si>
    <t>кол-во</t>
  </si>
  <si>
    <t>Стоимость единицы, (руб)</t>
  </si>
  <si>
    <t>Общая стоимость работ
 (руб)</t>
  </si>
  <si>
    <t>Общая стоимость материалов (руб)</t>
  </si>
  <si>
    <t>работ</t>
  </si>
  <si>
    <t>материалов</t>
  </si>
  <si>
    <t>Демонтажные работы</t>
  </si>
  <si>
    <t>Окна и двери</t>
  </si>
  <si>
    <t>шт</t>
  </si>
  <si>
    <t xml:space="preserve">Демонтаж дверей входной группы в сборе с коробкой в тамбуре (с сохранением) </t>
  </si>
  <si>
    <t>п.м</t>
  </si>
  <si>
    <t>Демонтаж доводчиков входных дверей</t>
  </si>
  <si>
    <t>Снятие наличников двери</t>
  </si>
  <si>
    <t>Потолок</t>
  </si>
  <si>
    <t xml:space="preserve">Демонтаж  Армстронг </t>
  </si>
  <si>
    <t>м2</t>
  </si>
  <si>
    <t>Сантехника</t>
  </si>
  <si>
    <t>Демонтаж радиаторов отопления с сохранением</t>
  </si>
  <si>
    <t>Демонтаж смесителя</t>
  </si>
  <si>
    <t>Демонтаж сифонов</t>
  </si>
  <si>
    <t>Демонтаж б/у раковин</t>
  </si>
  <si>
    <t>Демонтаж б/у унитазов</t>
  </si>
  <si>
    <t>Демонтаж б/у канализационных труб ПВХ Д=110 мм</t>
  </si>
  <si>
    <t>Демонтаж б/у канализационных труб ПВХ Д=50 мм</t>
  </si>
  <si>
    <t>Стены</t>
  </si>
  <si>
    <t>Демонтаж плитки керамической со стен</t>
  </si>
  <si>
    <t>Полы</t>
  </si>
  <si>
    <t xml:space="preserve">Демонтаж плинтуса </t>
  </si>
  <si>
    <t>Демонтаж керамогранита с пола</t>
  </si>
  <si>
    <t>Стесывание неровнестей с пола (клей, стяжка)</t>
  </si>
  <si>
    <t>Прочие работы</t>
  </si>
  <si>
    <t>сист</t>
  </si>
  <si>
    <t>Укрытие, оклейка ПВХ поверхностей окон и дверей на время ремонта п/э пленкой</t>
  </si>
  <si>
    <t>шт.</t>
  </si>
  <si>
    <t>Затаривание строительного мусора в мешки</t>
  </si>
  <si>
    <t>м3</t>
  </si>
  <si>
    <t>Снятие пленки и скотча с окон и пола</t>
  </si>
  <si>
    <t>Вынос мусора с погрузкой в контейнер</t>
  </si>
  <si>
    <t xml:space="preserve">                  Стоимость материалов</t>
  </si>
  <si>
    <t>Пленка полиэтиленовая Первый сорт рукав 3 м 120 мкм рулон 100 м, Артикул: 82211588</t>
  </si>
  <si>
    <t>рул</t>
  </si>
  <si>
    <t xml:space="preserve">Прочее </t>
  </si>
  <si>
    <t>Мешки</t>
  </si>
  <si>
    <t>Неучтенный затраты</t>
  </si>
  <si>
    <t>Накладные расходы</t>
  </si>
  <si>
    <t>Транспортные и заготовительные 
расходы</t>
  </si>
  <si>
    <t>ВСЕГО стоимость работ</t>
  </si>
  <si>
    <t>ВСЕГО стоимость материалов</t>
  </si>
  <si>
    <t>Налоги на ФОТ</t>
  </si>
  <si>
    <t>НДС 20%</t>
  </si>
  <si>
    <t>ВСЕГО ПО ОБЪЕКТУ</t>
  </si>
  <si>
    <t>Зеленоград, ул. Конструктора Лукина, д. 14</t>
  </si>
  <si>
    <t xml:space="preserve">Демонтаж подоконников </t>
  </si>
  <si>
    <t>Демонтаж линолеума</t>
  </si>
  <si>
    <t>Демонтаж трубопроводов водоснабжения из напорных полиэтиленовых труб наружным диаметром: 20 мм</t>
  </si>
  <si>
    <t xml:space="preserve">Демонтаж с/т лючков  </t>
  </si>
  <si>
    <t xml:space="preserve">Устройство временного освещения </t>
  </si>
  <si>
    <t>Демонтаж поддонов душевых: (с отсоединением от труб водоснабжения и канализации)</t>
  </si>
  <si>
    <t>Демонтаж перегородок каркасно-филенчатых в санузлах (кабинки)</t>
  </si>
  <si>
    <t>Демонтаж решеток декоративных</t>
  </si>
  <si>
    <t>Демонтаж потолков в с/у (метал)</t>
  </si>
  <si>
    <t xml:space="preserve">Разборка кирпичных перегородок </t>
  </si>
  <si>
    <t>Контейнер под мусор (20м3)</t>
  </si>
  <si>
    <t>Контейнер под мусор (8м3)</t>
  </si>
  <si>
    <t>Уборка помещений</t>
  </si>
  <si>
    <t>Демонтаж кирпичных стен, толщ=250мм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</si>
</sst>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0\ _₽;[Red]#,##0.00\ _₽"/>
    <numFmt numFmtId="166" formatCode="0.00;[Red]0.00"/>
    <numFmt numFmtId="167" formatCode="_(* #,##0_);_(* \(#,##0\);_(* &quot;-&quot;??_);_(@_)"/>
    <numFmt numFmtId="168" formatCode="#,##0.00;[Red]#,##0.00"/>
    <numFmt numFmtId="169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8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right"/>
    </xf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center" vertical="center" wrapText="1"/>
    </xf>
    <xf numFmtId="165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vertical="center"/>
    </xf>
    <xf numFmtId="165" fontId="3" fillId="2" borderId="12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top" wrapText="1"/>
    </xf>
    <xf numFmtId="1" fontId="3" fillId="2" borderId="11" xfId="0" applyNumberFormat="1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NumberFormat="1" applyFont="1" applyFill="1" applyBorder="1" applyAlignment="1">
      <alignment horizontal="center" wrapText="1"/>
    </xf>
    <xf numFmtId="1" fontId="6" fillId="2" borderId="11" xfId="0" applyNumberFormat="1" applyFont="1" applyFill="1" applyBorder="1" applyAlignment="1">
      <alignment wrapText="1"/>
    </xf>
    <xf numFmtId="165" fontId="6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/>
    <xf numFmtId="1" fontId="6" fillId="2" borderId="11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horizontal="center" vertical="top"/>
    </xf>
    <xf numFmtId="1" fontId="3" fillId="2" borderId="11" xfId="0" applyNumberFormat="1" applyFont="1" applyFill="1" applyBorder="1" applyAlignment="1">
      <alignment horizontal="right" vertical="top"/>
    </xf>
    <xf numFmtId="165" fontId="3" fillId="2" borderId="11" xfId="0" applyNumberFormat="1" applyFont="1" applyFill="1" applyBorder="1" applyAlignment="1">
      <alignment horizontal="right" vertical="top"/>
    </xf>
    <xf numFmtId="1" fontId="3" fillId="2" borderId="12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right" vertical="center"/>
    </xf>
    <xf numFmtId="165" fontId="3" fillId="2" borderId="11" xfId="0" applyNumberFormat="1" applyFont="1" applyFill="1" applyBorder="1" applyAlignment="1">
      <alignment horizontal="right" vertical="center"/>
    </xf>
    <xf numFmtId="165" fontId="3" fillId="2" borderId="11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/>
    <xf numFmtId="165" fontId="3" fillId="2" borderId="1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wrapText="1"/>
    </xf>
    <xf numFmtId="1" fontId="3" fillId="2" borderId="22" xfId="0" applyNumberFormat="1" applyFont="1" applyFill="1" applyBorder="1" applyAlignment="1"/>
    <xf numFmtId="165" fontId="3" fillId="2" borderId="22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wrapText="1"/>
    </xf>
    <xf numFmtId="1" fontId="5" fillId="2" borderId="11" xfId="0" applyNumberFormat="1" applyFont="1" applyFill="1" applyBorder="1" applyAlignment="1"/>
    <xf numFmtId="165" fontId="5" fillId="2" borderId="11" xfId="0" applyNumberFormat="1" applyFont="1" applyFill="1" applyBorder="1" applyAlignment="1">
      <alignment horizontal="center"/>
    </xf>
    <xf numFmtId="1" fontId="5" fillId="2" borderId="12" xfId="0" applyNumberFormat="1" applyFont="1" applyFill="1" applyBorder="1" applyAlignment="1"/>
    <xf numFmtId="2" fontId="3" fillId="2" borderId="1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0" xfId="0" applyFont="1" applyBorder="1"/>
    <xf numFmtId="1" fontId="3" fillId="2" borderId="11" xfId="0" applyNumberFormat="1" applyFont="1" applyFill="1" applyBorder="1" applyAlignment="1">
      <alignment horizontal="right"/>
    </xf>
    <xf numFmtId="1" fontId="3" fillId="2" borderId="12" xfId="0" applyNumberFormat="1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/>
    </xf>
    <xf numFmtId="166" fontId="3" fillId="2" borderId="11" xfId="1" applyNumberFormat="1" applyFont="1" applyFill="1" applyBorder="1" applyAlignment="1">
      <alignment horizontal="right" vertical="center" wrapText="1"/>
    </xf>
    <xf numFmtId="165" fontId="6" fillId="2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3" fillId="2" borderId="0" xfId="0" applyFont="1" applyFill="1"/>
    <xf numFmtId="166" fontId="3" fillId="2" borderId="11" xfId="0" applyNumberFormat="1" applyFont="1" applyFill="1" applyBorder="1" applyAlignment="1">
      <alignment horizontal="right" vertical="center"/>
    </xf>
    <xf numFmtId="165" fontId="3" fillId="2" borderId="11" xfId="0" applyNumberFormat="1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/>
    </xf>
    <xf numFmtId="1" fontId="3" fillId="2" borderId="22" xfId="0" applyNumberFormat="1" applyFont="1" applyFill="1" applyBorder="1" applyAlignment="1">
      <alignment horizontal="right"/>
    </xf>
    <xf numFmtId="165" fontId="3" fillId="2" borderId="22" xfId="0" applyNumberFormat="1" applyFont="1" applyFill="1" applyBorder="1" applyAlignment="1">
      <alignment horizontal="right"/>
    </xf>
    <xf numFmtId="1" fontId="3" fillId="2" borderId="23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/>
    </xf>
    <xf numFmtId="168" fontId="8" fillId="2" borderId="11" xfId="0" applyNumberFormat="1" applyFont="1" applyFill="1" applyBorder="1" applyAlignment="1">
      <alignment horizontal="center" vertical="center"/>
    </xf>
    <xf numFmtId="168" fontId="8" fillId="2" borderId="11" xfId="0" applyNumberFormat="1" applyFont="1" applyFill="1" applyBorder="1" applyAlignment="1">
      <alignment horizontal="center" vertical="center" wrapText="1"/>
    </xf>
    <xf numFmtId="169" fontId="3" fillId="2" borderId="12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 wrapText="1"/>
    </xf>
    <xf numFmtId="168" fontId="8" fillId="2" borderId="22" xfId="0" applyNumberFormat="1" applyFont="1" applyFill="1" applyBorder="1" applyAlignment="1">
      <alignment horizontal="center" vertical="center" wrapText="1"/>
    </xf>
    <xf numFmtId="165" fontId="6" fillId="2" borderId="22" xfId="0" applyNumberFormat="1" applyFont="1" applyFill="1" applyBorder="1" applyAlignment="1">
      <alignment horizontal="center" vertical="center" wrapText="1"/>
    </xf>
    <xf numFmtId="169" fontId="3" fillId="2" borderId="23" xfId="1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167" fontId="3" fillId="2" borderId="4" xfId="1" applyNumberFormat="1" applyFont="1" applyFill="1" applyBorder="1" applyAlignment="1">
      <alignment horizontal="center"/>
    </xf>
    <xf numFmtId="166" fontId="3" fillId="2" borderId="29" xfId="1" applyNumberFormat="1" applyFont="1" applyFill="1" applyBorder="1" applyAlignment="1">
      <alignment horizontal="right"/>
    </xf>
    <xf numFmtId="2" fontId="5" fillId="2" borderId="30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4" fontId="5" fillId="2" borderId="30" xfId="1" applyFont="1" applyFill="1" applyBorder="1" applyAlignment="1">
      <alignment horizontal="center"/>
    </xf>
    <xf numFmtId="166" fontId="5" fillId="2" borderId="30" xfId="1" applyNumberFormat="1" applyFont="1" applyFill="1" applyBorder="1" applyAlignment="1">
      <alignment horizontal="right"/>
    </xf>
    <xf numFmtId="2" fontId="5" fillId="2" borderId="9" xfId="0" applyNumberFormat="1" applyFont="1" applyFill="1" applyBorder="1" applyAlignment="1">
      <alignment horizontal="center"/>
    </xf>
    <xf numFmtId="165" fontId="5" fillId="2" borderId="10" xfId="0" applyNumberFormat="1" applyFont="1" applyFill="1" applyBorder="1" applyAlignment="1">
      <alignment horizontal="center"/>
    </xf>
    <xf numFmtId="1" fontId="5" fillId="2" borderId="24" xfId="0" applyNumberFormat="1" applyFont="1" applyFill="1" applyBorder="1" applyAlignment="1">
      <alignment horizontal="center"/>
    </xf>
    <xf numFmtId="164" fontId="5" fillId="2" borderId="17" xfId="1" applyFont="1" applyFill="1" applyBorder="1" applyAlignment="1">
      <alignment horizontal="right"/>
    </xf>
    <xf numFmtId="1" fontId="5" fillId="2" borderId="17" xfId="0" applyNumberFormat="1" applyFont="1" applyFill="1" applyBorder="1" applyAlignment="1">
      <alignment horizontal="center"/>
    </xf>
    <xf numFmtId="166" fontId="5" fillId="2" borderId="26" xfId="0" applyNumberFormat="1" applyFont="1" applyFill="1" applyBorder="1" applyAlignment="1">
      <alignment horizontal="right"/>
    </xf>
    <xf numFmtId="1" fontId="5" fillId="2" borderId="17" xfId="0" applyNumberFormat="1" applyFont="1" applyFill="1" applyBorder="1" applyAlignment="1">
      <alignment horizontal="right" vertical="center"/>
    </xf>
    <xf numFmtId="164" fontId="5" fillId="2" borderId="26" xfId="1" applyFont="1" applyFill="1" applyBorder="1" applyAlignment="1">
      <alignment horizontal="right"/>
    </xf>
    <xf numFmtId="0" fontId="4" fillId="2" borderId="24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64" fontId="4" fillId="2" borderId="31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right"/>
    </xf>
    <xf numFmtId="0" fontId="0" fillId="0" borderId="0" xfId="0" applyBorder="1"/>
    <xf numFmtId="1" fontId="3" fillId="2" borderId="22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left" vertical="top" wrapText="1"/>
    </xf>
    <xf numFmtId="165" fontId="5" fillId="2" borderId="25" xfId="0" applyNumberFormat="1" applyFont="1" applyFill="1" applyBorder="1" applyAlignment="1">
      <alignment horizontal="center"/>
    </xf>
    <xf numFmtId="165" fontId="4" fillId="2" borderId="25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165" fontId="2" fillId="2" borderId="25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166" fontId="2" fillId="2" borderId="31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167" fontId="3" fillId="2" borderId="24" xfId="1" applyNumberFormat="1" applyFont="1" applyFill="1" applyBorder="1" applyAlignment="1">
      <alignment horizontal="center"/>
    </xf>
    <xf numFmtId="166" fontId="3" fillId="2" borderId="17" xfId="1" applyNumberFormat="1" applyFont="1" applyFill="1" applyBorder="1" applyAlignment="1">
      <alignment horizontal="right"/>
    </xf>
    <xf numFmtId="166" fontId="3" fillId="2" borderId="20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horizontal="right" vertical="top"/>
    </xf>
    <xf numFmtId="166" fontId="3" fillId="2" borderId="22" xfId="0" applyNumberFormat="1" applyFont="1" applyFill="1" applyBorder="1" applyAlignment="1">
      <alignment horizontal="right"/>
    </xf>
    <xf numFmtId="166" fontId="5" fillId="2" borderId="11" xfId="0" applyNumberFormat="1" applyFont="1" applyFill="1" applyBorder="1" applyAlignment="1">
      <alignment horizontal="right"/>
    </xf>
    <xf numFmtId="166" fontId="5" fillId="2" borderId="11" xfId="1" applyNumberFormat="1" applyFont="1" applyFill="1" applyBorder="1" applyAlignment="1">
      <alignment horizontal="right" vertical="center"/>
    </xf>
    <xf numFmtId="166" fontId="3" fillId="2" borderId="32" xfId="1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right" vertical="center" wrapText="1"/>
    </xf>
    <xf numFmtId="166" fontId="3" fillId="2" borderId="14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BreakPreview" topLeftCell="A40" zoomScale="90" zoomScaleNormal="100" zoomScaleSheetLayoutView="90" workbookViewId="0">
      <selection activeCell="G37" sqref="G37"/>
    </sheetView>
  </sheetViews>
  <sheetFormatPr defaultRowHeight="15" x14ac:dyDescent="0.25"/>
  <cols>
    <col min="1" max="1" width="4.85546875" customWidth="1"/>
    <col min="2" max="2" width="58.42578125" customWidth="1"/>
    <col min="3" max="4" width="8.7109375" customWidth="1"/>
    <col min="6" max="6" width="10.7109375" customWidth="1"/>
    <col min="7" max="7" width="15.5703125" customWidth="1"/>
    <col min="8" max="8" width="18.28515625" customWidth="1"/>
  </cols>
  <sheetData>
    <row r="1" spans="1:8" ht="15.75" thickBot="1" x14ac:dyDescent="0.3"/>
    <row r="2" spans="1:8" s="8" customFormat="1" ht="15.95" customHeight="1" x14ac:dyDescent="0.2">
      <c r="A2" s="1"/>
      <c r="B2" s="2"/>
      <c r="C2" s="3"/>
      <c r="D2" s="4"/>
      <c r="E2" s="5"/>
      <c r="F2" s="6"/>
      <c r="G2" s="3"/>
      <c r="H2" s="7"/>
    </row>
    <row r="3" spans="1:8" s="8" customFormat="1" ht="15.95" customHeight="1" x14ac:dyDescent="0.25">
      <c r="A3" s="163" t="s">
        <v>0</v>
      </c>
      <c r="B3" s="164"/>
      <c r="C3" s="164"/>
      <c r="D3" s="164"/>
      <c r="E3" s="164"/>
      <c r="F3" s="164"/>
      <c r="G3" s="164"/>
      <c r="H3" s="165"/>
    </row>
    <row r="4" spans="1:8" s="8" customFormat="1" ht="15.95" customHeight="1" x14ac:dyDescent="0.2">
      <c r="A4" s="166" t="s">
        <v>55</v>
      </c>
      <c r="B4" s="167"/>
      <c r="C4" s="167"/>
      <c r="D4" s="167"/>
      <c r="E4" s="167"/>
      <c r="F4" s="167"/>
      <c r="G4" s="167"/>
      <c r="H4" s="168"/>
    </row>
    <row r="5" spans="1:8" s="8" customFormat="1" ht="15.95" customHeight="1" x14ac:dyDescent="0.2">
      <c r="A5" s="166"/>
      <c r="B5" s="169"/>
      <c r="C5" s="169"/>
      <c r="D5" s="169"/>
      <c r="E5" s="169"/>
      <c r="F5" s="169"/>
      <c r="G5" s="169"/>
      <c r="H5" s="170"/>
    </row>
    <row r="6" spans="1:8" s="8" customFormat="1" ht="15.95" customHeight="1" thickBot="1" x14ac:dyDescent="0.25">
      <c r="A6" s="9"/>
      <c r="B6" s="10"/>
      <c r="C6" s="11"/>
      <c r="D6" s="12"/>
      <c r="E6" s="13"/>
      <c r="F6" s="14"/>
      <c r="G6" s="11"/>
      <c r="H6" s="15"/>
    </row>
    <row r="7" spans="1:8" s="8" customFormat="1" ht="27" customHeight="1" thickBot="1" x14ac:dyDescent="0.25">
      <c r="A7" s="171" t="s">
        <v>1</v>
      </c>
      <c r="B7" s="173" t="s">
        <v>2</v>
      </c>
      <c r="C7" s="175" t="s">
        <v>3</v>
      </c>
      <c r="D7" s="171" t="s">
        <v>4</v>
      </c>
      <c r="E7" s="177" t="s">
        <v>5</v>
      </c>
      <c r="F7" s="178"/>
      <c r="G7" s="175" t="s">
        <v>6</v>
      </c>
      <c r="H7" s="179" t="s">
        <v>7</v>
      </c>
    </row>
    <row r="8" spans="1:8" s="8" customFormat="1" ht="25.5" customHeight="1" thickBot="1" x14ac:dyDescent="0.25">
      <c r="A8" s="172"/>
      <c r="B8" s="174"/>
      <c r="C8" s="176"/>
      <c r="D8" s="172"/>
      <c r="E8" s="16" t="s">
        <v>8</v>
      </c>
      <c r="F8" s="17" t="s">
        <v>9</v>
      </c>
      <c r="G8" s="176"/>
      <c r="H8" s="180"/>
    </row>
    <row r="9" spans="1:8" s="8" customFormat="1" ht="15.95" customHeight="1" x14ac:dyDescent="0.25">
      <c r="A9" s="18">
        <v>1</v>
      </c>
      <c r="B9" s="19" t="s">
        <v>10</v>
      </c>
      <c r="C9" s="20"/>
      <c r="D9" s="20"/>
      <c r="E9" s="21"/>
      <c r="F9" s="22"/>
      <c r="G9" s="23"/>
      <c r="H9" s="155"/>
    </row>
    <row r="10" spans="1:8" s="8" customFormat="1" ht="15.95" customHeight="1" x14ac:dyDescent="0.2">
      <c r="A10" s="24">
        <v>2</v>
      </c>
      <c r="B10" s="25" t="s">
        <v>11</v>
      </c>
      <c r="C10" s="26"/>
      <c r="D10" s="27"/>
      <c r="E10" s="28"/>
      <c r="F10" s="29"/>
      <c r="G10" s="28"/>
      <c r="H10" s="81"/>
    </row>
    <row r="11" spans="1:8" s="8" customFormat="1" ht="26.25" customHeight="1" x14ac:dyDescent="0.2">
      <c r="A11" s="18">
        <v>3</v>
      </c>
      <c r="B11" s="30" t="s">
        <v>13</v>
      </c>
      <c r="C11" s="26" t="s">
        <v>12</v>
      </c>
      <c r="D11" s="34">
        <v>30</v>
      </c>
      <c r="E11" s="31">
        <v>5200</v>
      </c>
      <c r="F11" s="32"/>
      <c r="G11" s="28">
        <f t="shared" ref="G11:G12" si="0">D11*E11</f>
        <v>156000</v>
      </c>
      <c r="H11" s="156"/>
    </row>
    <row r="12" spans="1:8" s="8" customFormat="1" ht="14.25" customHeight="1" x14ac:dyDescent="0.2">
      <c r="A12" s="24">
        <v>4</v>
      </c>
      <c r="B12" s="30" t="s">
        <v>15</v>
      </c>
      <c r="C12" s="35" t="s">
        <v>12</v>
      </c>
      <c r="D12" s="36">
        <v>30</v>
      </c>
      <c r="E12" s="37">
        <v>100</v>
      </c>
      <c r="F12" s="38"/>
      <c r="G12" s="39">
        <f t="shared" si="0"/>
        <v>3000</v>
      </c>
      <c r="H12" s="156"/>
    </row>
    <row r="13" spans="1:8" s="8" customFormat="1" ht="13.5" customHeight="1" x14ac:dyDescent="0.2">
      <c r="A13" s="18">
        <v>5</v>
      </c>
      <c r="B13" s="30" t="s">
        <v>56</v>
      </c>
      <c r="C13" s="26" t="s">
        <v>14</v>
      </c>
      <c r="D13" s="34">
        <v>70.349999999999994</v>
      </c>
      <c r="E13" s="40">
        <v>275</v>
      </c>
      <c r="F13" s="41"/>
      <c r="G13" s="28">
        <f>D13*E13</f>
        <v>19346.25</v>
      </c>
      <c r="H13" s="76"/>
    </row>
    <row r="14" spans="1:8" s="8" customFormat="1" ht="13.5" customHeight="1" x14ac:dyDescent="0.2">
      <c r="A14" s="24">
        <v>6</v>
      </c>
      <c r="B14" s="30" t="s">
        <v>16</v>
      </c>
      <c r="C14" s="26" t="s">
        <v>14</v>
      </c>
      <c r="D14" s="44">
        <v>165</v>
      </c>
      <c r="E14" s="45">
        <v>30</v>
      </c>
      <c r="F14" s="46"/>
      <c r="G14" s="47">
        <f>D14*E14</f>
        <v>4950</v>
      </c>
      <c r="H14" s="157"/>
    </row>
    <row r="15" spans="1:8" s="8" customFormat="1" ht="15.95" customHeight="1" x14ac:dyDescent="0.2">
      <c r="A15" s="18">
        <v>7</v>
      </c>
      <c r="B15" s="25" t="s">
        <v>17</v>
      </c>
      <c r="C15" s="26"/>
      <c r="D15" s="34"/>
      <c r="E15" s="40"/>
      <c r="F15" s="41"/>
      <c r="G15" s="39"/>
      <c r="H15" s="76"/>
    </row>
    <row r="16" spans="1:8" s="8" customFormat="1" ht="15.95" customHeight="1" x14ac:dyDescent="0.2">
      <c r="A16" s="24">
        <v>8</v>
      </c>
      <c r="B16" s="139" t="s">
        <v>18</v>
      </c>
      <c r="C16" s="26" t="s">
        <v>19</v>
      </c>
      <c r="D16" s="34">
        <v>1039.8499999999999</v>
      </c>
      <c r="E16" s="40">
        <v>71</v>
      </c>
      <c r="F16" s="41"/>
      <c r="G16" s="39">
        <f t="shared" ref="G16:G17" si="1">D16*E16</f>
        <v>73829.349999999991</v>
      </c>
      <c r="H16" s="76"/>
    </row>
    <row r="17" spans="1:8" s="8" customFormat="1" ht="15.95" customHeight="1" x14ac:dyDescent="0.2">
      <c r="A17" s="18">
        <v>9</v>
      </c>
      <c r="B17" s="139" t="s">
        <v>64</v>
      </c>
      <c r="C17" s="26" t="s">
        <v>19</v>
      </c>
      <c r="D17" s="34">
        <v>48.01</v>
      </c>
      <c r="E17" s="40">
        <v>71</v>
      </c>
      <c r="F17" s="41"/>
      <c r="G17" s="39">
        <f t="shared" si="1"/>
        <v>3408.71</v>
      </c>
      <c r="H17" s="76"/>
    </row>
    <row r="18" spans="1:8" s="8" customFormat="1" ht="15.95" customHeight="1" x14ac:dyDescent="0.2">
      <c r="A18" s="24">
        <v>10</v>
      </c>
      <c r="B18" s="25" t="s">
        <v>20</v>
      </c>
      <c r="C18" s="48"/>
      <c r="D18" s="49"/>
      <c r="E18" s="50"/>
      <c r="F18" s="51"/>
      <c r="G18" s="28"/>
      <c r="H18" s="156"/>
    </row>
    <row r="19" spans="1:8" s="8" customFormat="1" ht="15.95" customHeight="1" x14ac:dyDescent="0.2">
      <c r="A19" s="18">
        <v>11</v>
      </c>
      <c r="B19" s="139" t="s">
        <v>59</v>
      </c>
      <c r="C19" s="48" t="s">
        <v>12</v>
      </c>
      <c r="D19" s="48">
        <v>28</v>
      </c>
      <c r="E19" s="50">
        <v>120</v>
      </c>
      <c r="F19" s="51"/>
      <c r="G19" s="28">
        <f t="shared" ref="G19:G33" si="2">D19*E19</f>
        <v>3360</v>
      </c>
      <c r="H19" s="156"/>
    </row>
    <row r="20" spans="1:8" s="8" customFormat="1" ht="15.95" customHeight="1" x14ac:dyDescent="0.2">
      <c r="A20" s="24">
        <v>12</v>
      </c>
      <c r="B20" s="30" t="s">
        <v>21</v>
      </c>
      <c r="C20" s="48" t="s">
        <v>12</v>
      </c>
      <c r="D20" s="48">
        <v>30</v>
      </c>
      <c r="E20" s="31">
        <v>300</v>
      </c>
      <c r="F20" s="52"/>
      <c r="G20" s="28">
        <f t="shared" si="2"/>
        <v>9000</v>
      </c>
      <c r="H20" s="81"/>
    </row>
    <row r="21" spans="1:8" s="8" customFormat="1" ht="13.5" customHeight="1" x14ac:dyDescent="0.2">
      <c r="A21" s="18">
        <v>13</v>
      </c>
      <c r="B21" s="30" t="s">
        <v>22</v>
      </c>
      <c r="C21" s="48" t="s">
        <v>12</v>
      </c>
      <c r="D21" s="48">
        <v>24</v>
      </c>
      <c r="E21" s="31">
        <v>150</v>
      </c>
      <c r="F21" s="52"/>
      <c r="G21" s="28">
        <f t="shared" si="2"/>
        <v>3600</v>
      </c>
      <c r="H21" s="81"/>
    </row>
    <row r="22" spans="1:8" s="8" customFormat="1" ht="13.5" customHeight="1" x14ac:dyDescent="0.2">
      <c r="A22" s="24">
        <v>14</v>
      </c>
      <c r="B22" s="30" t="s">
        <v>23</v>
      </c>
      <c r="C22" s="48" t="s">
        <v>12</v>
      </c>
      <c r="D22" s="48">
        <v>24</v>
      </c>
      <c r="E22" s="31">
        <v>120</v>
      </c>
      <c r="F22" s="52"/>
      <c r="G22" s="28">
        <f t="shared" si="2"/>
        <v>2880</v>
      </c>
      <c r="H22" s="81"/>
    </row>
    <row r="23" spans="1:8" s="8" customFormat="1" ht="13.5" customHeight="1" x14ac:dyDescent="0.2">
      <c r="A23" s="18">
        <v>15</v>
      </c>
      <c r="B23" s="30" t="s">
        <v>24</v>
      </c>
      <c r="C23" s="26" t="s">
        <v>12</v>
      </c>
      <c r="D23" s="36">
        <v>24</v>
      </c>
      <c r="E23" s="53">
        <v>192</v>
      </c>
      <c r="F23" s="54"/>
      <c r="G23" s="28">
        <f t="shared" si="2"/>
        <v>4608</v>
      </c>
      <c r="H23" s="156"/>
    </row>
    <row r="24" spans="1:8" s="8" customFormat="1" ht="27" customHeight="1" x14ac:dyDescent="0.2">
      <c r="A24" s="24">
        <v>16</v>
      </c>
      <c r="B24" s="142" t="s">
        <v>61</v>
      </c>
      <c r="C24" s="55" t="s">
        <v>12</v>
      </c>
      <c r="D24" s="138">
        <v>4</v>
      </c>
      <c r="E24" s="137">
        <v>250</v>
      </c>
      <c r="F24" s="58"/>
      <c r="G24" s="28">
        <f t="shared" si="2"/>
        <v>1000</v>
      </c>
      <c r="H24" s="158"/>
    </row>
    <row r="25" spans="1:8" s="8" customFormat="1" ht="13.5" customHeight="1" x14ac:dyDescent="0.2">
      <c r="A25" s="18">
        <v>17</v>
      </c>
      <c r="B25" s="142" t="s">
        <v>62</v>
      </c>
      <c r="C25" s="55" t="s">
        <v>19</v>
      </c>
      <c r="D25" s="56">
        <v>30.91</v>
      </c>
      <c r="E25" s="57">
        <v>80</v>
      </c>
      <c r="F25" s="58"/>
      <c r="G25" s="28">
        <f t="shared" si="2"/>
        <v>2472.8000000000002</v>
      </c>
      <c r="H25" s="158"/>
    </row>
    <row r="26" spans="1:8" s="8" customFormat="1" ht="15.95" customHeight="1" x14ac:dyDescent="0.2">
      <c r="A26" s="24">
        <v>18</v>
      </c>
      <c r="B26" s="142" t="s">
        <v>25</v>
      </c>
      <c r="C26" s="59" t="s">
        <v>12</v>
      </c>
      <c r="D26" s="59">
        <v>7</v>
      </c>
      <c r="E26" s="57">
        <v>300</v>
      </c>
      <c r="F26" s="58"/>
      <c r="G26" s="28">
        <f t="shared" si="2"/>
        <v>2100</v>
      </c>
      <c r="H26" s="158"/>
    </row>
    <row r="27" spans="1:8" s="8" customFormat="1" ht="27" customHeight="1" x14ac:dyDescent="0.2">
      <c r="A27" s="18">
        <v>19</v>
      </c>
      <c r="B27" s="142" t="s">
        <v>58</v>
      </c>
      <c r="C27" s="59" t="s">
        <v>14</v>
      </c>
      <c r="D27" s="59">
        <v>160</v>
      </c>
      <c r="E27" s="137">
        <v>55</v>
      </c>
      <c r="F27" s="58"/>
      <c r="G27" s="28">
        <f>D27*E27</f>
        <v>8800</v>
      </c>
      <c r="H27" s="158"/>
    </row>
    <row r="28" spans="1:8" s="8" customFormat="1" ht="15.95" customHeight="1" x14ac:dyDescent="0.2">
      <c r="A28" s="24">
        <v>20</v>
      </c>
      <c r="B28" s="142" t="s">
        <v>26</v>
      </c>
      <c r="C28" s="59" t="s">
        <v>14</v>
      </c>
      <c r="D28" s="59">
        <v>28</v>
      </c>
      <c r="E28" s="57">
        <v>120</v>
      </c>
      <c r="F28" s="58"/>
      <c r="G28" s="28">
        <f t="shared" si="2"/>
        <v>3360</v>
      </c>
      <c r="H28" s="158"/>
    </row>
    <row r="29" spans="1:8" s="8" customFormat="1" ht="15.95" customHeight="1" x14ac:dyDescent="0.2">
      <c r="A29" s="18">
        <v>21</v>
      </c>
      <c r="B29" s="142" t="s">
        <v>27</v>
      </c>
      <c r="C29" s="59" t="s">
        <v>14</v>
      </c>
      <c r="D29" s="59">
        <v>108</v>
      </c>
      <c r="E29" s="57">
        <v>65</v>
      </c>
      <c r="F29" s="58"/>
      <c r="G29" s="28">
        <f>D29*E29</f>
        <v>7020</v>
      </c>
      <c r="H29" s="158"/>
    </row>
    <row r="30" spans="1:8" s="8" customFormat="1" ht="15.95" customHeight="1" x14ac:dyDescent="0.2">
      <c r="A30" s="24">
        <v>22</v>
      </c>
      <c r="B30" s="25" t="s">
        <v>28</v>
      </c>
      <c r="C30" s="48"/>
      <c r="D30" s="48"/>
      <c r="E30" s="50"/>
      <c r="F30" s="51"/>
      <c r="G30" s="60"/>
      <c r="H30" s="81"/>
    </row>
    <row r="31" spans="1:8" s="8" customFormat="1" ht="12.75" customHeight="1" x14ac:dyDescent="0.2">
      <c r="A31" s="24">
        <v>24</v>
      </c>
      <c r="B31" s="139" t="s">
        <v>63</v>
      </c>
      <c r="C31" s="49" t="s">
        <v>12</v>
      </c>
      <c r="D31" s="36">
        <v>6</v>
      </c>
      <c r="E31" s="37">
        <v>50</v>
      </c>
      <c r="F31" s="38"/>
      <c r="G31" s="28">
        <f t="shared" ref="G31:G32" si="3">D31*E31</f>
        <v>300</v>
      </c>
      <c r="H31" s="156"/>
    </row>
    <row r="32" spans="1:8" s="8" customFormat="1" ht="12.75" customHeight="1" x14ac:dyDescent="0.2">
      <c r="A32" s="18">
        <v>25</v>
      </c>
      <c r="B32" s="30" t="s">
        <v>65</v>
      </c>
      <c r="C32" s="26" t="s">
        <v>19</v>
      </c>
      <c r="D32" s="27">
        <v>731.7</v>
      </c>
      <c r="E32" s="43">
        <v>380</v>
      </c>
      <c r="F32" s="38"/>
      <c r="G32" s="28">
        <f t="shared" si="3"/>
        <v>278046</v>
      </c>
      <c r="H32" s="76"/>
    </row>
    <row r="33" spans="1:9" s="8" customFormat="1" ht="13.5" customHeight="1" x14ac:dyDescent="0.2">
      <c r="A33" s="24">
        <v>26</v>
      </c>
      <c r="B33" s="139" t="s">
        <v>29</v>
      </c>
      <c r="C33" s="49" t="s">
        <v>19</v>
      </c>
      <c r="D33" s="36">
        <v>270.02</v>
      </c>
      <c r="E33" s="37">
        <v>150</v>
      </c>
      <c r="F33" s="38"/>
      <c r="G33" s="28">
        <f t="shared" si="2"/>
        <v>40503</v>
      </c>
      <c r="H33" s="156"/>
    </row>
    <row r="34" spans="1:9" s="8" customFormat="1" ht="15.95" customHeight="1" x14ac:dyDescent="0.2">
      <c r="A34" s="18">
        <v>27</v>
      </c>
      <c r="B34" s="25" t="s">
        <v>30</v>
      </c>
      <c r="C34" s="61"/>
      <c r="D34" s="62"/>
      <c r="E34" s="63"/>
      <c r="F34" s="64"/>
      <c r="G34" s="65"/>
      <c r="H34" s="159"/>
    </row>
    <row r="35" spans="1:9" s="8" customFormat="1" ht="14.25" customHeight="1" x14ac:dyDescent="0.2">
      <c r="A35" s="24">
        <v>28</v>
      </c>
      <c r="B35" s="139" t="s">
        <v>31</v>
      </c>
      <c r="C35" s="26" t="s">
        <v>14</v>
      </c>
      <c r="D35" s="33">
        <v>670.56</v>
      </c>
      <c r="E35" s="66">
        <v>45</v>
      </c>
      <c r="F35" s="66"/>
      <c r="G35" s="60">
        <f t="shared" ref="G35:G36" si="4">D35*E35</f>
        <v>30175.199999999997</v>
      </c>
      <c r="H35" s="75"/>
    </row>
    <row r="36" spans="1:9" s="8" customFormat="1" ht="15" customHeight="1" x14ac:dyDescent="0.2">
      <c r="A36" s="18">
        <v>29</v>
      </c>
      <c r="B36" s="139" t="s">
        <v>32</v>
      </c>
      <c r="C36" s="48" t="s">
        <v>19</v>
      </c>
      <c r="D36" s="48">
        <v>470.05</v>
      </c>
      <c r="E36" s="67">
        <v>89</v>
      </c>
      <c r="F36" s="50"/>
      <c r="G36" s="60">
        <f t="shared" si="4"/>
        <v>41834.450000000004</v>
      </c>
      <c r="H36" s="50"/>
    </row>
    <row r="37" spans="1:9" s="8" customFormat="1" ht="15.95" customHeight="1" x14ac:dyDescent="0.2">
      <c r="A37" s="24">
        <v>30</v>
      </c>
      <c r="B37" s="141" t="s">
        <v>57</v>
      </c>
      <c r="C37" s="33" t="s">
        <v>19</v>
      </c>
      <c r="D37" s="33">
        <v>763.95</v>
      </c>
      <c r="E37" s="68">
        <v>101.32</v>
      </c>
      <c r="F37" s="50"/>
      <c r="G37" s="60">
        <f>D37*E37</f>
        <v>77403.414000000004</v>
      </c>
      <c r="H37" s="50"/>
    </row>
    <row r="38" spans="1:9" s="8" customFormat="1" ht="14.25" customHeight="1" x14ac:dyDescent="0.2">
      <c r="A38" s="18">
        <v>31</v>
      </c>
      <c r="B38" s="141" t="s">
        <v>33</v>
      </c>
      <c r="C38" s="33" t="s">
        <v>19</v>
      </c>
      <c r="D38" s="33">
        <v>1234.07</v>
      </c>
      <c r="E38" s="68">
        <v>110</v>
      </c>
      <c r="F38" s="50"/>
      <c r="G38" s="60">
        <f>D38*E38</f>
        <v>135747.69999999998</v>
      </c>
      <c r="H38" s="50"/>
      <c r="I38" s="69"/>
    </row>
    <row r="39" spans="1:9" s="8" customFormat="1" ht="15.95" customHeight="1" x14ac:dyDescent="0.2">
      <c r="A39" s="24">
        <v>32</v>
      </c>
      <c r="B39" s="61" t="s">
        <v>34</v>
      </c>
      <c r="C39" s="48"/>
      <c r="D39" s="48"/>
      <c r="E39" s="67"/>
      <c r="F39" s="50"/>
      <c r="G39" s="60"/>
      <c r="H39" s="50"/>
      <c r="I39" s="70"/>
    </row>
    <row r="40" spans="1:9" s="8" customFormat="1" ht="15" customHeight="1" x14ac:dyDescent="0.2">
      <c r="A40" s="18">
        <v>33</v>
      </c>
      <c r="B40" s="139" t="s">
        <v>60</v>
      </c>
      <c r="C40" s="49" t="s">
        <v>35</v>
      </c>
      <c r="D40" s="49">
        <v>8</v>
      </c>
      <c r="E40" s="71">
        <v>5000</v>
      </c>
      <c r="F40" s="54"/>
      <c r="G40" s="28">
        <f>D40*E40</f>
        <v>40000</v>
      </c>
      <c r="H40" s="156"/>
      <c r="I40" s="70"/>
    </row>
    <row r="41" spans="1:9" s="8" customFormat="1" ht="26.25" customHeight="1" x14ac:dyDescent="0.2">
      <c r="A41" s="24">
        <v>34</v>
      </c>
      <c r="B41" s="139" t="s">
        <v>36</v>
      </c>
      <c r="C41" s="26" t="s">
        <v>19</v>
      </c>
      <c r="D41" s="27">
        <v>140</v>
      </c>
      <c r="E41" s="28">
        <v>40</v>
      </c>
      <c r="F41" s="29"/>
      <c r="G41" s="31">
        <f>E41*D41</f>
        <v>5600</v>
      </c>
      <c r="H41" s="81"/>
    </row>
    <row r="42" spans="1:9" s="8" customFormat="1" ht="15.95" customHeight="1" x14ac:dyDescent="0.2">
      <c r="A42" s="18">
        <v>35</v>
      </c>
      <c r="B42" s="78" t="s">
        <v>34</v>
      </c>
      <c r="C42" s="35"/>
      <c r="D42" s="34"/>
      <c r="E42" s="40"/>
      <c r="F42" s="41"/>
      <c r="G42" s="73"/>
      <c r="H42" s="76"/>
    </row>
    <row r="43" spans="1:9" s="8" customFormat="1" ht="15.95" customHeight="1" x14ac:dyDescent="0.2">
      <c r="A43" s="18"/>
      <c r="B43" s="162" t="s">
        <v>69</v>
      </c>
      <c r="C43" s="35" t="s">
        <v>39</v>
      </c>
      <c r="D43" s="34">
        <v>14</v>
      </c>
      <c r="E43" s="40">
        <f>G43/D43</f>
        <v>5428.5714285714284</v>
      </c>
      <c r="F43" s="41"/>
      <c r="G43" s="73">
        <v>76000</v>
      </c>
      <c r="H43" s="76"/>
    </row>
    <row r="44" spans="1:9" s="80" customFormat="1" ht="13.5" customHeight="1" x14ac:dyDescent="0.2">
      <c r="A44" s="24">
        <v>36</v>
      </c>
      <c r="B44" s="30" t="s">
        <v>38</v>
      </c>
      <c r="C44" s="26" t="s">
        <v>39</v>
      </c>
      <c r="D44" s="27">
        <f>220+21</f>
        <v>241</v>
      </c>
      <c r="E44" s="37">
        <v>25</v>
      </c>
      <c r="F44" s="38"/>
      <c r="G44" s="60">
        <f>E44*D44</f>
        <v>6025</v>
      </c>
      <c r="H44" s="76"/>
      <c r="I44" s="79"/>
    </row>
    <row r="45" spans="1:9" s="80" customFormat="1" ht="13.5" customHeight="1" x14ac:dyDescent="0.2">
      <c r="A45" s="18">
        <v>37</v>
      </c>
      <c r="B45" s="139" t="s">
        <v>40</v>
      </c>
      <c r="C45" s="26" t="s">
        <v>19</v>
      </c>
      <c r="D45" s="27">
        <v>140</v>
      </c>
      <c r="E45" s="28">
        <v>40</v>
      </c>
      <c r="F45" s="29"/>
      <c r="G45" s="31">
        <f>E45*D45</f>
        <v>5600</v>
      </c>
      <c r="H45" s="81"/>
      <c r="I45" s="79"/>
    </row>
    <row r="46" spans="1:9" s="8" customFormat="1" ht="15.95" customHeight="1" x14ac:dyDescent="0.2">
      <c r="A46" s="24">
        <v>38</v>
      </c>
      <c r="B46" s="139" t="s">
        <v>41</v>
      </c>
      <c r="C46" s="49" t="s">
        <v>39</v>
      </c>
      <c r="D46" s="49">
        <f>220+21</f>
        <v>241</v>
      </c>
      <c r="E46" s="71">
        <v>803</v>
      </c>
      <c r="F46" s="82"/>
      <c r="G46" s="60">
        <f>E46*D46</f>
        <v>193523</v>
      </c>
      <c r="H46" s="156"/>
    </row>
    <row r="47" spans="1:9" s="8" customFormat="1" ht="15.95" customHeight="1" x14ac:dyDescent="0.2">
      <c r="A47" s="18">
        <v>39</v>
      </c>
      <c r="B47" s="74" t="s">
        <v>68</v>
      </c>
      <c r="C47" s="83" t="s">
        <v>19</v>
      </c>
      <c r="D47" s="83">
        <v>1264.44</v>
      </c>
      <c r="E47" s="84">
        <v>110</v>
      </c>
      <c r="F47" s="85"/>
      <c r="G47" s="86">
        <f>E47*D47</f>
        <v>139088.4</v>
      </c>
      <c r="H47" s="158"/>
    </row>
    <row r="48" spans="1:9" s="8" customFormat="1" ht="15.75" customHeight="1" x14ac:dyDescent="0.2">
      <c r="A48" s="18">
        <v>41</v>
      </c>
      <c r="B48" s="87" t="s">
        <v>42</v>
      </c>
      <c r="C48" s="48"/>
      <c r="D48" s="48"/>
      <c r="E48" s="88"/>
      <c r="F48" s="77"/>
      <c r="G48" s="89"/>
      <c r="H48" s="160"/>
    </row>
    <row r="49" spans="1:9" s="8" customFormat="1" ht="27" customHeight="1" x14ac:dyDescent="0.2">
      <c r="A49" s="24">
        <v>42</v>
      </c>
      <c r="B49" s="139" t="s">
        <v>43</v>
      </c>
      <c r="C49" s="48" t="s">
        <v>44</v>
      </c>
      <c r="D49" s="48">
        <v>4</v>
      </c>
      <c r="E49" s="90"/>
      <c r="F49" s="77">
        <v>3700</v>
      </c>
      <c r="G49" s="72"/>
      <c r="H49" s="76">
        <f t="shared" ref="H49" si="5">F49*D49</f>
        <v>14800</v>
      </c>
    </row>
    <row r="50" spans="1:9" s="8" customFormat="1" ht="15.95" customHeight="1" x14ac:dyDescent="0.2">
      <c r="A50" s="18">
        <v>43</v>
      </c>
      <c r="B50" s="78" t="s">
        <v>45</v>
      </c>
      <c r="C50" s="94"/>
      <c r="D50" s="34"/>
      <c r="E50" s="91"/>
      <c r="F50" s="38"/>
      <c r="G50" s="92"/>
      <c r="H50" s="76"/>
    </row>
    <row r="51" spans="1:9" s="8" customFormat="1" ht="15.95" customHeight="1" x14ac:dyDescent="0.2">
      <c r="A51" s="24">
        <v>44</v>
      </c>
      <c r="B51" s="139" t="s">
        <v>46</v>
      </c>
      <c r="C51" s="93" t="s">
        <v>12</v>
      </c>
      <c r="D51" s="26">
        <f>3500+1000</f>
        <v>4500</v>
      </c>
      <c r="E51" s="91"/>
      <c r="F51" s="38">
        <v>17.5</v>
      </c>
      <c r="G51" s="92"/>
      <c r="H51" s="76">
        <f>F51*D51</f>
        <v>78750</v>
      </c>
    </row>
    <row r="52" spans="1:9" ht="17.25" customHeight="1" x14ac:dyDescent="0.25">
      <c r="A52" s="18">
        <v>45</v>
      </c>
      <c r="B52" s="139" t="s">
        <v>66</v>
      </c>
      <c r="C52" s="42" t="s">
        <v>37</v>
      </c>
      <c r="D52" s="26">
        <f>10+2</f>
        <v>12</v>
      </c>
      <c r="E52" s="91"/>
      <c r="F52" s="38">
        <v>24000</v>
      </c>
      <c r="G52" s="92"/>
      <c r="H52" s="76">
        <f>F52*D52</f>
        <v>288000</v>
      </c>
      <c r="I52" s="136"/>
    </row>
    <row r="53" spans="1:9" ht="17.25" customHeight="1" x14ac:dyDescent="0.25">
      <c r="A53" s="24">
        <v>46</v>
      </c>
      <c r="B53" s="139" t="s">
        <v>67</v>
      </c>
      <c r="C53" s="42" t="s">
        <v>37</v>
      </c>
      <c r="D53" s="26">
        <v>6</v>
      </c>
      <c r="E53" s="91"/>
      <c r="F53" s="38">
        <v>8600</v>
      </c>
      <c r="G53" s="92"/>
      <c r="H53" s="76">
        <f>F53*D53</f>
        <v>51600</v>
      </c>
      <c r="I53" s="136"/>
    </row>
    <row r="54" spans="1:9" s="8" customFormat="1" ht="15.95" customHeight="1" thickBot="1" x14ac:dyDescent="0.25">
      <c r="A54" s="18">
        <v>47</v>
      </c>
      <c r="B54" s="140" t="s">
        <v>47</v>
      </c>
      <c r="C54" s="95"/>
      <c r="D54" s="55"/>
      <c r="E54" s="96"/>
      <c r="F54" s="97"/>
      <c r="G54" s="98"/>
      <c r="H54" s="161">
        <v>15000</v>
      </c>
    </row>
    <row r="55" spans="1:9" s="8" customFormat="1" ht="15.95" customHeight="1" thickBot="1" x14ac:dyDescent="0.25">
      <c r="A55" s="24">
        <v>48</v>
      </c>
      <c r="B55" s="99" t="s">
        <v>34</v>
      </c>
      <c r="C55" s="100"/>
      <c r="D55" s="101"/>
      <c r="E55" s="147"/>
      <c r="F55" s="148"/>
      <c r="G55" s="149"/>
      <c r="H55" s="150"/>
    </row>
    <row r="56" spans="1:9" s="8" customFormat="1" ht="15.95" customHeight="1" thickBot="1" x14ac:dyDescent="0.25">
      <c r="A56" s="18">
        <v>49</v>
      </c>
      <c r="B56" s="102" t="s">
        <v>48</v>
      </c>
      <c r="C56" s="151"/>
      <c r="D56" s="152"/>
      <c r="E56" s="147"/>
      <c r="F56" s="148"/>
      <c r="G56" s="153">
        <v>180000</v>
      </c>
      <c r="H56" s="154"/>
    </row>
    <row r="57" spans="1:9" s="8" customFormat="1" ht="27.75" customHeight="1" thickBot="1" x14ac:dyDescent="0.25">
      <c r="A57" s="24">
        <v>50</v>
      </c>
      <c r="B57" s="103" t="s">
        <v>49</v>
      </c>
      <c r="C57" s="104"/>
      <c r="D57" s="12"/>
      <c r="E57" s="105"/>
      <c r="F57" s="14"/>
      <c r="G57" s="106"/>
      <c r="H57" s="107">
        <v>60000</v>
      </c>
    </row>
    <row r="58" spans="1:9" s="8" customFormat="1" ht="15.95" customHeight="1" thickBot="1" x14ac:dyDescent="0.25">
      <c r="A58" s="18">
        <v>51</v>
      </c>
      <c r="B58" s="99" t="s">
        <v>50</v>
      </c>
      <c r="C58" s="100"/>
      <c r="D58" s="101"/>
      <c r="E58" s="108"/>
      <c r="F58" s="109"/>
      <c r="G58" s="110">
        <f>SUM(G10:G57)</f>
        <v>1558581.2739999997</v>
      </c>
      <c r="H58" s="111"/>
    </row>
    <row r="59" spans="1:9" s="8" customFormat="1" ht="15.95" customHeight="1" thickBot="1" x14ac:dyDescent="0.25">
      <c r="A59" s="24">
        <v>52</v>
      </c>
      <c r="B59" s="99" t="s">
        <v>51</v>
      </c>
      <c r="C59" s="100"/>
      <c r="D59" s="101"/>
      <c r="E59" s="112"/>
      <c r="F59" s="113"/>
      <c r="G59" s="114"/>
      <c r="H59" s="115">
        <f>SUM(H49:H58)</f>
        <v>508150</v>
      </c>
    </row>
    <row r="60" spans="1:9" s="8" customFormat="1" ht="15.95" customHeight="1" thickBot="1" x14ac:dyDescent="0.25">
      <c r="A60" s="18">
        <v>53</v>
      </c>
      <c r="B60" s="99" t="s">
        <v>52</v>
      </c>
      <c r="C60" s="100"/>
      <c r="D60" s="100"/>
      <c r="E60" s="145"/>
      <c r="F60" s="143"/>
      <c r="G60" s="116"/>
      <c r="H60" s="117"/>
    </row>
    <row r="61" spans="1:9" s="8" customFormat="1" ht="15.95" customHeight="1" thickBot="1" x14ac:dyDescent="0.25">
      <c r="A61" s="24">
        <v>54</v>
      </c>
      <c r="B61" s="99" t="s">
        <v>53</v>
      </c>
      <c r="C61" s="100"/>
      <c r="D61" s="100"/>
      <c r="E61" s="145"/>
      <c r="F61" s="143"/>
      <c r="G61" s="118"/>
      <c r="H61" s="119">
        <f>(G58+H59+G60)*0.2</f>
        <v>413346.2548</v>
      </c>
    </row>
    <row r="62" spans="1:9" s="8" customFormat="1" ht="15.95" customHeight="1" thickBot="1" x14ac:dyDescent="0.3">
      <c r="A62" s="18">
        <v>55</v>
      </c>
      <c r="B62" s="120" t="s">
        <v>54</v>
      </c>
      <c r="C62" s="121"/>
      <c r="D62" s="121"/>
      <c r="E62" s="146"/>
      <c r="F62" s="144"/>
      <c r="G62" s="122"/>
      <c r="H62" s="123">
        <f>G58+H59+H61</f>
        <v>2480077.5287999995</v>
      </c>
    </row>
    <row r="63" spans="1:9" s="8" customFormat="1" ht="15.95" customHeight="1" x14ac:dyDescent="0.25">
      <c r="A63" s="124"/>
      <c r="B63" s="125"/>
      <c r="C63" s="126"/>
      <c r="D63" s="126"/>
      <c r="E63" s="127"/>
      <c r="F63" s="128"/>
      <c r="G63" s="126"/>
      <c r="H63" s="129"/>
    </row>
    <row r="64" spans="1:9" ht="15.95" customHeight="1" x14ac:dyDescent="0.25">
      <c r="A64" s="130"/>
      <c r="B64" s="131"/>
      <c r="C64" s="130"/>
      <c r="D64" s="132"/>
      <c r="E64" s="133"/>
      <c r="F64" s="134"/>
      <c r="G64" s="130"/>
      <c r="H64" s="135"/>
    </row>
  </sheetData>
  <mergeCells count="10">
    <mergeCell ref="A3:H3"/>
    <mergeCell ref="A4:H4"/>
    <mergeCell ref="A5:H5"/>
    <mergeCell ref="A7:A8"/>
    <mergeCell ref="B7:B8"/>
    <mergeCell ref="C7:C8"/>
    <mergeCell ref="D7:D8"/>
    <mergeCell ref="E7:F7"/>
    <mergeCell ref="G7:G8"/>
    <mergeCell ref="H7:H8"/>
  </mergeCells>
  <pageMargins left="0.31496062992125984" right="0.11811023622047245" top="0.55118110236220474" bottom="0.55118110236220474" header="0.31496062992125984" footer="0.31496062992125984"/>
  <pageSetup paperSize="9" scale="6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2021-07-08T14:37:07Z</dcterms:modified>
</cp:coreProperties>
</file>