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240" yWindow="30" windowWidth="19440" windowHeight="10035"/>
  </bookViews>
  <sheets>
    <sheet name="ЛСР 13 граф" sheetId="7" r:id="rId1"/>
  </sheets>
  <definedNames>
    <definedName name="Constr" localSheetId="0">'ЛСР 13 граф'!#REF!</definedName>
    <definedName name="FOT" localSheetId="0">'ЛСР 13 граф'!#REF!</definedName>
    <definedName name="Ind" localSheetId="0">'ЛСР 13 граф'!#REF!</definedName>
    <definedName name="Obj" localSheetId="0">'ЛСР 13 граф'!#REF!</definedName>
    <definedName name="Obosn" localSheetId="0">'ЛСР 13 граф'!#REF!</definedName>
    <definedName name="SmPr" localSheetId="0">'ЛСР 13 граф'!#REF!</definedName>
  </definedNames>
  <calcPr calcId="124519"/>
</workbook>
</file>

<file path=xl/calcChain.xml><?xml version="1.0" encoding="utf-8"?>
<calcChain xmlns="http://schemas.openxmlformats.org/spreadsheetml/2006/main">
  <c r="G4" i="7"/>
  <c r="H4"/>
  <c r="J4" s="1"/>
  <c r="K4" s="1"/>
  <c r="I4" l="1"/>
  <c r="L4" s="1"/>
  <c r="G5"/>
  <c r="I5" s="1"/>
  <c r="G6"/>
  <c r="H6" s="1"/>
  <c r="J6" s="1"/>
  <c r="K6" s="1"/>
  <c r="G7"/>
  <c r="I7" s="1"/>
  <c r="G8"/>
  <c r="H8" s="1"/>
  <c r="J8" s="1"/>
  <c r="K8" s="1"/>
  <c r="G9"/>
  <c r="I9" s="1"/>
  <c r="G10"/>
  <c r="H10" s="1"/>
  <c r="J10" s="1"/>
  <c r="K10" s="1"/>
  <c r="G11"/>
  <c r="I11" s="1"/>
  <c r="G12"/>
  <c r="H12" s="1"/>
  <c r="J12" s="1"/>
  <c r="K12" s="1"/>
  <c r="G13"/>
  <c r="I13" s="1"/>
  <c r="G14"/>
  <c r="H14" s="1"/>
  <c r="J14" s="1"/>
  <c r="K14" s="1"/>
  <c r="G15"/>
  <c r="I15" s="1"/>
  <c r="G16"/>
  <c r="H16" s="1"/>
  <c r="J16" s="1"/>
  <c r="K16" s="1"/>
  <c r="G17"/>
  <c r="I17" s="1"/>
  <c r="G18"/>
  <c r="H18" s="1"/>
  <c r="J18" s="1"/>
  <c r="K18" s="1"/>
  <c r="G19"/>
  <c r="I19" s="1"/>
  <c r="G20"/>
  <c r="H20" s="1"/>
  <c r="J20" s="1"/>
  <c r="K20" s="1"/>
  <c r="G21"/>
  <c r="I21" s="1"/>
  <c r="G22"/>
  <c r="H22" s="1"/>
  <c r="J22" s="1"/>
  <c r="K22" s="1"/>
  <c r="G23"/>
  <c r="I23" s="1"/>
  <c r="H7"/>
  <c r="J7" s="1"/>
  <c r="K7" s="1"/>
  <c r="H11"/>
  <c r="J11" s="1"/>
  <c r="K11" s="1"/>
  <c r="H15"/>
  <c r="J15" s="1"/>
  <c r="K15" s="1"/>
  <c r="H19"/>
  <c r="J19" s="1"/>
  <c r="K19" s="1"/>
  <c r="H23"/>
  <c r="J23" s="1"/>
  <c r="K23" s="1"/>
  <c r="H21" l="1"/>
  <c r="J21" s="1"/>
  <c r="K21" s="1"/>
  <c r="H13"/>
  <c r="J13" s="1"/>
  <c r="K13" s="1"/>
  <c r="L13" s="1"/>
  <c r="H5"/>
  <c r="J5" s="1"/>
  <c r="K5" s="1"/>
  <c r="H17"/>
  <c r="J17" s="1"/>
  <c r="K17" s="1"/>
  <c r="L17" s="1"/>
  <c r="H9"/>
  <c r="J9" s="1"/>
  <c r="K9" s="1"/>
  <c r="L23"/>
  <c r="L21"/>
  <c r="L19"/>
  <c r="L15"/>
  <c r="L11"/>
  <c r="L9"/>
  <c r="L7"/>
  <c r="L5"/>
  <c r="I22"/>
  <c r="L22" s="1"/>
  <c r="I20"/>
  <c r="L20" s="1"/>
  <c r="I18"/>
  <c r="L18" s="1"/>
  <c r="I16"/>
  <c r="L16" s="1"/>
  <c r="I14"/>
  <c r="L14" s="1"/>
  <c r="I12"/>
  <c r="L12" s="1"/>
  <c r="I10"/>
  <c r="L10" s="1"/>
  <c r="I8"/>
  <c r="L8" s="1"/>
  <c r="I6"/>
  <c r="L6" s="1"/>
</calcChain>
</file>

<file path=xl/sharedStrings.xml><?xml version="1.0" encoding="utf-8"?>
<sst xmlns="http://schemas.openxmlformats.org/spreadsheetml/2006/main" count="81" uniqueCount="62">
  <si>
    <t>1 тонна</t>
  </si>
  <si>
    <t>ФССЦпг03-21-01-004</t>
  </si>
  <si>
    <t>ФССЦпг03-21-01-001</t>
  </si>
  <si>
    <t>ФССЦпг03-21-01-002</t>
  </si>
  <si>
    <t>ФССЦпг03-21-01-003</t>
  </si>
  <si>
    <t>ФССЦпг03-21-01-005</t>
  </si>
  <si>
    <t>ФССЦпг03-21-01-006</t>
  </si>
  <si>
    <t>ФССЦпг03-21-01-007</t>
  </si>
  <si>
    <t>ФССЦпг03-21-01-008</t>
  </si>
  <si>
    <t>ФССЦпг03-21-01-009</t>
  </si>
  <si>
    <t>ФССЦпг03-21-01-010</t>
  </si>
  <si>
    <t>ФССЦпг03-21-01-011</t>
  </si>
  <si>
    <t>ФССЦпг03-21-01-012</t>
  </si>
  <si>
    <t>ФССЦпг03-21-01-013</t>
  </si>
  <si>
    <t>ФССЦпг03-21-01-014</t>
  </si>
  <si>
    <t>ФССЦпг03-21-01-015</t>
  </si>
  <si>
    <t>ФССЦпг03-21-01-016</t>
  </si>
  <si>
    <t>ФССЦпг03-21-01-017</t>
  </si>
  <si>
    <t>ФССЦпг03-21-01-018</t>
  </si>
  <si>
    <t>ФССЦпг03-21-01-019</t>
  </si>
  <si>
    <t>ФССЦпг03-21-01-020</t>
  </si>
  <si>
    <t>Нормативное время пробега, час</t>
  </si>
  <si>
    <t>Перевозка грузов автомобилями-самосвалами грузоподъемностью 10 т, работающих вне карьера, на расстояние: до 1 км</t>
  </si>
  <si>
    <t>Перевозка грузов автомобилями-самосвалами грузоподъемностью 10 т, работающих вне карьера, на расстояние: до 2 км</t>
  </si>
  <si>
    <t>Перевозка грузов автомобилями-самосвалами грузоподъемностью 10 т, работающих вне карьера, на расстояние: до 3 км</t>
  </si>
  <si>
    <t>Перевозка грузов автомобилями-самосвалами грузоподъемностью 10 т, работающих вне карьера, на расстояние: до 4 км</t>
  </si>
  <si>
    <t>Перевозка грузов автомобилями-самосвалами грузоподъемностью 10 т, работающих вне карьера, на расстояние: до 5 км</t>
  </si>
  <si>
    <t>Перевозка грузов автомобилями-самосвалами грузоподъемностью 10 т, работающих вне карьера, на расстояние: до 6 км</t>
  </si>
  <si>
    <t>Перевозка грузов автомобилями-самосвалами грузоподъемностью 10 т, работающих вне карьера, на расстояние: до 7 км</t>
  </si>
  <si>
    <t>Перевозка грузов автомобилями-самосвалами грузоподъемностью 10 т, работающих вне карьера, на расстояние: до 8 км</t>
  </si>
  <si>
    <t>Перевозка грузов автомобилями-самосвалами грузоподъемностью 10 т, работающих вне карьера, на расстояние: до 9 км</t>
  </si>
  <si>
    <t>Перевозка грузов автомобилями-самосвалами грузоподъемностью 10 т, работающих вне карьера, на расстояние: до 10 км</t>
  </si>
  <si>
    <t>Перевозка грузов автомобилями-самосвалами грузоподъемностью 10 т, работающих вне карьера, на расстояние: до 11 км</t>
  </si>
  <si>
    <t>Перевозка грузов автомобилями-самосвалами грузоподъемностью 10 т, работающих вне карьера, на расстояние: до 12 км</t>
  </si>
  <si>
    <t>Перевозка грузов автомобилями-самосвалами грузоподъемностью 10 т, работающих вне карьера, на расстояние: до 13 км</t>
  </si>
  <si>
    <t>Перевозка грузов автомобилями-самосвалами грузоподъемностью 10 т, работающих вне карьера, на расстояние: до 14 км</t>
  </si>
  <si>
    <t>Перевозка грузов автомобилями-самосвалами грузоподъемностью 10 т, работающих вне карьера, на расстояние: до 15 км</t>
  </si>
  <si>
    <t>Перевозка грузов автомобилями-самосвалами грузоподъемностью 10 т, работающих вне карьера, на расстояние: до 16 км</t>
  </si>
  <si>
    <t>Перевозка грузов автомобилями-самосвалами грузоподъемностью 10 т, работающих вне карьера, на расстояние: до 17 км</t>
  </si>
  <si>
    <t>Перевозка грузов автомобилями-самосвалами грузоподъемностью 10 т, работающих вне карьера, на расстояние: до 18 км</t>
  </si>
  <si>
    <t>Перевозка грузов автомобилями-самосвалами грузоподъемностью 10 т, работающих вне карьера, на расстояние: до 19 км</t>
  </si>
  <si>
    <t>Перевозка грузов автомобилями-самосвалами грузоподъемностью 10 т, работающих вне карьера, на расстояние: до 20 км</t>
  </si>
  <si>
    <t>на перевозку ФСНБ в ред. 2003г.)</t>
  </si>
  <si>
    <t>Примечания</t>
  </si>
  <si>
    <t xml:space="preserve">2. Норма времени простоя автомобиля под погрузкой и разгрузкой для автомобилей самосвалов, работающих вне карьеров  - 1 мин. на тонну (таблица 13 тех.части сборника </t>
  </si>
  <si>
    <t>1. Нормативное время пробега - таблица 8 сборника на перевозку ФСНБ в ред. 2003г.</t>
  </si>
  <si>
    <t>Норма времени простоя автомобиля под погрузкой и разгрузкой, час</t>
  </si>
  <si>
    <t>2</t>
  </si>
  <si>
    <t>№ п/п</t>
  </si>
  <si>
    <t>Обоснование</t>
  </si>
  <si>
    <t>Ед. измерения</t>
  </si>
  <si>
    <t>Наименование работ</t>
  </si>
  <si>
    <t xml:space="preserve">3. Стоимость перевозки в условиях бездорожьяувеличивается на 40% против норм, установленных для естественных грунтовых дорог (п.3.2.4 Постановления №142 от от 13 марта 1987г </t>
  </si>
  <si>
    <t>"Единые нормы времени на перевозку грузов автомобильным транспортом и сдельные расценки для оплаты водителей")</t>
  </si>
  <si>
    <t xml:space="preserve"> </t>
  </si>
  <si>
    <t xml:space="preserve">Цена за 1 тонну по   ФСНБ в ред. 2014г </t>
  </si>
  <si>
    <t>Норма времени  без погрузки и разгрузки, час                                         (гр.6-гр.7)</t>
  </si>
  <si>
    <t>Цена перевозки увел. на 40%, руб             (гр.10* 40%)</t>
  </si>
  <si>
    <t>Расчет стоимости перевозки по бездорожью (в ценах 2001 года)</t>
  </si>
  <si>
    <t>Итого стоимость перевозки 1т с погр-разгр работами  (с увел. перевозки на 40%), руб       (гр.9+ гр.11)</t>
  </si>
  <si>
    <t>Цена перевозки, руб                        (гр.5/гр.6*гр.8)</t>
  </si>
  <si>
    <t>Цена погр. И разгрузки, руб (гр.5/ гр.6*гр.7)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</si>
</sst>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49" fontId="2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right" vertical="top"/>
    </xf>
    <xf numFmtId="0" fontId="3" fillId="0" borderId="0" xfId="1" applyFont="1"/>
    <xf numFmtId="0" fontId="2" fillId="0" borderId="1" xfId="1" applyFont="1" applyBorder="1" applyAlignment="1">
      <alignment horizontal="center" vertical="top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right" vertical="top" wrapText="1"/>
    </xf>
    <xf numFmtId="164" fontId="4" fillId="0" borderId="1" xfId="1" applyNumberFormat="1" applyFont="1" applyBorder="1" applyAlignment="1">
      <alignment horizontal="right" vertical="top" wrapText="1"/>
    </xf>
    <xf numFmtId="0" fontId="2" fillId="0" borderId="0" xfId="1" applyFont="1" applyAlignment="1">
      <alignment horizontal="left" vertical="top"/>
    </xf>
    <xf numFmtId="0" fontId="2" fillId="0" borderId="1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 shrinkToFit="1"/>
    </xf>
    <xf numFmtId="0" fontId="3" fillId="0" borderId="2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L44"/>
  <sheetViews>
    <sheetView showGridLines="0" tabSelected="1" zoomScaleSheetLayoutView="75" workbookViewId="0">
      <selection activeCell="A28" sqref="A28"/>
    </sheetView>
  </sheetViews>
  <sheetFormatPr defaultRowHeight="12.75"/>
  <cols>
    <col min="1" max="1" width="4.5703125" style="7" customWidth="1"/>
    <col min="2" max="2" width="13" style="1" customWidth="1"/>
    <col min="3" max="3" width="40.7109375" style="6" customWidth="1"/>
    <col min="4" max="4" width="11.140625" style="5" customWidth="1"/>
    <col min="5" max="5" width="8.140625" style="2" customWidth="1"/>
    <col min="6" max="6" width="9.140625" style="3"/>
    <col min="7" max="7" width="10" style="3" bestFit="1" customWidth="1"/>
    <col min="8" max="9" width="9.140625" style="3"/>
    <col min="10" max="10" width="10.140625" style="3" customWidth="1"/>
    <col min="11" max="11" width="11.140625" style="3" customWidth="1"/>
    <col min="12" max="12" width="12.42578125" style="3" customWidth="1"/>
    <col min="13" max="16384" width="9.140625" style="3"/>
  </cols>
  <sheetData>
    <row r="1" spans="1:12" ht="30" customHeight="1">
      <c r="B1" s="18" t="s">
        <v>58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18.5" customHeight="1">
      <c r="A2" s="14" t="s">
        <v>48</v>
      </c>
      <c r="B2" s="17" t="s">
        <v>49</v>
      </c>
      <c r="C2" s="16" t="s">
        <v>51</v>
      </c>
      <c r="D2" s="16" t="s">
        <v>50</v>
      </c>
      <c r="E2" s="17" t="s">
        <v>55</v>
      </c>
      <c r="F2" s="17" t="s">
        <v>21</v>
      </c>
      <c r="G2" s="17" t="s">
        <v>46</v>
      </c>
      <c r="H2" s="17" t="s">
        <v>56</v>
      </c>
      <c r="I2" s="17" t="s">
        <v>61</v>
      </c>
      <c r="J2" s="17" t="s">
        <v>60</v>
      </c>
      <c r="K2" s="17" t="s">
        <v>57</v>
      </c>
      <c r="L2" s="17" t="s">
        <v>59</v>
      </c>
    </row>
    <row r="3" spans="1:12" ht="24" customHeight="1">
      <c r="A3" s="14">
        <v>1</v>
      </c>
      <c r="B3" s="15" t="s">
        <v>47</v>
      </c>
      <c r="C3" s="16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  <c r="I3" s="14">
        <v>9</v>
      </c>
      <c r="J3" s="14">
        <v>10</v>
      </c>
      <c r="K3" s="14">
        <v>11</v>
      </c>
      <c r="L3" s="14">
        <v>12</v>
      </c>
    </row>
    <row r="4" spans="1:12" ht="36">
      <c r="A4" s="4">
        <v>1</v>
      </c>
      <c r="B4" s="9" t="s">
        <v>2</v>
      </c>
      <c r="C4" s="10" t="s">
        <v>22</v>
      </c>
      <c r="D4" s="8" t="s">
        <v>0</v>
      </c>
      <c r="E4" s="11">
        <v>2.91</v>
      </c>
      <c r="F4" s="11">
        <v>0.26300000000000001</v>
      </c>
      <c r="G4" s="12">
        <f>1/60</f>
        <v>1.6666666666666666E-2</v>
      </c>
      <c r="H4" s="12">
        <f>F4-G4</f>
        <v>0.24633333333333335</v>
      </c>
      <c r="I4" s="12">
        <f>E4/F4*G4</f>
        <v>0.18441064638783269</v>
      </c>
      <c r="J4" s="12">
        <f>E4/F4*H4</f>
        <v>2.7255893536121674</v>
      </c>
      <c r="K4" s="12">
        <f>J4*1.4</f>
        <v>3.815825095057034</v>
      </c>
      <c r="L4" s="12">
        <f>I4+K4</f>
        <v>4.0002357414448664</v>
      </c>
    </row>
    <row r="5" spans="1:12" ht="36">
      <c r="A5" s="4">
        <v>2</v>
      </c>
      <c r="B5" s="9" t="s">
        <v>3</v>
      </c>
      <c r="C5" s="10" t="s">
        <v>23</v>
      </c>
      <c r="D5" s="8" t="s">
        <v>0</v>
      </c>
      <c r="E5" s="11">
        <v>3.86</v>
      </c>
      <c r="F5" s="11">
        <v>0.35099999999999998</v>
      </c>
      <c r="G5" s="12">
        <f t="shared" ref="G5:G23" si="0">1/60</f>
        <v>1.6666666666666666E-2</v>
      </c>
      <c r="H5" s="12">
        <f t="shared" ref="H5:H23" si="1">F5-G5</f>
        <v>0.33433333333333332</v>
      </c>
      <c r="I5" s="12">
        <f t="shared" ref="I5:I23" si="2">E5/F5*G5</f>
        <v>0.18328584995251662</v>
      </c>
      <c r="J5" s="12">
        <f t="shared" ref="J5:J23" si="3">E5/F5*H5</f>
        <v>3.6767141500474834</v>
      </c>
      <c r="K5" s="12">
        <f t="shared" ref="K5:K23" si="4">J5*1.4</f>
        <v>5.1473998100664762</v>
      </c>
      <c r="L5" s="12">
        <f>I5+K5</f>
        <v>5.3306856600189931</v>
      </c>
    </row>
    <row r="6" spans="1:12" ht="36">
      <c r="A6" s="4">
        <v>3</v>
      </c>
      <c r="B6" s="9" t="s">
        <v>4</v>
      </c>
      <c r="C6" s="10" t="s">
        <v>24</v>
      </c>
      <c r="D6" s="8" t="s">
        <v>0</v>
      </c>
      <c r="E6" s="11">
        <v>4.8</v>
      </c>
      <c r="F6" s="11">
        <v>0.439</v>
      </c>
      <c r="G6" s="12">
        <f t="shared" si="0"/>
        <v>1.6666666666666666E-2</v>
      </c>
      <c r="H6" s="12">
        <f t="shared" si="1"/>
        <v>0.42233333333333334</v>
      </c>
      <c r="I6" s="12">
        <f t="shared" si="2"/>
        <v>0.18223234624145784</v>
      </c>
      <c r="J6" s="12">
        <f t="shared" si="3"/>
        <v>4.6177676537585421</v>
      </c>
      <c r="K6" s="12">
        <f t="shared" si="4"/>
        <v>6.464874715261959</v>
      </c>
      <c r="L6" s="12">
        <f>I6+K6</f>
        <v>6.6471070615034167</v>
      </c>
    </row>
    <row r="7" spans="1:12" ht="36">
      <c r="A7" s="4">
        <v>4</v>
      </c>
      <c r="B7" s="9" t="s">
        <v>1</v>
      </c>
      <c r="C7" s="10" t="s">
        <v>25</v>
      </c>
      <c r="D7" s="8" t="s">
        <v>0</v>
      </c>
      <c r="E7" s="11">
        <v>5.75</v>
      </c>
      <c r="F7" s="11">
        <v>0.52600000000000002</v>
      </c>
      <c r="G7" s="12">
        <f t="shared" si="0"/>
        <v>1.6666666666666666E-2</v>
      </c>
      <c r="H7" s="12">
        <f t="shared" si="1"/>
        <v>0.5093333333333333</v>
      </c>
      <c r="I7" s="12">
        <f t="shared" si="2"/>
        <v>0.18219264892268694</v>
      </c>
      <c r="J7" s="12">
        <f t="shared" si="3"/>
        <v>5.5678073510773132</v>
      </c>
      <c r="K7" s="12">
        <f t="shared" si="4"/>
        <v>7.7949302915082379</v>
      </c>
      <c r="L7" s="12">
        <f>I7+K7</f>
        <v>7.9771229404309247</v>
      </c>
    </row>
    <row r="8" spans="1:12" ht="36">
      <c r="A8" s="4">
        <v>5</v>
      </c>
      <c r="B8" s="9" t="s">
        <v>5</v>
      </c>
      <c r="C8" s="10" t="s">
        <v>26</v>
      </c>
      <c r="D8" s="8" t="s">
        <v>0</v>
      </c>
      <c r="E8" s="11">
        <v>6.69</v>
      </c>
      <c r="F8" s="11">
        <v>0.61299999999999999</v>
      </c>
      <c r="G8" s="12">
        <f t="shared" si="0"/>
        <v>1.6666666666666666E-2</v>
      </c>
      <c r="H8" s="12">
        <f t="shared" si="1"/>
        <v>0.59633333333333327</v>
      </c>
      <c r="I8" s="12">
        <f t="shared" si="2"/>
        <v>0.18189233278955955</v>
      </c>
      <c r="J8" s="12">
        <f t="shared" si="3"/>
        <v>6.5081076672104405</v>
      </c>
      <c r="K8" s="12">
        <f t="shared" si="4"/>
        <v>9.111350734094616</v>
      </c>
      <c r="L8" s="12">
        <f>I8+K8</f>
        <v>9.293243066884175</v>
      </c>
    </row>
    <row r="9" spans="1:12" ht="36">
      <c r="A9" s="4">
        <v>6</v>
      </c>
      <c r="B9" s="9" t="s">
        <v>6</v>
      </c>
      <c r="C9" s="10" t="s">
        <v>27</v>
      </c>
      <c r="D9" s="8" t="s">
        <v>0</v>
      </c>
      <c r="E9" s="11">
        <v>7.64</v>
      </c>
      <c r="F9" s="11">
        <v>0.70099999999999996</v>
      </c>
      <c r="G9" s="12">
        <f t="shared" si="0"/>
        <v>1.6666666666666666E-2</v>
      </c>
      <c r="H9" s="12">
        <f t="shared" si="1"/>
        <v>0.68433333333333324</v>
      </c>
      <c r="I9" s="12">
        <f t="shared" si="2"/>
        <v>0.18164526866381359</v>
      </c>
      <c r="J9" s="12">
        <f t="shared" si="3"/>
        <v>7.4583547313361853</v>
      </c>
      <c r="K9" s="12">
        <f t="shared" si="4"/>
        <v>10.441696623870659</v>
      </c>
      <c r="L9" s="12">
        <f>I9+K9</f>
        <v>10.623341892534473</v>
      </c>
    </row>
    <row r="10" spans="1:12" ht="36">
      <c r="A10" s="4">
        <v>7</v>
      </c>
      <c r="B10" s="9" t="s">
        <v>7</v>
      </c>
      <c r="C10" s="10" t="s">
        <v>28</v>
      </c>
      <c r="D10" s="8" t="s">
        <v>0</v>
      </c>
      <c r="E10" s="11">
        <v>8.58</v>
      </c>
      <c r="F10" s="11">
        <v>0.78800000000000003</v>
      </c>
      <c r="G10" s="12">
        <f t="shared" si="0"/>
        <v>1.6666666666666666E-2</v>
      </c>
      <c r="H10" s="12">
        <f t="shared" si="1"/>
        <v>0.77133333333333332</v>
      </c>
      <c r="I10" s="12">
        <f t="shared" si="2"/>
        <v>0.1814720812182741</v>
      </c>
      <c r="J10" s="12">
        <f t="shared" si="3"/>
        <v>8.3985279187817241</v>
      </c>
      <c r="K10" s="12">
        <f t="shared" si="4"/>
        <v>11.757939086294414</v>
      </c>
      <c r="L10" s="12">
        <f>I10+K10</f>
        <v>11.939411167512688</v>
      </c>
    </row>
    <row r="11" spans="1:12" ht="36">
      <c r="A11" s="4">
        <v>8</v>
      </c>
      <c r="B11" s="9" t="s">
        <v>8</v>
      </c>
      <c r="C11" s="10" t="s">
        <v>29</v>
      </c>
      <c r="D11" s="8" t="s">
        <v>0</v>
      </c>
      <c r="E11" s="11">
        <v>9.5299999999999994</v>
      </c>
      <c r="F11" s="11">
        <v>0.875</v>
      </c>
      <c r="G11" s="12">
        <f t="shared" si="0"/>
        <v>1.6666666666666666E-2</v>
      </c>
      <c r="H11" s="12">
        <f t="shared" si="1"/>
        <v>0.85833333333333328</v>
      </c>
      <c r="I11" s="12">
        <f t="shared" si="2"/>
        <v>0.18152380952380953</v>
      </c>
      <c r="J11" s="12">
        <f t="shared" si="3"/>
        <v>9.3484761904761893</v>
      </c>
      <c r="K11" s="12">
        <f t="shared" si="4"/>
        <v>13.087866666666665</v>
      </c>
      <c r="L11" s="12">
        <f>I11+K11</f>
        <v>13.269390476190475</v>
      </c>
    </row>
    <row r="12" spans="1:12" ht="36">
      <c r="A12" s="4">
        <v>9</v>
      </c>
      <c r="B12" s="9" t="s">
        <v>9</v>
      </c>
      <c r="C12" s="10" t="s">
        <v>30</v>
      </c>
      <c r="D12" s="8" t="s">
        <v>0</v>
      </c>
      <c r="E12" s="11">
        <v>10.47</v>
      </c>
      <c r="F12" s="11">
        <v>0.96299999999999997</v>
      </c>
      <c r="G12" s="12">
        <f t="shared" si="0"/>
        <v>1.6666666666666666E-2</v>
      </c>
      <c r="H12" s="12">
        <f t="shared" si="1"/>
        <v>0.94633333333333325</v>
      </c>
      <c r="I12" s="12">
        <f t="shared" si="2"/>
        <v>0.18120456905503635</v>
      </c>
      <c r="J12" s="12">
        <f t="shared" si="3"/>
        <v>10.288795430944964</v>
      </c>
      <c r="K12" s="12">
        <f t="shared" si="4"/>
        <v>14.404313603322947</v>
      </c>
      <c r="L12" s="12">
        <f>I12+K12</f>
        <v>14.585518172377984</v>
      </c>
    </row>
    <row r="13" spans="1:12" ht="36">
      <c r="A13" s="4">
        <v>10</v>
      </c>
      <c r="B13" s="9" t="s">
        <v>10</v>
      </c>
      <c r="C13" s="10" t="s">
        <v>31</v>
      </c>
      <c r="D13" s="8" t="s">
        <v>0</v>
      </c>
      <c r="E13" s="11">
        <v>11.42</v>
      </c>
      <c r="F13" s="11">
        <v>1.052</v>
      </c>
      <c r="G13" s="12">
        <f t="shared" si="0"/>
        <v>1.6666666666666666E-2</v>
      </c>
      <c r="H13" s="12">
        <f t="shared" si="1"/>
        <v>1.0353333333333334</v>
      </c>
      <c r="I13" s="12">
        <f t="shared" si="2"/>
        <v>0.18092522179974649</v>
      </c>
      <c r="J13" s="12">
        <f t="shared" si="3"/>
        <v>11.239074778200253</v>
      </c>
      <c r="K13" s="12">
        <f t="shared" si="4"/>
        <v>15.734704689480353</v>
      </c>
      <c r="L13" s="12">
        <f>I13+K13</f>
        <v>15.915629911280099</v>
      </c>
    </row>
    <row r="14" spans="1:12" ht="36">
      <c r="A14" s="4">
        <v>11</v>
      </c>
      <c r="B14" s="9" t="s">
        <v>11</v>
      </c>
      <c r="C14" s="10" t="s">
        <v>32</v>
      </c>
      <c r="D14" s="8" t="s">
        <v>0</v>
      </c>
      <c r="E14" s="11">
        <v>11.81</v>
      </c>
      <c r="F14" s="11">
        <v>1.093</v>
      </c>
      <c r="G14" s="12">
        <f t="shared" si="0"/>
        <v>1.6666666666666666E-2</v>
      </c>
      <c r="H14" s="12">
        <f t="shared" si="1"/>
        <v>1.0763333333333334</v>
      </c>
      <c r="I14" s="12">
        <f t="shared" si="2"/>
        <v>0.18008539188777067</v>
      </c>
      <c r="J14" s="12">
        <f t="shared" si="3"/>
        <v>11.62991460811223</v>
      </c>
      <c r="K14" s="12">
        <f t="shared" si="4"/>
        <v>16.281880451357122</v>
      </c>
      <c r="L14" s="12">
        <f>I14+K14</f>
        <v>16.461965843244894</v>
      </c>
    </row>
    <row r="15" spans="1:12" ht="36">
      <c r="A15" s="4">
        <v>12</v>
      </c>
      <c r="B15" s="9" t="s">
        <v>12</v>
      </c>
      <c r="C15" s="10" t="s">
        <v>33</v>
      </c>
      <c r="D15" s="8" t="s">
        <v>0</v>
      </c>
      <c r="E15" s="11">
        <v>12.2</v>
      </c>
      <c r="F15" s="11">
        <v>1.141</v>
      </c>
      <c r="G15" s="12">
        <f t="shared" si="0"/>
        <v>1.6666666666666666E-2</v>
      </c>
      <c r="H15" s="12">
        <f t="shared" si="1"/>
        <v>1.1243333333333334</v>
      </c>
      <c r="I15" s="12">
        <f t="shared" si="2"/>
        <v>0.1782062518258837</v>
      </c>
      <c r="J15" s="12">
        <f t="shared" si="3"/>
        <v>12.021793748174115</v>
      </c>
      <c r="K15" s="12">
        <f t="shared" si="4"/>
        <v>16.830511247443759</v>
      </c>
      <c r="L15" s="12">
        <f>I15+K15</f>
        <v>17.008717499269643</v>
      </c>
    </row>
    <row r="16" spans="1:12" ht="36">
      <c r="A16" s="4">
        <v>13</v>
      </c>
      <c r="B16" s="9" t="s">
        <v>13</v>
      </c>
      <c r="C16" s="10" t="s">
        <v>34</v>
      </c>
      <c r="D16" s="8" t="s">
        <v>0</v>
      </c>
      <c r="E16" s="11">
        <v>12.6</v>
      </c>
      <c r="F16" s="11">
        <v>1.1819999999999999</v>
      </c>
      <c r="G16" s="12">
        <f t="shared" si="0"/>
        <v>1.6666666666666666E-2</v>
      </c>
      <c r="H16" s="12">
        <f t="shared" si="1"/>
        <v>1.1653333333333333</v>
      </c>
      <c r="I16" s="12">
        <f t="shared" si="2"/>
        <v>0.17766497461928935</v>
      </c>
      <c r="J16" s="12">
        <f t="shared" si="3"/>
        <v>12.422335025380711</v>
      </c>
      <c r="K16" s="12">
        <f t="shared" si="4"/>
        <v>17.391269035532993</v>
      </c>
      <c r="L16" s="12">
        <f>I16+K16</f>
        <v>17.568934010152283</v>
      </c>
    </row>
    <row r="17" spans="1:12" ht="36">
      <c r="A17" s="4">
        <v>14</v>
      </c>
      <c r="B17" s="9" t="s">
        <v>14</v>
      </c>
      <c r="C17" s="10" t="s">
        <v>35</v>
      </c>
      <c r="D17" s="8" t="s">
        <v>0</v>
      </c>
      <c r="E17" s="11">
        <v>12.99</v>
      </c>
      <c r="F17" s="11">
        <v>1.2230000000000001</v>
      </c>
      <c r="G17" s="12">
        <f t="shared" si="0"/>
        <v>1.6666666666666666E-2</v>
      </c>
      <c r="H17" s="12">
        <f t="shared" si="1"/>
        <v>1.2063333333333335</v>
      </c>
      <c r="I17" s="12">
        <f t="shared" si="2"/>
        <v>0.17702371218315616</v>
      </c>
      <c r="J17" s="12">
        <f t="shared" si="3"/>
        <v>12.812976287816845</v>
      </c>
      <c r="K17" s="12">
        <f t="shared" si="4"/>
        <v>17.938166802943581</v>
      </c>
      <c r="L17" s="12">
        <f>I17+K17</f>
        <v>18.115190515126738</v>
      </c>
    </row>
    <row r="18" spans="1:12" ht="36">
      <c r="A18" s="4">
        <v>15</v>
      </c>
      <c r="B18" s="9" t="s">
        <v>15</v>
      </c>
      <c r="C18" s="10" t="s">
        <v>36</v>
      </c>
      <c r="D18" s="8" t="s">
        <v>0</v>
      </c>
      <c r="E18" s="11">
        <v>13.38</v>
      </c>
      <c r="F18" s="11">
        <v>1.264</v>
      </c>
      <c r="G18" s="12">
        <f t="shared" si="0"/>
        <v>1.6666666666666666E-2</v>
      </c>
      <c r="H18" s="12">
        <f t="shared" si="1"/>
        <v>1.2473333333333334</v>
      </c>
      <c r="I18" s="12">
        <f t="shared" si="2"/>
        <v>0.17642405063291142</v>
      </c>
      <c r="J18" s="12">
        <f t="shared" si="3"/>
        <v>13.203575949367091</v>
      </c>
      <c r="K18" s="12">
        <f t="shared" si="4"/>
        <v>18.485006329113926</v>
      </c>
      <c r="L18" s="12">
        <f>I18+K18</f>
        <v>18.661430379746836</v>
      </c>
    </row>
    <row r="19" spans="1:12" ht="36">
      <c r="A19" s="4">
        <v>16</v>
      </c>
      <c r="B19" s="9" t="s">
        <v>16</v>
      </c>
      <c r="C19" s="10" t="s">
        <v>37</v>
      </c>
      <c r="D19" s="8" t="s">
        <v>0</v>
      </c>
      <c r="E19" s="11">
        <v>13.78</v>
      </c>
      <c r="F19" s="11">
        <v>1.3140000000000001</v>
      </c>
      <c r="G19" s="12">
        <f t="shared" si="0"/>
        <v>1.6666666666666666E-2</v>
      </c>
      <c r="H19" s="12">
        <f t="shared" si="1"/>
        <v>1.2973333333333334</v>
      </c>
      <c r="I19" s="12">
        <f t="shared" si="2"/>
        <v>0.17478437341451036</v>
      </c>
      <c r="J19" s="12">
        <f t="shared" si="3"/>
        <v>13.605215626585489</v>
      </c>
      <c r="K19" s="12">
        <f t="shared" si="4"/>
        <v>19.047301877219684</v>
      </c>
      <c r="L19" s="12">
        <f>I19+K19</f>
        <v>19.222086250634195</v>
      </c>
    </row>
    <row r="20" spans="1:12" ht="36">
      <c r="A20" s="4">
        <v>17</v>
      </c>
      <c r="B20" s="9" t="s">
        <v>17</v>
      </c>
      <c r="C20" s="10" t="s">
        <v>38</v>
      </c>
      <c r="D20" s="8" t="s">
        <v>0</v>
      </c>
      <c r="E20" s="11">
        <v>14.17</v>
      </c>
      <c r="F20" s="11">
        <v>1.355</v>
      </c>
      <c r="G20" s="12">
        <f t="shared" si="0"/>
        <v>1.6666666666666666E-2</v>
      </c>
      <c r="H20" s="12">
        <f t="shared" si="1"/>
        <v>1.3383333333333334</v>
      </c>
      <c r="I20" s="12">
        <f t="shared" si="2"/>
        <v>0.17429274292742927</v>
      </c>
      <c r="J20" s="12">
        <f t="shared" si="3"/>
        <v>13.995707257072571</v>
      </c>
      <c r="K20" s="12">
        <f t="shared" si="4"/>
        <v>19.593990159901598</v>
      </c>
      <c r="L20" s="12">
        <f>I20+K20</f>
        <v>19.768282902829029</v>
      </c>
    </row>
    <row r="21" spans="1:12" ht="36">
      <c r="A21" s="4">
        <v>18</v>
      </c>
      <c r="B21" s="9" t="s">
        <v>18</v>
      </c>
      <c r="C21" s="10" t="s">
        <v>39</v>
      </c>
      <c r="D21" s="8" t="s">
        <v>0</v>
      </c>
      <c r="E21" s="11">
        <v>14.56</v>
      </c>
      <c r="F21" s="11">
        <v>1.3959999999999999</v>
      </c>
      <c r="G21" s="12">
        <f t="shared" si="0"/>
        <v>1.6666666666666666E-2</v>
      </c>
      <c r="H21" s="12">
        <f t="shared" si="1"/>
        <v>1.3793333333333333</v>
      </c>
      <c r="I21" s="12">
        <f t="shared" si="2"/>
        <v>0.17382999044890163</v>
      </c>
      <c r="J21" s="12">
        <f t="shared" si="3"/>
        <v>14.386170009551099</v>
      </c>
      <c r="K21" s="12">
        <f t="shared" si="4"/>
        <v>20.140638013371539</v>
      </c>
      <c r="L21" s="12">
        <f>I21+K21</f>
        <v>20.314468003820441</v>
      </c>
    </row>
    <row r="22" spans="1:12" ht="36">
      <c r="A22" s="4">
        <v>19</v>
      </c>
      <c r="B22" s="9" t="s">
        <v>19</v>
      </c>
      <c r="C22" s="10" t="s">
        <v>40</v>
      </c>
      <c r="D22" s="8" t="s">
        <v>0</v>
      </c>
      <c r="E22" s="11">
        <v>14.96</v>
      </c>
      <c r="F22" s="11">
        <v>1.4370000000000001</v>
      </c>
      <c r="G22" s="12">
        <f t="shared" si="0"/>
        <v>1.6666666666666666E-2</v>
      </c>
      <c r="H22" s="12">
        <f t="shared" si="1"/>
        <v>1.4203333333333334</v>
      </c>
      <c r="I22" s="12">
        <f t="shared" si="2"/>
        <v>0.17350962653676644</v>
      </c>
      <c r="J22" s="12">
        <f t="shared" si="3"/>
        <v>14.786490373463236</v>
      </c>
      <c r="K22" s="12">
        <f t="shared" si="4"/>
        <v>20.701086522848531</v>
      </c>
      <c r="L22" s="12">
        <f>I22+K22</f>
        <v>20.874596149385297</v>
      </c>
    </row>
    <row r="23" spans="1:12" ht="36">
      <c r="A23" s="4">
        <v>20</v>
      </c>
      <c r="B23" s="9" t="s">
        <v>20</v>
      </c>
      <c r="C23" s="10" t="s">
        <v>41</v>
      </c>
      <c r="D23" s="8" t="s">
        <v>0</v>
      </c>
      <c r="E23" s="11">
        <v>15.35</v>
      </c>
      <c r="F23" s="11">
        <v>1.478</v>
      </c>
      <c r="G23" s="12">
        <f t="shared" si="0"/>
        <v>1.6666666666666666E-2</v>
      </c>
      <c r="H23" s="12">
        <f t="shared" si="1"/>
        <v>1.4613333333333334</v>
      </c>
      <c r="I23" s="12">
        <f t="shared" si="2"/>
        <v>0.17309427153811457</v>
      </c>
      <c r="J23" s="12">
        <f t="shared" si="3"/>
        <v>15.176905728461886</v>
      </c>
      <c r="K23" s="12">
        <f t="shared" si="4"/>
        <v>21.247668019846639</v>
      </c>
      <c r="L23" s="12">
        <f>I23+K23</f>
        <v>21.420762291384754</v>
      </c>
    </row>
    <row r="26" spans="1:12">
      <c r="A26" s="13" t="s">
        <v>43</v>
      </c>
    </row>
    <row r="28" spans="1:12">
      <c r="A28" s="13" t="s">
        <v>45</v>
      </c>
    </row>
    <row r="30" spans="1:12">
      <c r="A30" s="13" t="s">
        <v>44</v>
      </c>
    </row>
    <row r="32" spans="1:12">
      <c r="A32" s="13" t="s">
        <v>42</v>
      </c>
    </row>
    <row r="34" spans="1:8">
      <c r="A34" s="13" t="s">
        <v>52</v>
      </c>
    </row>
    <row r="36" spans="1:8">
      <c r="A36" s="13" t="s">
        <v>53</v>
      </c>
    </row>
    <row r="44" spans="1:8">
      <c r="H44" s="3" t="s">
        <v>54</v>
      </c>
    </row>
  </sheetData>
  <mergeCells count="1">
    <mergeCell ref="B1:L1"/>
  </mergeCells>
  <pageMargins left="0.39370078740157483" right="0" top="0.51181102362204722" bottom="0.39370078740157483" header="0.31496062992125984" footer="0.19685039370078741"/>
  <pageSetup paperSize="9" scale="66" fitToHeight="10000" orientation="portrait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ЛСР 13 граф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Надя</dc:creator>
  <cp:lastModifiedBy>Савенко</cp:lastModifiedBy>
  <cp:lastPrinted>2015-11-16T08:05:10Z</cp:lastPrinted>
  <dcterms:created xsi:type="dcterms:W3CDTF">2012-09-25T04:33:48Z</dcterms:created>
  <dcterms:modified xsi:type="dcterms:W3CDTF">2015-11-16T08:05:39Z</dcterms:modified>
</cp:coreProperties>
</file>