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565"/>
  </bookViews>
  <sheets>
    <sheet name="ПС 110 ПД" sheetId="4" r:id="rId1"/>
    <sheet name="Лист1" sheetId="1" r:id="rId2"/>
    <sheet name="Лист2" sheetId="2" r:id="rId3"/>
    <sheet name="Лист3" sheetId="3" r:id="rId4"/>
  </sheets>
  <externalReferences>
    <externalReference r:id="rId5"/>
    <externalReference r:id="rId6"/>
    <externalReference r:id="rId7"/>
    <externalReference r:id="rId8"/>
  </externalReferences>
  <definedNames>
    <definedName name="_м1">[1]ПИР!#REF!</definedName>
    <definedName name="Excel___________133333333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9">#REF!</definedName>
    <definedName name="Excel_BuiltIn_Print_Titles_12">#REF!</definedName>
    <definedName name="Excel_BuiltIn_Print_Titles_13">#REF!</definedName>
    <definedName name="Excel_BuiltIn_Print_Titles_3">#REF!</definedName>
    <definedName name="Excel_BuiltIn_Print_Titles_3_1">#REF!</definedName>
    <definedName name="Excel_BuiltIn_Print_Titles_4_1">[1]ПИР!#REF!</definedName>
    <definedName name="Excel_BuiltIn_Print_Titles_5">#REF!</definedName>
    <definedName name="Excel_BuiltIn_Print_Titles_8">#REF!</definedName>
    <definedName name="Excel_BuiltIn_Print_Titles_9">#REF!</definedName>
    <definedName name="EXEL_HJ">#REF!</definedName>
    <definedName name="EXEL_HJ3333">#REF!</definedName>
    <definedName name="Fr">#REF!</definedName>
    <definedName name="fszrfaw\ed">#REF!</definedName>
    <definedName name="w">#REF!</definedName>
    <definedName name="xxxx">#REF!</definedName>
    <definedName name="ваобваоваоваоваоваоваок">#REF!</definedName>
    <definedName name="ВЛ110">[3]Справка!$I$3:$I$35</definedName>
    <definedName name="ййй">#REF!</definedName>
    <definedName name="ииивирпвммвпмвпвппвпппппппп">#REF!</definedName>
    <definedName name="Инженерно_геодезические_изыскания_трассы_КВЛ_6_кВ">[4]Сводник!#REF!</definedName>
    <definedName name="йцукк">#REF!</definedName>
    <definedName name="Конфликтимен">#REF!</definedName>
    <definedName name="Н333333333333333333333333333333333">#REF!</definedName>
    <definedName name="_xlnm.Print_Area" localSheetId="0">'ПС 110 ПД'!$A$1:$N$34</definedName>
    <definedName name="олвао\люфо\юлод\олжыд.алж\лдвыдвлдаото">#REF!</definedName>
    <definedName name="Организ.экспл">#REF!</definedName>
    <definedName name="пппп">#REF!</definedName>
    <definedName name="пппппппппппппппппп">#REF!</definedName>
    <definedName name="ппр">#REF!</definedName>
    <definedName name="пр">#REF!</definedName>
    <definedName name="прасптвпотсат">#REF!</definedName>
    <definedName name="приоыурволгрыудвцошдущо123564864">#REF!</definedName>
    <definedName name="припЛОУАРТОТУ4ЭЦклэ_">#REF!</definedName>
    <definedName name="про">#REF!</definedName>
    <definedName name="ПРОСТОАЛУОЮ">#REF!</definedName>
    <definedName name="расет">#REF!</definedName>
    <definedName name="с199999999999999999999999999">#REF!</definedName>
    <definedName name="тегмине111">#REF!</definedName>
    <definedName name="трипмасвч">#REF!</definedName>
    <definedName name="шльрг">#REF!</definedName>
    <definedName name="яыуа">#REF!</definedName>
  </definedNames>
  <calcPr calcId="145621"/>
</workbook>
</file>

<file path=xl/calcChain.xml><?xml version="1.0" encoding="utf-8"?>
<calcChain xmlns="http://schemas.openxmlformats.org/spreadsheetml/2006/main">
  <c r="C17" i="4" l="1"/>
  <c r="N16" i="4"/>
  <c r="N23" i="4" s="1"/>
  <c r="N24" i="4" s="1"/>
  <c r="N25" i="4" s="1"/>
  <c r="N15" i="4"/>
  <c r="N26" i="4" l="1"/>
  <c r="N27" i="4" s="1"/>
</calcChain>
</file>

<file path=xl/sharedStrings.xml><?xml version="1.0" encoding="utf-8"?>
<sst xmlns="http://schemas.openxmlformats.org/spreadsheetml/2006/main" count="35" uniqueCount="35">
  <si>
    <t>Приложение № к Сводной смете</t>
  </si>
  <si>
    <t>Форма 2п</t>
  </si>
  <si>
    <t xml:space="preserve">на проектные (изыскательские) работы </t>
  </si>
  <si>
    <t>Разработка проектной документации ПС 35/6 кВ</t>
  </si>
  <si>
    <t>Наименование предприятия, здания, сооружения, стадии проектирования, этапа, вида проектных или изыскательских работ</t>
  </si>
  <si>
    <t>Наименование проектной (изыскательской) организации</t>
  </si>
  <si>
    <t>Наименование организации заказчика</t>
  </si>
  <si>
    <t>№ № пп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</si>
  <si>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</si>
  <si>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</si>
  <si>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r>
      <t>Расчет стоимости: (a+bx) х K</t>
    </r>
    <r>
      <rPr>
        <vertAlign val="sub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 xml:space="preserve"> или (объем строительно-монтажных работ) х проц.</t>
    </r>
  </si>
  <si>
    <t>Стоимость,       тыс.
руб</t>
  </si>
  <si>
    <t xml:space="preserve">100  или  количество х цена </t>
  </si>
  <si>
    <t xml:space="preserve">Индекс изменения стоимости проектных работ для строительства </t>
  </si>
  <si>
    <t>2,05</t>
  </si>
  <si>
    <r>
      <t xml:space="preserve">Стоимость строительства ПС 35/6 кВ в ценах 2001 г.                                                              </t>
    </r>
    <r>
      <rPr>
        <b/>
        <sz val="10"/>
        <rFont val="Times New Roman"/>
        <family val="1"/>
        <charset val="204"/>
      </rPr>
      <t/>
    </r>
  </si>
  <si>
    <r>
      <t xml:space="preserve">УСП ОАО "ФСК ЕЭС" 2012                                                              </t>
    </r>
    <r>
      <rPr>
        <b/>
        <sz val="10"/>
        <rFont val="Times New Roman"/>
        <family val="1"/>
        <charset val="204"/>
      </rPr>
      <t xml:space="preserve">Спс </t>
    </r>
    <r>
      <rPr>
        <sz val="10"/>
        <rFont val="Times New Roman"/>
        <family val="1"/>
        <charset val="204"/>
      </rPr>
      <t xml:space="preserve"> (табл.12, ПС 35/10 кВ)=20680*(2%+9%+3,18%+8,5%)=25370,22 т.руб.                                                                   Районный коэффициент (Тюменьская область)=2,7                   К=1,25 в цены 2001г.      </t>
    </r>
  </si>
  <si>
    <t>25370,22*2,7*1,25</t>
  </si>
  <si>
    <t>2</t>
  </si>
  <si>
    <t xml:space="preserve">Стоимость проектных работ
</t>
  </si>
  <si>
    <t xml:space="preserve">СБЦ-2003, Объекты энергетики. РАО ЕЭС России. Табл.11
</t>
  </si>
  <si>
    <t>85,62449*(0,456/10)0,4</t>
  </si>
  <si>
    <t>Осн. показ.</t>
  </si>
  <si>
    <t>(Сто-ть стр-ва в ценах на 01.01.2001 г., млн. руб.,)</t>
  </si>
  <si>
    <t>ПД=</t>
  </si>
  <si>
    <t>Цстр.табл.</t>
  </si>
  <si>
    <t>млн. руб.</t>
  </si>
  <si>
    <t>Цпр.табл.</t>
  </si>
  <si>
    <t>млн.руб.</t>
  </si>
  <si>
    <t>Итого в базовых ценах</t>
  </si>
  <si>
    <t>Всего в текущих ценах:
в текущих ценах</t>
  </si>
  <si>
    <t>Понижающий коэффициент</t>
  </si>
  <si>
    <t>НДС 18%:</t>
  </si>
  <si>
    <t>Итого с НДС:</t>
  </si>
  <si>
    <t>CMETA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</si>
</sst>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0000"/>
    <numFmt numFmtId="165" formatCode="_-* #,##0.00000_р_._-;\-* #,##0.00000_р_._-;_-* &quot;-&quot;?????_р_._-;_-@_-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7">
    <xf numFmtId="0" fontId="0" fillId="0" borderId="0"/>
    <xf numFmtId="0" fontId="8" fillId="0" borderId="0"/>
    <xf numFmtId="0" fontId="8" fillId="0" borderId="0"/>
    <xf numFmtId="0" fontId="22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5" fillId="0" borderId="23">
      <alignment horizont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5" fillId="8" borderId="31" applyNumberFormat="0" applyAlignment="0" applyProtection="0"/>
    <xf numFmtId="0" fontId="25" fillId="8" borderId="31" applyNumberFormat="0" applyAlignment="0" applyProtection="0"/>
    <xf numFmtId="0" fontId="5" fillId="0" borderId="23">
      <alignment horizontal="center"/>
    </xf>
    <xf numFmtId="0" fontId="5" fillId="0" borderId="0">
      <alignment vertical="top"/>
    </xf>
    <xf numFmtId="0" fontId="26" fillId="21" borderId="32" applyNumberFormat="0" applyAlignment="0" applyProtection="0"/>
    <xf numFmtId="0" fontId="26" fillId="21" borderId="32" applyNumberFormat="0" applyAlignment="0" applyProtection="0"/>
    <xf numFmtId="0" fontId="27" fillId="21" borderId="31" applyNumberFormat="0" applyAlignment="0" applyProtection="0"/>
    <xf numFmtId="0" fontId="27" fillId="21" borderId="31" applyNumberFormat="0" applyAlignment="0" applyProtection="0"/>
    <xf numFmtId="0" fontId="28" fillId="0" borderId="33" applyNumberFormat="0" applyFill="0" applyAlignment="0" applyProtection="0"/>
    <xf numFmtId="0" fontId="28" fillId="0" borderId="33" applyNumberFormat="0" applyFill="0" applyAlignment="0" applyProtection="0"/>
    <xf numFmtId="0" fontId="29" fillId="0" borderId="34" applyNumberFormat="0" applyFill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0" fillId="0" borderId="35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5" fillId="0" borderId="0">
      <alignment horizontal="right" vertical="top" wrapText="1"/>
    </xf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5" fillId="0" borderId="23">
      <alignment horizontal="center" wrapText="1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36" fillId="0" borderId="0"/>
    <xf numFmtId="0" fontId="1" fillId="0" borderId="0"/>
    <xf numFmtId="0" fontId="23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8" fillId="0" borderId="0"/>
    <xf numFmtId="0" fontId="1" fillId="0" borderId="0"/>
    <xf numFmtId="0" fontId="8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23">
      <alignment horizontal="center" wrapText="1"/>
    </xf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24" borderId="38" applyNumberFormat="0" applyAlignment="0" applyProtection="0"/>
    <xf numFmtId="0" fontId="37" fillId="24" borderId="38" applyNumberFormat="0" applyAlignment="0" applyProtection="0"/>
    <xf numFmtId="9" fontId="8" fillId="0" borderId="0" applyFont="0" applyFill="0" applyBorder="0" applyAlignment="0" applyProtection="0"/>
    <xf numFmtId="0" fontId="5" fillId="0" borderId="23">
      <alignment horizontal="center"/>
    </xf>
    <xf numFmtId="0" fontId="5" fillId="0" borderId="23">
      <alignment horizontal="center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39" applyNumberFormat="0" applyFill="0" applyAlignment="0" applyProtection="0"/>
    <xf numFmtId="0" fontId="41" fillId="0" borderId="39" applyNumberFormat="0" applyFill="0" applyAlignment="0" applyProtection="0"/>
    <xf numFmtId="0" fontId="2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" fillId="0" borderId="0">
      <alignment horizontal="center"/>
    </xf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6" fillId="0" borderId="0" applyFill="0" applyBorder="0" applyAlignment="0" applyProtection="0"/>
    <xf numFmtId="43" fontId="36" fillId="0" borderId="0" applyFill="0" applyBorder="0" applyAlignment="0" applyProtection="0"/>
    <xf numFmtId="43" fontId="36" fillId="0" borderId="0" applyFill="0" applyBorder="0" applyAlignment="0" applyProtection="0"/>
    <xf numFmtId="43" fontId="36" fillId="0" borderId="0" applyFill="0" applyBorder="0" applyAlignment="0" applyProtection="0"/>
    <xf numFmtId="0" fontId="5" fillId="0" borderId="0">
      <alignment horizontal="left" vertical="top"/>
    </xf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0" borderId="0"/>
  </cellStyleXfs>
  <cellXfs count="135">
    <xf numFmtId="0" fontId="0" fillId="0" borderId="0" xfId="0"/>
    <xf numFmtId="0" fontId="2" fillId="0" borderId="0" xfId="0" applyFont="1" applyAlignment="1"/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shrinkToFit="1"/>
    </xf>
    <xf numFmtId="0" fontId="4" fillId="0" borderId="0" xfId="0" applyFont="1" applyAlignment="1">
      <alignment horizontal="right"/>
    </xf>
    <xf numFmtId="0" fontId="5" fillId="2" borderId="0" xfId="0" applyFont="1" applyFill="1" applyBorder="1" applyAlignment="1">
      <alignment vertical="top"/>
    </xf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vertical="top" wrapText="1"/>
    </xf>
    <xf numFmtId="0" fontId="6" fillId="0" borderId="0" xfId="0" applyFont="1" applyAlignment="1">
      <alignment shrinkToFit="1"/>
    </xf>
    <xf numFmtId="0" fontId="9" fillId="0" borderId="0" xfId="1" applyFont="1" applyAlignment="1">
      <alignment horizontal="right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14" xfId="0" applyBorder="1"/>
    <xf numFmtId="49" fontId="5" fillId="0" borderId="16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2" fontId="5" fillId="0" borderId="13" xfId="0" applyNumberFormat="1" applyFont="1" applyBorder="1" applyAlignment="1">
      <alignment horizontal="center" vertical="center" wrapText="1" shrinkToFit="1"/>
    </xf>
    <xf numFmtId="2" fontId="5" fillId="0" borderId="14" xfId="0" applyNumberFormat="1" applyFont="1" applyBorder="1" applyAlignment="1">
      <alignment horizontal="center" vertical="center" wrapText="1" shrinkToFit="1"/>
    </xf>
    <xf numFmtId="2" fontId="5" fillId="0" borderId="15" xfId="0" applyNumberFormat="1" applyFont="1" applyBorder="1" applyAlignment="1">
      <alignment horizontal="center" vertical="center" wrapText="1" shrinkToFit="1"/>
    </xf>
    <xf numFmtId="4" fontId="5" fillId="0" borderId="16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2" fontId="5" fillId="0" borderId="18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top" wrapText="1"/>
    </xf>
    <xf numFmtId="49" fontId="5" fillId="0" borderId="22" xfId="0" applyNumberFormat="1" applyFont="1" applyBorder="1" applyAlignment="1">
      <alignment horizontal="center" vertical="top" wrapText="1"/>
    </xf>
    <xf numFmtId="49" fontId="5" fillId="0" borderId="23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5" fillId="0" borderId="24" xfId="0" applyNumberFormat="1" applyFont="1" applyBorder="1" applyAlignment="1">
      <alignment horizontal="right" vertical="center" wrapText="1"/>
    </xf>
    <xf numFmtId="9" fontId="5" fillId="0" borderId="0" xfId="0" applyNumberFormat="1" applyFont="1" applyBorder="1" applyAlignment="1">
      <alignment horizontal="left" vertical="center" wrapText="1"/>
    </xf>
    <xf numFmtId="2" fontId="5" fillId="0" borderId="24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25" xfId="0" applyNumberFormat="1" applyFont="1" applyBorder="1" applyAlignment="1">
      <alignment horizontal="center" vertical="center" wrapText="1"/>
    </xf>
    <xf numFmtId="4" fontId="5" fillId="0" borderId="26" xfId="0" applyNumberFormat="1" applyFont="1" applyBorder="1" applyAlignment="1">
      <alignment horizontal="center" vertical="top" wrapText="1"/>
    </xf>
    <xf numFmtId="0" fontId="5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right" vertical="top" wrapText="1"/>
    </xf>
    <xf numFmtId="0" fontId="13" fillId="0" borderId="14" xfId="0" applyFont="1" applyBorder="1" applyAlignment="1">
      <alignment horizontal="right" vertical="top" wrapText="1"/>
    </xf>
    <xf numFmtId="0" fontId="13" fillId="0" borderId="15" xfId="0" applyFont="1" applyBorder="1" applyAlignment="1">
      <alignment horizontal="right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13" fillId="0" borderId="18" xfId="0" applyFont="1" applyBorder="1" applyAlignment="1">
      <alignment horizontal="right" vertical="top" wrapText="1"/>
    </xf>
    <xf numFmtId="0" fontId="13" fillId="0" borderId="19" xfId="0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 vertical="top" wrapText="1"/>
    </xf>
    <xf numFmtId="4" fontId="13" fillId="0" borderId="21" xfId="0" applyNumberFormat="1" applyFont="1" applyBorder="1" applyAlignment="1">
      <alignment horizontal="center" vertical="center" wrapText="1"/>
    </xf>
    <xf numFmtId="0" fontId="0" fillId="0" borderId="23" xfId="0" applyBorder="1" applyAlignment="1"/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165" fontId="16" fillId="0" borderId="23" xfId="0" applyNumberFormat="1" applyFont="1" applyBorder="1" applyAlignment="1">
      <alignment horizontal="center"/>
    </xf>
    <xf numFmtId="0" fontId="15" fillId="0" borderId="23" xfId="0" applyFont="1" applyBorder="1"/>
    <xf numFmtId="0" fontId="15" fillId="0" borderId="13" xfId="0" applyFont="1" applyBorder="1" applyAlignment="1">
      <alignment horizontal="right"/>
    </xf>
    <xf numFmtId="0" fontId="15" fillId="0" borderId="14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165" fontId="17" fillId="0" borderId="23" xfId="0" applyNumberFormat="1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7" fillId="0" borderId="0" xfId="0" applyFont="1" applyBorder="1"/>
    <xf numFmtId="0" fontId="18" fillId="0" borderId="0" xfId="0" applyFont="1"/>
    <xf numFmtId="0" fontId="2" fillId="0" borderId="0" xfId="2" applyFont="1" applyFill="1"/>
    <xf numFmtId="0" fontId="18" fillId="0" borderId="0" xfId="0" applyFont="1" applyAlignment="1">
      <alignment horizontal="right"/>
    </xf>
    <xf numFmtId="0" fontId="19" fillId="2" borderId="0" xfId="0" applyFont="1" applyFill="1"/>
    <xf numFmtId="0" fontId="20" fillId="2" borderId="0" xfId="0" applyFont="1" applyFill="1"/>
    <xf numFmtId="9" fontId="5" fillId="2" borderId="0" xfId="0" applyNumberFormat="1" applyFont="1" applyFill="1" applyBorder="1" applyAlignment="1">
      <alignment horizontal="right" shrinkToFit="1"/>
    </xf>
    <xf numFmtId="0" fontId="5" fillId="2" borderId="0" xfId="0" applyFont="1" applyFill="1" applyBorder="1" applyAlignment="1"/>
    <xf numFmtId="0" fontId="19" fillId="2" borderId="0" xfId="0" applyFont="1" applyFill="1" applyAlignment="1">
      <alignment shrinkToFit="1"/>
    </xf>
    <xf numFmtId="9" fontId="20" fillId="2" borderId="0" xfId="0" applyNumberFormat="1" applyFont="1" applyFill="1"/>
    <xf numFmtId="0" fontId="21" fillId="2" borderId="0" xfId="0" applyFont="1" applyFill="1"/>
    <xf numFmtId="9" fontId="21" fillId="2" borderId="0" xfId="0" applyNumberFormat="1" applyFont="1" applyFill="1" applyAlignment="1">
      <alignment horizontal="left" indent="1"/>
    </xf>
    <xf numFmtId="0" fontId="21" fillId="2" borderId="0" xfId="0" applyFont="1" applyFill="1" applyAlignment="1">
      <alignment horizontal="right"/>
    </xf>
    <xf numFmtId="9" fontId="21" fillId="2" borderId="0" xfId="0" applyNumberFormat="1" applyFont="1" applyFill="1"/>
    <xf numFmtId="0" fontId="21" fillId="2" borderId="0" xfId="0" applyFont="1" applyFill="1" applyAlignment="1">
      <alignment horizontal="left" shrinkToFit="1"/>
    </xf>
    <xf numFmtId="0" fontId="21" fillId="2" borderId="0" xfId="0" applyFont="1" applyFill="1" applyAlignment="1">
      <alignment shrinkToFit="1"/>
    </xf>
    <xf numFmtId="0" fontId="21" fillId="2" borderId="0" xfId="0" applyFont="1" applyFill="1" applyAlignment="1">
      <alignment horizontal="center" shrinkToFi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 shrinkToFit="1"/>
    </xf>
    <xf numFmtId="9" fontId="5" fillId="2" borderId="0" xfId="0" applyNumberFormat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vertical="center"/>
    </xf>
    <xf numFmtId="0" fontId="20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</cellXfs>
  <cellStyles count="187">
    <cellStyle name=" 1" xfId="3"/>
    <cellStyle name="20% - Акцент1 2" xfId="4"/>
    <cellStyle name="20% - Акцент1 3" xfId="5"/>
    <cellStyle name="20% - Акцент2 2" xfId="6"/>
    <cellStyle name="20% - Акцент2 3" xfId="7"/>
    <cellStyle name="20% - Акцент3 2" xfId="8"/>
    <cellStyle name="20% - Акцент3 3" xfId="9"/>
    <cellStyle name="20% - Акцент4 2" xfId="10"/>
    <cellStyle name="20% - Акцент4 3" xfId="11"/>
    <cellStyle name="20% - Акцент5 2" xfId="12"/>
    <cellStyle name="20% - Акцент5 3" xfId="13"/>
    <cellStyle name="20% - Акцент6 2" xfId="14"/>
    <cellStyle name="20% - Акцент6 3" xfId="15"/>
    <cellStyle name="40% - Акцент1 2" xfId="16"/>
    <cellStyle name="40% - Акцент1 3" xfId="17"/>
    <cellStyle name="40% - Акцент2 2" xfId="18"/>
    <cellStyle name="40% - Акцент2 3" xfId="19"/>
    <cellStyle name="40% - Акцент3 2" xfId="20"/>
    <cellStyle name="40% - Акцент3 3" xfId="21"/>
    <cellStyle name="40% - Акцент4 2" xfId="22"/>
    <cellStyle name="40% - Акцент4 3" xfId="23"/>
    <cellStyle name="40% - Акцент5 2" xfId="24"/>
    <cellStyle name="40% - Акцент5 3" xfId="25"/>
    <cellStyle name="40% - Акцент6 2" xfId="26"/>
    <cellStyle name="40% - Акцент6 3" xfId="27"/>
    <cellStyle name="60% - Акцент1 2" xfId="28"/>
    <cellStyle name="60% - Акцент1 3" xfId="29"/>
    <cellStyle name="60% - Акцент2 2" xfId="30"/>
    <cellStyle name="60% - Акцент2 3" xfId="31"/>
    <cellStyle name="60% - Акцент3 2" xfId="32"/>
    <cellStyle name="60% - Акцент3 3" xfId="33"/>
    <cellStyle name="60% - Акцент4 2" xfId="34"/>
    <cellStyle name="60% - Акцент4 3" xfId="35"/>
    <cellStyle name="60% - Акцент5 2" xfId="36"/>
    <cellStyle name="60% - Акцент5 3" xfId="37"/>
    <cellStyle name="60% - Акцент6 2" xfId="38"/>
    <cellStyle name="60% - Акцент6 3" xfId="39"/>
    <cellStyle name="Акт" xfId="40"/>
    <cellStyle name="АктМТСН" xfId="41"/>
    <cellStyle name="АктМТСН 2" xfId="42"/>
    <cellStyle name="АктМТСН 3" xfId="43"/>
    <cellStyle name="АктМТСН 4" xfId="44"/>
    <cellStyle name="АктМТСН 5" xfId="45"/>
    <cellStyle name="Акцент1 2" xfId="46"/>
    <cellStyle name="Акцент1 3" xfId="47"/>
    <cellStyle name="Акцент2 2" xfId="48"/>
    <cellStyle name="Акцент2 3" xfId="49"/>
    <cellStyle name="Акцент3 2" xfId="50"/>
    <cellStyle name="Акцент3 3" xfId="51"/>
    <cellStyle name="Акцент4 2" xfId="52"/>
    <cellStyle name="Акцент4 3" xfId="53"/>
    <cellStyle name="Акцент5 2" xfId="54"/>
    <cellStyle name="Акцент5 3" xfId="55"/>
    <cellStyle name="Акцент6 2" xfId="56"/>
    <cellStyle name="Акцент6 3" xfId="57"/>
    <cellStyle name="Ввод  2" xfId="58"/>
    <cellStyle name="Ввод  3" xfId="59"/>
    <cellStyle name="ВедРесурсов" xfId="60"/>
    <cellStyle name="ВедРесурсовАкт" xfId="61"/>
    <cellStyle name="Вывод 2" xfId="62"/>
    <cellStyle name="Вывод 3" xfId="63"/>
    <cellStyle name="Вычисление 2" xfId="64"/>
    <cellStyle name="Вычисление 3" xfId="65"/>
    <cellStyle name="Заголовок 1 2" xfId="66"/>
    <cellStyle name="Заголовок 1 3" xfId="67"/>
    <cellStyle name="Заголовок 2 2" xfId="68"/>
    <cellStyle name="Заголовок 2 3" xfId="69"/>
    <cellStyle name="Заголовок 3 2" xfId="70"/>
    <cellStyle name="Заголовок 3 3" xfId="71"/>
    <cellStyle name="Заголовок 4 2" xfId="72"/>
    <cellStyle name="Заголовок 4 3" xfId="73"/>
    <cellStyle name="Итог 2" xfId="74"/>
    <cellStyle name="Итог 3" xfId="75"/>
    <cellStyle name="Итоги" xfId="76"/>
    <cellStyle name="ИтогоАктБазЦ" xfId="77"/>
    <cellStyle name="ИтогоАктБИМ" xfId="78"/>
    <cellStyle name="ИтогоАктБИМ 2" xfId="79"/>
    <cellStyle name="ИтогоАктБИМ 3" xfId="80"/>
    <cellStyle name="ИтогоАктБИМ 4" xfId="81"/>
    <cellStyle name="ИтогоАктБИМ 5" xfId="82"/>
    <cellStyle name="ИтогоАктРесМет" xfId="83"/>
    <cellStyle name="ИтогоАктРесМет 2" xfId="84"/>
    <cellStyle name="ИтогоАктРесМет 3" xfId="85"/>
    <cellStyle name="ИтогоАктРесМет 4" xfId="86"/>
    <cellStyle name="ИтогоАктРесМет 5" xfId="87"/>
    <cellStyle name="ИтогоБазЦ" xfId="88"/>
    <cellStyle name="ИтогоБИМ" xfId="89"/>
    <cellStyle name="ИтогоБИМ 2" xfId="90"/>
    <cellStyle name="ИтогоБИМ 3" xfId="91"/>
    <cellStyle name="ИтогоБИМ 4" xfId="92"/>
    <cellStyle name="ИтогоБИМ 5" xfId="93"/>
    <cellStyle name="ИтогоРесМет" xfId="94"/>
    <cellStyle name="ИтогоРесМет 2" xfId="95"/>
    <cellStyle name="ИтогоРесМет 3" xfId="96"/>
    <cellStyle name="ИтогоРесМет 4" xfId="97"/>
    <cellStyle name="ИтогоРесМет 5" xfId="98"/>
    <cellStyle name="Контрольная ячейка 2" xfId="99"/>
    <cellStyle name="Контрольная ячейка 3" xfId="100"/>
    <cellStyle name="ЛокСмета" xfId="101"/>
    <cellStyle name="ЛокСмМТСН" xfId="102"/>
    <cellStyle name="ЛокСмМТСН 2" xfId="103"/>
    <cellStyle name="ЛокСмМТСН 3" xfId="104"/>
    <cellStyle name="ЛокСмМТСН 4" xfId="105"/>
    <cellStyle name="ЛокСмМТСН 5" xfId="106"/>
    <cellStyle name="М29" xfId="107"/>
    <cellStyle name="М29 2" xfId="108"/>
    <cellStyle name="М29 3" xfId="109"/>
    <cellStyle name="М29 4" xfId="110"/>
    <cellStyle name="М29 5" xfId="111"/>
    <cellStyle name="Название 2" xfId="112"/>
    <cellStyle name="Название 3" xfId="113"/>
    <cellStyle name="Нейтральный 2" xfId="114"/>
    <cellStyle name="Нейтральный 3" xfId="115"/>
    <cellStyle name="ОбСмета" xfId="116"/>
    <cellStyle name="ОбСмета 2" xfId="117"/>
    <cellStyle name="ОбСмета 3" xfId="118"/>
    <cellStyle name="ОбСмета 4" xfId="119"/>
    <cellStyle name="ОбСмета 5" xfId="120"/>
    <cellStyle name="Обычный" xfId="0" builtinId="0"/>
    <cellStyle name="Обычный 10" xfId="121"/>
    <cellStyle name="Обычный 11" xfId="122"/>
    <cellStyle name="Обычный 12" xfId="123"/>
    <cellStyle name="Обычный 2" xfId="124"/>
    <cellStyle name="Обычный 2 2" xfId="125"/>
    <cellStyle name="Обычный 2 2 2" xfId="126"/>
    <cellStyle name="Обычный 2 2 2 2" xfId="127"/>
    <cellStyle name="Обычный 2 2 3" xfId="128"/>
    <cellStyle name="Обычный 2 2 3 2" xfId="129"/>
    <cellStyle name="Обычный 2 2 4" xfId="1"/>
    <cellStyle name="Обычный 2 2 5" xfId="130"/>
    <cellStyle name="Обычный 2 2 6" xfId="131"/>
    <cellStyle name="Обычный 2 3" xfId="132"/>
    <cellStyle name="Обычный 2 3 2" xfId="133"/>
    <cellStyle name="Обычный 2 4" xfId="134"/>
    <cellStyle name="Обычный 2 5" xfId="135"/>
    <cellStyle name="Обычный 2 6" xfId="136"/>
    <cellStyle name="Обычный 2 9" xfId="137"/>
    <cellStyle name="Обычный 3" xfId="2"/>
    <cellStyle name="Обычный 3 2" xfId="138"/>
    <cellStyle name="Обычный 3 3" xfId="139"/>
    <cellStyle name="Обычный 3 4" xfId="140"/>
    <cellStyle name="Обычный 4" xfId="141"/>
    <cellStyle name="Обычный 4 2" xfId="142"/>
    <cellStyle name="Обычный 4 2 2" xfId="143"/>
    <cellStyle name="Обычный 4 3" xfId="144"/>
    <cellStyle name="Обычный 5" xfId="145"/>
    <cellStyle name="Обычный 6" xfId="146"/>
    <cellStyle name="Обычный 6 2" xfId="147"/>
    <cellStyle name="Обычный 7" xfId="148"/>
    <cellStyle name="Обычный 7 2" xfId="149"/>
    <cellStyle name="Обычный 8" xfId="150"/>
    <cellStyle name="Обычный 9" xfId="151"/>
    <cellStyle name="Обычный 9 2" xfId="152"/>
    <cellStyle name="Параметр" xfId="153"/>
    <cellStyle name="ПеременныеСметы" xfId="154"/>
    <cellStyle name="Плохой 2" xfId="155"/>
    <cellStyle name="Плохой 3" xfId="156"/>
    <cellStyle name="Пояснение 2" xfId="157"/>
    <cellStyle name="Пояснение 3" xfId="158"/>
    <cellStyle name="Примечание 2" xfId="159"/>
    <cellStyle name="Примечание 3" xfId="160"/>
    <cellStyle name="Процентный 2" xfId="161"/>
    <cellStyle name="РесСмета" xfId="162"/>
    <cellStyle name="СводкаСтоимРаб" xfId="163"/>
    <cellStyle name="СводРасч" xfId="164"/>
    <cellStyle name="СводРасч 2" xfId="165"/>
    <cellStyle name="СводРасч 3" xfId="166"/>
    <cellStyle name="СводРасч 4" xfId="167"/>
    <cellStyle name="СводРасч 5" xfId="168"/>
    <cellStyle name="Связанная ячейка 2" xfId="169"/>
    <cellStyle name="Связанная ячейка 3" xfId="170"/>
    <cellStyle name="Стиль 1" xfId="171"/>
    <cellStyle name="Текст предупреждения 2" xfId="172"/>
    <cellStyle name="Текст предупреждения 3" xfId="173"/>
    <cellStyle name="Титул" xfId="174"/>
    <cellStyle name="Финансовый 2" xfId="175"/>
    <cellStyle name="Финансовый 2 2" xfId="176"/>
    <cellStyle name="Финансовый 2 3" xfId="177"/>
    <cellStyle name="Финансовый 3" xfId="178"/>
    <cellStyle name="Финансовый 3 2" xfId="179"/>
    <cellStyle name="Финансовый 3 2 2" xfId="180"/>
    <cellStyle name="Финансовый 3 2 2 2" xfId="181"/>
    <cellStyle name="Финансовый 4" xfId="182"/>
    <cellStyle name="Хвост" xfId="183"/>
    <cellStyle name="Хороший 2" xfId="184"/>
    <cellStyle name="Хороший 3" xfId="185"/>
    <cellStyle name="Экспертиза" xfId="1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3</xdr:col>
      <xdr:colOff>190500</xdr:colOff>
      <xdr:row>42</xdr:row>
      <xdr:rowOff>0</xdr:rowOff>
    </xdr:to>
    <xdr:pic>
      <xdr:nvPicPr>
        <xdr:cNvPr id="2" name="Picture 1" descr="Печать"/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01425"/>
          <a:ext cx="1685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5</xdr:col>
      <xdr:colOff>190500</xdr:colOff>
      <xdr:row>42</xdr:row>
      <xdr:rowOff>0</xdr:rowOff>
    </xdr:to>
    <xdr:pic>
      <xdr:nvPicPr>
        <xdr:cNvPr id="3" name="Picture 1" descr="Печать"/>
        <xdr:cNvPicPr>
          <a:picLocks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1401425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4;&#1089;&#1082;&#1053;&#1048;&#1055;&#1048;&#1085;&#1077;&#1092;&#1090;&#1100;/2015/&#1103;&#1085;&#1074;&#1072;&#1088;&#1100;/&#1050;&#1063;&#1053;-2014-26/&#1050;&#1063;&#1053;-2014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1056;&#1072;&#1073;&#1086;&#1090;&#1072;%20&#1074;%20&#1062;&#1077;&#1085;&#1090;&#1088;&#1069;&#1085;&#1077;&#1088;&#1075;&#1086;&#1055;&#1088;&#1086;&#1077;&#1082;&#1090;/&#1050;&#1054;&#1053;&#1050;&#1059;&#1056;&#1057;&#1053;&#1040;&#1071;/&#1052;&#1056;&#1057;&#1050;/&#1050;&#1091;&#1079;&#1073;&#1072;&#1089;&#1089;/&#1056;&#1072;&#1089;&#1087;&#1072;&#1076;&#1089;&#1082;&#1072;&#1103;/&#1050;&#1044;/&#1044;&#1086;&#1075;&#1086;&#1074;&#1086;&#1088;/&#1057;&#1084;&#1077;&#1090;&#1072;%20&#1042;&#1051;%20110%20&#1082;&#104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6.1.88\sdo\&#1055;&#1056;&#1048;&#1052;&#1045;&#1056;%20&#1050;&#1091;&#1079;&#1073;&#1072;&#1089;&#1089;\&#1050;&#1044;_&#1055;&#1072;&#1076;&#1091;&#1085;&#1089;&#1082;&#1072;&#1103;\&#1089;&#1084;&#1077;&#1090;&#1099;\&#1042;&#1051;%2010%20&#1082;&#1042;%20&#1055;&#1072;&#1076;&#1091;&#1085;&#1089;&#1082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ная спецификация"/>
      <sheetName val="Свод ПС"/>
      <sheetName val="Справка"/>
      <sheetName val="ПС 110 ПД"/>
      <sheetName val="Экспер."/>
      <sheetName val="ДНС с УСПВ"/>
      <sheetName val="КНС"/>
      <sheetName val="ДК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водник"/>
      <sheetName val="Нов. уч."/>
      <sheetName val="ООС"/>
      <sheetName val="ПБ"/>
      <sheetName val="Геология"/>
      <sheetName val="Геодезия"/>
      <sheetName val="ГЭ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view="pageBreakPreview" topLeftCell="A7" zoomScale="115" zoomScaleNormal="100" zoomScaleSheetLayoutView="115" workbookViewId="0">
      <selection activeCell="A4" sqref="A4:N4"/>
    </sheetView>
  </sheetViews>
  <sheetFormatPr defaultRowHeight="15" x14ac:dyDescent="0.25"/>
  <cols>
    <col min="1" max="1" width="4.140625" customWidth="1"/>
    <col min="6" max="6" width="15.5703125" customWidth="1"/>
    <col min="7" max="7" width="7.140625" customWidth="1"/>
    <col min="8" max="8" width="6.5703125" customWidth="1"/>
    <col min="9" max="9" width="5.5703125" customWidth="1"/>
    <col min="10" max="10" width="3.85546875" customWidth="1"/>
    <col min="11" max="11" width="2.85546875" customWidth="1"/>
    <col min="12" max="12" width="2.28515625" customWidth="1"/>
    <col min="13" max="13" width="3.85546875" customWidth="1"/>
    <col min="14" max="14" width="15.140625" customWidth="1"/>
  </cols>
  <sheetData>
    <row r="1" spans="1:15" ht="16.5" customHeight="1" x14ac:dyDescent="0.3">
      <c r="A1" s="1"/>
      <c r="B1" s="1"/>
      <c r="C1" s="1"/>
      <c r="D1" s="1"/>
      <c r="E1" s="1"/>
      <c r="F1" s="2"/>
      <c r="G1" s="3"/>
      <c r="H1" s="4"/>
      <c r="I1" s="2"/>
      <c r="J1" s="2"/>
      <c r="K1" s="2"/>
      <c r="L1" s="2"/>
      <c r="M1" s="2"/>
      <c r="N1" s="5" t="s">
        <v>0</v>
      </c>
      <c r="O1" s="6"/>
    </row>
    <row r="2" spans="1:15" ht="12" customHeight="1" x14ac:dyDescent="0.25">
      <c r="A2" s="7"/>
      <c r="B2" s="7"/>
      <c r="C2" s="7"/>
      <c r="D2" s="7"/>
      <c r="E2" s="7"/>
      <c r="F2" s="8"/>
      <c r="G2" s="3"/>
      <c r="H2" s="9"/>
      <c r="I2" s="10"/>
      <c r="J2" s="10"/>
      <c r="K2" s="10"/>
      <c r="L2" s="10"/>
      <c r="M2" s="10"/>
      <c r="N2" s="11" t="s">
        <v>1</v>
      </c>
      <c r="O2" s="6"/>
    </row>
    <row r="3" spans="1:15" ht="18.75" customHeight="1" x14ac:dyDescent="0.25">
      <c r="A3" s="12" t="s">
        <v>34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6"/>
    </row>
    <row r="4" spans="1:15" ht="18.75" customHeight="1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6"/>
    </row>
    <row r="5" spans="1:15" ht="18.75" x14ac:dyDescent="0.25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6"/>
    </row>
    <row r="6" spans="1:15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6"/>
      <c r="O6" s="6"/>
    </row>
    <row r="7" spans="1:15" ht="57.75" customHeight="1" x14ac:dyDescent="0.25">
      <c r="A7" s="18" t="s">
        <v>4</v>
      </c>
      <c r="B7" s="18"/>
      <c r="C7" s="18"/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6"/>
    </row>
    <row r="8" spans="1:15" ht="27.75" customHeight="1" x14ac:dyDescent="0.25">
      <c r="A8" s="19" t="s">
        <v>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6"/>
    </row>
    <row r="9" spans="1:15" ht="24" customHeight="1" x14ac:dyDescent="0.25">
      <c r="A9" s="20" t="s">
        <v>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6"/>
    </row>
    <row r="10" spans="1:15" ht="15" customHeight="1" thickBo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6"/>
    </row>
    <row r="11" spans="1:15" ht="53.25" customHeight="1" x14ac:dyDescent="0.25">
      <c r="A11" s="22" t="s">
        <v>7</v>
      </c>
      <c r="B11" s="23" t="s">
        <v>8</v>
      </c>
      <c r="C11" s="24"/>
      <c r="D11" s="25"/>
      <c r="E11" s="23" t="s">
        <v>9</v>
      </c>
      <c r="F11" s="25"/>
      <c r="G11" s="26" t="s">
        <v>10</v>
      </c>
      <c r="H11" s="27"/>
      <c r="I11" s="27"/>
      <c r="J11" s="27"/>
      <c r="K11" s="27"/>
      <c r="L11" s="27"/>
      <c r="M11" s="28"/>
      <c r="N11" s="29" t="s">
        <v>11</v>
      </c>
      <c r="O11" s="6"/>
    </row>
    <row r="12" spans="1:15" ht="48.75" customHeight="1" x14ac:dyDescent="0.25">
      <c r="A12" s="30"/>
      <c r="B12" s="31"/>
      <c r="C12" s="32"/>
      <c r="D12" s="33"/>
      <c r="E12" s="31"/>
      <c r="F12" s="33"/>
      <c r="G12" s="34" t="s">
        <v>12</v>
      </c>
      <c r="H12" s="35"/>
      <c r="I12" s="35"/>
      <c r="J12" s="35"/>
      <c r="K12" s="35"/>
      <c r="L12" s="35"/>
      <c r="M12" s="36"/>
      <c r="N12" s="37"/>
      <c r="O12" s="6"/>
    </row>
    <row r="13" spans="1:15" x14ac:dyDescent="0.25">
      <c r="A13" s="38">
        <v>1</v>
      </c>
      <c r="B13" s="39">
        <v>2</v>
      </c>
      <c r="C13" s="40"/>
      <c r="D13" s="41"/>
      <c r="E13" s="39">
        <v>3</v>
      </c>
      <c r="F13" s="41"/>
      <c r="G13" s="42">
        <v>4</v>
      </c>
      <c r="H13" s="43"/>
      <c r="I13" s="43"/>
      <c r="J13" s="43"/>
      <c r="K13" s="43"/>
      <c r="L13" s="43"/>
      <c r="M13" s="44"/>
      <c r="N13" s="45">
        <v>5</v>
      </c>
      <c r="O13" s="6"/>
    </row>
    <row r="14" spans="1:15" ht="17.25" customHeight="1" x14ac:dyDescent="0.25">
      <c r="A14" s="46"/>
      <c r="B14" s="47" t="s">
        <v>13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 t="s">
        <v>14</v>
      </c>
      <c r="O14" s="6"/>
    </row>
    <row r="15" spans="1:15" ht="120.75" customHeight="1" x14ac:dyDescent="0.25">
      <c r="A15" s="50">
        <v>1</v>
      </c>
      <c r="B15" s="47" t="s">
        <v>15</v>
      </c>
      <c r="C15" s="51"/>
      <c r="D15" s="52"/>
      <c r="E15" s="53" t="s">
        <v>16</v>
      </c>
      <c r="F15" s="54"/>
      <c r="G15" s="55" t="s">
        <v>17</v>
      </c>
      <c r="H15" s="56"/>
      <c r="I15" s="56"/>
      <c r="J15" s="56"/>
      <c r="K15" s="56"/>
      <c r="L15" s="56"/>
      <c r="M15" s="57"/>
      <c r="N15" s="58">
        <f>25370.22*2.7*1.25</f>
        <v>85624.492500000022</v>
      </c>
      <c r="O15" s="6"/>
    </row>
    <row r="16" spans="1:15" ht="45" customHeight="1" x14ac:dyDescent="0.25">
      <c r="A16" s="59" t="s">
        <v>18</v>
      </c>
      <c r="B16" s="60" t="s">
        <v>19</v>
      </c>
      <c r="C16" s="61"/>
      <c r="D16" s="62"/>
      <c r="E16" s="63" t="s">
        <v>20</v>
      </c>
      <c r="F16" s="64"/>
      <c r="G16" s="65" t="s">
        <v>21</v>
      </c>
      <c r="H16" s="66"/>
      <c r="I16" s="66"/>
      <c r="J16" s="66"/>
      <c r="K16" s="66"/>
      <c r="L16" s="66"/>
      <c r="M16" s="67"/>
      <c r="N16" s="68">
        <f>C17*(C21/C19)*0.4*1000</f>
        <v>1561.7907432000004</v>
      </c>
      <c r="O16" s="6"/>
    </row>
    <row r="17" spans="1:15" ht="12.75" customHeight="1" x14ac:dyDescent="0.25">
      <c r="A17" s="69"/>
      <c r="B17" s="70" t="s">
        <v>22</v>
      </c>
      <c r="C17" s="71">
        <f>N15/1000</f>
        <v>85.624492500000017</v>
      </c>
      <c r="D17" s="72" t="s">
        <v>23</v>
      </c>
      <c r="E17" s="73" t="s">
        <v>24</v>
      </c>
      <c r="F17" s="74">
        <v>0.4</v>
      </c>
      <c r="G17" s="75"/>
      <c r="H17" s="76"/>
      <c r="I17" s="76"/>
      <c r="J17" s="76"/>
      <c r="K17" s="76"/>
      <c r="L17" s="76"/>
      <c r="M17" s="77"/>
      <c r="N17" s="78"/>
      <c r="O17" s="6"/>
    </row>
    <row r="18" spans="1:15" ht="40.5" customHeight="1" x14ac:dyDescent="0.25">
      <c r="A18" s="69"/>
      <c r="B18" s="70"/>
      <c r="C18" s="71"/>
      <c r="D18" s="72"/>
      <c r="E18" s="79"/>
      <c r="F18" s="80"/>
      <c r="G18" s="75"/>
      <c r="H18" s="76"/>
      <c r="I18" s="76"/>
      <c r="J18" s="76"/>
      <c r="K18" s="76"/>
      <c r="L18" s="76"/>
      <c r="M18" s="77"/>
      <c r="N18" s="78"/>
      <c r="O18" s="6"/>
    </row>
    <row r="19" spans="1:15" ht="9.75" customHeight="1" x14ac:dyDescent="0.25">
      <c r="A19" s="69"/>
      <c r="B19" s="81" t="s">
        <v>25</v>
      </c>
      <c r="C19" s="82">
        <v>10</v>
      </c>
      <c r="D19" s="83" t="s">
        <v>26</v>
      </c>
      <c r="E19" s="73"/>
      <c r="F19" s="74"/>
      <c r="G19" s="75"/>
      <c r="H19" s="76"/>
      <c r="I19" s="76"/>
      <c r="J19" s="76"/>
      <c r="K19" s="76"/>
      <c r="L19" s="76"/>
      <c r="M19" s="77"/>
      <c r="N19" s="78"/>
      <c r="O19" s="6"/>
    </row>
    <row r="20" spans="1:15" ht="11.25" customHeight="1" x14ac:dyDescent="0.25">
      <c r="A20" s="69"/>
      <c r="B20" s="84"/>
      <c r="C20" s="85"/>
      <c r="D20" s="86"/>
      <c r="E20" s="73"/>
      <c r="F20" s="74"/>
      <c r="G20" s="75"/>
      <c r="H20" s="76"/>
      <c r="I20" s="76"/>
      <c r="J20" s="76"/>
      <c r="K20" s="76"/>
      <c r="L20" s="76"/>
      <c r="M20" s="77"/>
      <c r="N20" s="78"/>
      <c r="O20" s="6"/>
    </row>
    <row r="21" spans="1:15" ht="12.75" customHeight="1" x14ac:dyDescent="0.25">
      <c r="A21" s="69"/>
      <c r="B21" s="81" t="s">
        <v>27</v>
      </c>
      <c r="C21" s="82">
        <v>0.45600000000000002</v>
      </c>
      <c r="D21" s="83" t="s">
        <v>28</v>
      </c>
      <c r="E21" s="73"/>
      <c r="F21" s="21"/>
      <c r="G21" s="75"/>
      <c r="H21" s="76"/>
      <c r="I21" s="76"/>
      <c r="J21" s="76"/>
      <c r="K21" s="76"/>
      <c r="L21" s="76"/>
      <c r="M21" s="77"/>
      <c r="N21" s="78"/>
      <c r="O21" s="6"/>
    </row>
    <row r="22" spans="1:15" ht="12.75" customHeight="1" x14ac:dyDescent="0.25">
      <c r="A22" s="69"/>
      <c r="B22" s="87"/>
      <c r="C22" s="85"/>
      <c r="D22" s="88"/>
      <c r="E22" s="73"/>
      <c r="F22" s="21"/>
      <c r="G22" s="75"/>
      <c r="H22" s="76"/>
      <c r="I22" s="76"/>
      <c r="J22" s="76"/>
      <c r="K22" s="76"/>
      <c r="L22" s="76"/>
      <c r="M22" s="77"/>
      <c r="N22" s="78"/>
      <c r="O22" s="6"/>
    </row>
    <row r="23" spans="1:15" ht="15" customHeight="1" x14ac:dyDescent="0.25">
      <c r="A23" s="89"/>
      <c r="B23" s="90" t="s">
        <v>29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2"/>
      <c r="N23" s="58">
        <f>N16</f>
        <v>1561.7907432000004</v>
      </c>
      <c r="O23" s="6"/>
    </row>
    <row r="24" spans="1:15" ht="15.75" customHeight="1" x14ac:dyDescent="0.25">
      <c r="A24" s="93"/>
      <c r="B24" s="94" t="s">
        <v>30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6"/>
      <c r="N24" s="97">
        <f>N23*N14</f>
        <v>3201.6710235600008</v>
      </c>
      <c r="O24" s="6"/>
    </row>
    <row r="25" spans="1:15" x14ac:dyDescent="0.25">
      <c r="A25" s="98"/>
      <c r="B25" s="99" t="s">
        <v>31</v>
      </c>
      <c r="C25" s="100"/>
      <c r="D25" s="100"/>
      <c r="E25" s="100"/>
      <c r="F25" s="101"/>
      <c r="G25" s="99">
        <v>0.85</v>
      </c>
      <c r="H25" s="100"/>
      <c r="I25" s="100"/>
      <c r="J25" s="100"/>
      <c r="K25" s="100"/>
      <c r="L25" s="100"/>
      <c r="M25" s="101"/>
      <c r="N25" s="102">
        <f>N24*G25</f>
        <v>2721.4203700260005</v>
      </c>
      <c r="O25" s="6"/>
    </row>
    <row r="26" spans="1:15" x14ac:dyDescent="0.25">
      <c r="A26" s="103"/>
      <c r="B26" s="104" t="s">
        <v>32</v>
      </c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6"/>
      <c r="N26" s="107">
        <f>N25*18%</f>
        <v>489.85566660468004</v>
      </c>
      <c r="O26" s="6"/>
    </row>
    <row r="27" spans="1:15" x14ac:dyDescent="0.25">
      <c r="A27" s="103"/>
      <c r="B27" s="104" t="s">
        <v>33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6"/>
      <c r="N27" s="107">
        <f>N25+N26</f>
        <v>3211.2760366306807</v>
      </c>
      <c r="O27" s="6"/>
    </row>
    <row r="28" spans="1:15" x14ac:dyDescent="0.25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10"/>
      <c r="O28" s="6"/>
    </row>
    <row r="29" spans="1:15" x14ac:dyDescent="0.25">
      <c r="A29" s="108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10"/>
      <c r="O29" s="6"/>
    </row>
    <row r="30" spans="1:15" x14ac:dyDescent="0.25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10"/>
      <c r="O30" s="6"/>
    </row>
    <row r="31" spans="1:15" ht="15.75" x14ac:dyDescent="0.25">
      <c r="A31" s="111"/>
      <c r="B31" s="111"/>
      <c r="C31" s="112"/>
      <c r="D31" s="112"/>
      <c r="E31" s="112"/>
      <c r="F31" s="112"/>
      <c r="G31" s="113"/>
      <c r="H31" s="113"/>
      <c r="I31" s="113"/>
      <c r="J31" s="113"/>
      <c r="K31" s="113"/>
      <c r="L31" s="113"/>
      <c r="M31" s="113"/>
      <c r="N31" s="113"/>
      <c r="O31" s="6"/>
    </row>
    <row r="32" spans="1:1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15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1:15" x14ac:dyDescent="0.25">
      <c r="A46" s="114"/>
      <c r="B46" s="115"/>
      <c r="C46" s="115"/>
      <c r="D46" s="115"/>
      <c r="E46" s="115"/>
      <c r="F46" s="116"/>
      <c r="G46" s="117"/>
      <c r="H46" s="118"/>
      <c r="I46" s="118"/>
      <c r="J46" s="118"/>
      <c r="K46" s="118"/>
      <c r="L46" s="118"/>
      <c r="M46" s="118"/>
      <c r="N46" s="114"/>
    </row>
    <row r="47" spans="1:15" x14ac:dyDescent="0.25">
      <c r="A47" s="114"/>
      <c r="B47" s="115"/>
      <c r="C47" s="115"/>
      <c r="D47" s="114"/>
      <c r="E47" s="114"/>
      <c r="F47" s="116"/>
      <c r="G47" s="117"/>
      <c r="H47" s="118"/>
      <c r="I47" s="118"/>
      <c r="J47" s="118"/>
      <c r="K47" s="118"/>
      <c r="L47" s="118"/>
      <c r="M47" s="118"/>
      <c r="N47" s="114"/>
    </row>
    <row r="48" spans="1:15" x14ac:dyDescent="0.25">
      <c r="A48" s="114"/>
      <c r="B48" s="115"/>
      <c r="C48" s="115"/>
      <c r="D48" s="114"/>
      <c r="E48" s="114"/>
      <c r="F48" s="116"/>
      <c r="G48" s="117"/>
      <c r="H48" s="118"/>
      <c r="I48" s="118"/>
      <c r="J48" s="118"/>
      <c r="K48" s="118"/>
      <c r="L48" s="118"/>
      <c r="M48" s="118"/>
      <c r="N48" s="114"/>
    </row>
    <row r="49" spans="1:14" x14ac:dyDescent="0.25">
      <c r="A49" s="114"/>
      <c r="B49" s="115"/>
      <c r="C49" s="115"/>
      <c r="D49" s="114"/>
      <c r="E49" s="114"/>
      <c r="F49" s="116"/>
      <c r="G49" s="117"/>
      <c r="H49" s="118"/>
      <c r="I49" s="118"/>
      <c r="J49" s="118"/>
      <c r="K49" s="118"/>
      <c r="L49" s="118"/>
      <c r="M49" s="118"/>
      <c r="N49" s="114"/>
    </row>
    <row r="50" spans="1:14" x14ac:dyDescent="0.25">
      <c r="A50" s="114"/>
      <c r="B50" s="115"/>
      <c r="C50" s="115"/>
      <c r="D50" s="114"/>
      <c r="E50" s="114"/>
      <c r="F50" s="119"/>
      <c r="G50" s="117"/>
      <c r="H50" s="118"/>
      <c r="I50" s="118"/>
      <c r="J50" s="118"/>
      <c r="K50" s="118"/>
      <c r="L50" s="118"/>
      <c r="M50" s="118"/>
      <c r="N50" s="114"/>
    </row>
    <row r="51" spans="1:14" x14ac:dyDescent="0.25">
      <c r="A51" s="114"/>
      <c r="B51" s="120"/>
      <c r="C51" s="121"/>
      <c r="D51" s="122"/>
      <c r="E51" s="121"/>
      <c r="F51" s="123"/>
      <c r="G51" s="120"/>
      <c r="H51" s="118"/>
      <c r="I51" s="118"/>
      <c r="J51" s="118"/>
      <c r="K51" s="118"/>
      <c r="L51" s="118"/>
      <c r="M51" s="118"/>
      <c r="N51" s="114"/>
    </row>
    <row r="52" spans="1:14" x14ac:dyDescent="0.25">
      <c r="A52" s="114"/>
      <c r="B52" s="120"/>
      <c r="C52" s="120"/>
      <c r="D52" s="120"/>
      <c r="E52" s="120"/>
      <c r="F52" s="123"/>
      <c r="G52" s="120"/>
      <c r="H52" s="118"/>
      <c r="I52" s="118"/>
      <c r="J52" s="118"/>
      <c r="K52" s="118"/>
      <c r="L52" s="118"/>
      <c r="M52" s="118"/>
      <c r="N52" s="114"/>
    </row>
    <row r="53" spans="1:14" x14ac:dyDescent="0.25">
      <c r="A53" s="114"/>
      <c r="B53" s="120"/>
      <c r="C53" s="120"/>
      <c r="D53" s="120"/>
      <c r="E53" s="120"/>
      <c r="F53" s="123"/>
      <c r="G53" s="120"/>
      <c r="H53" s="118"/>
      <c r="I53" s="118"/>
      <c r="J53" s="118"/>
      <c r="K53" s="118"/>
      <c r="L53" s="118"/>
      <c r="M53" s="118"/>
      <c r="N53" s="114"/>
    </row>
    <row r="54" spans="1:14" x14ac:dyDescent="0.25">
      <c r="A54" s="114"/>
      <c r="B54" s="120"/>
      <c r="C54" s="120"/>
      <c r="D54" s="120"/>
      <c r="E54" s="120"/>
      <c r="F54" s="123"/>
      <c r="G54" s="120"/>
      <c r="H54" s="118"/>
      <c r="I54" s="118"/>
      <c r="J54" s="118"/>
      <c r="K54" s="118"/>
      <c r="L54" s="118"/>
      <c r="M54" s="118"/>
      <c r="N54" s="114"/>
    </row>
    <row r="55" spans="1:14" x14ac:dyDescent="0.25">
      <c r="A55" s="114"/>
      <c r="B55" s="120"/>
      <c r="C55" s="120"/>
      <c r="D55" s="120"/>
      <c r="E55" s="120"/>
      <c r="F55" s="123"/>
      <c r="G55" s="120"/>
      <c r="H55" s="118"/>
      <c r="I55" s="118"/>
      <c r="J55" s="118"/>
      <c r="K55" s="118"/>
      <c r="L55" s="118"/>
      <c r="M55" s="118"/>
      <c r="N55" s="114"/>
    </row>
    <row r="56" spans="1:14" x14ac:dyDescent="0.25">
      <c r="A56" s="114"/>
      <c r="B56" s="120"/>
      <c r="C56" s="120"/>
      <c r="D56" s="120"/>
      <c r="E56" s="120"/>
      <c r="F56" s="123"/>
      <c r="G56" s="120"/>
      <c r="H56" s="118"/>
      <c r="I56" s="118"/>
      <c r="J56" s="118"/>
      <c r="K56" s="118"/>
      <c r="L56" s="118"/>
      <c r="M56" s="118"/>
      <c r="N56" s="114"/>
    </row>
    <row r="57" spans="1:14" x14ac:dyDescent="0.25">
      <c r="A57" s="114"/>
      <c r="B57" s="115"/>
      <c r="C57" s="115"/>
      <c r="D57" s="114"/>
      <c r="E57" s="114"/>
      <c r="F57" s="123"/>
      <c r="G57" s="124"/>
      <c r="H57" s="124"/>
      <c r="I57" s="124"/>
      <c r="J57" s="124"/>
      <c r="K57" s="124"/>
      <c r="L57" s="124"/>
      <c r="M57" s="118"/>
      <c r="N57" s="114"/>
    </row>
    <row r="58" spans="1:14" x14ac:dyDescent="0.25">
      <c r="A58" s="114"/>
      <c r="B58" s="114"/>
      <c r="C58" s="114"/>
      <c r="D58" s="114"/>
      <c r="E58" s="114"/>
      <c r="F58" s="119"/>
      <c r="G58" s="120"/>
      <c r="H58" s="118"/>
      <c r="I58" s="118"/>
      <c r="J58" s="118"/>
      <c r="K58" s="118"/>
      <c r="L58" s="118"/>
      <c r="M58" s="118"/>
      <c r="N58" s="114"/>
    </row>
    <row r="59" spans="1:14" x14ac:dyDescent="0.25">
      <c r="A59" s="114"/>
      <c r="B59" s="114"/>
      <c r="C59" s="114"/>
      <c r="D59" s="114"/>
      <c r="E59" s="114"/>
      <c r="F59" s="119"/>
      <c r="G59" s="120"/>
      <c r="H59" s="118"/>
      <c r="I59" s="118"/>
      <c r="J59" s="118"/>
      <c r="K59" s="118"/>
      <c r="L59" s="118"/>
      <c r="M59" s="118"/>
      <c r="N59" s="114"/>
    </row>
    <row r="60" spans="1:14" x14ac:dyDescent="0.25">
      <c r="A60" s="120"/>
      <c r="B60" s="120"/>
      <c r="C60" s="122"/>
      <c r="D60" s="120"/>
      <c r="E60" s="120"/>
      <c r="F60" s="120"/>
      <c r="G60" s="125"/>
      <c r="H60" s="125"/>
      <c r="I60" s="125"/>
      <c r="J60" s="126"/>
      <c r="K60" s="126"/>
      <c r="L60" s="126"/>
      <c r="M60" s="126"/>
      <c r="N60" s="126"/>
    </row>
    <row r="61" spans="1:14" x14ac:dyDescent="0.25">
      <c r="A61" s="120"/>
      <c r="B61" s="120"/>
      <c r="C61" s="127"/>
      <c r="D61" s="128"/>
      <c r="E61" s="129"/>
      <c r="F61" s="130"/>
      <c r="G61" s="131"/>
      <c r="H61" s="118"/>
      <c r="I61" s="118"/>
      <c r="J61" s="118"/>
      <c r="K61" s="118"/>
      <c r="L61" s="118"/>
      <c r="M61" s="125"/>
      <c r="N61" s="120"/>
    </row>
    <row r="62" spans="1:14" x14ac:dyDescent="0.25">
      <c r="A62" s="120"/>
      <c r="B62" s="120"/>
      <c r="C62" s="132"/>
      <c r="D62" s="127"/>
      <c r="E62" s="129"/>
      <c r="F62" s="130"/>
      <c r="G62" s="131"/>
      <c r="H62" s="118"/>
      <c r="I62" s="118"/>
      <c r="J62" s="118"/>
      <c r="K62" s="118"/>
      <c r="L62" s="118"/>
      <c r="M62" s="125"/>
      <c r="N62" s="120"/>
    </row>
    <row r="63" spans="1:14" x14ac:dyDescent="0.25">
      <c r="A63" s="120"/>
      <c r="B63" s="120"/>
      <c r="C63" s="132"/>
      <c r="D63" s="127"/>
      <c r="E63" s="129"/>
      <c r="F63" s="130"/>
      <c r="G63" s="131"/>
      <c r="H63" s="118"/>
      <c r="I63" s="118"/>
      <c r="J63" s="118"/>
      <c r="K63" s="118"/>
      <c r="L63" s="118"/>
      <c r="M63" s="125"/>
      <c r="N63" s="120"/>
    </row>
    <row r="64" spans="1:14" x14ac:dyDescent="0.25">
      <c r="A64" s="120"/>
      <c r="B64" s="120"/>
      <c r="C64" s="132"/>
      <c r="D64" s="127"/>
      <c r="E64" s="129"/>
      <c r="F64" s="130"/>
      <c r="G64" s="131"/>
      <c r="H64" s="118"/>
      <c r="I64" s="118"/>
      <c r="J64" s="118"/>
      <c r="K64" s="118"/>
      <c r="L64" s="118"/>
      <c r="M64" s="125"/>
      <c r="N64" s="120"/>
    </row>
    <row r="65" spans="1:14" x14ac:dyDescent="0.25">
      <c r="A65" s="120"/>
      <c r="B65" s="120"/>
      <c r="C65" s="132"/>
      <c r="D65" s="127"/>
      <c r="E65" s="129"/>
      <c r="F65" s="130"/>
      <c r="G65" s="131"/>
      <c r="H65" s="118"/>
      <c r="I65" s="118"/>
      <c r="J65" s="118"/>
      <c r="K65" s="118"/>
      <c r="L65" s="118"/>
      <c r="M65" s="125"/>
      <c r="N65" s="120"/>
    </row>
    <row r="66" spans="1:14" x14ac:dyDescent="0.25">
      <c r="A66" s="114"/>
      <c r="B66" s="114"/>
      <c r="C66" s="132"/>
      <c r="D66" s="127"/>
      <c r="E66" s="129"/>
      <c r="F66" s="130"/>
      <c r="G66" s="131"/>
      <c r="H66" s="118"/>
      <c r="I66" s="118"/>
      <c r="J66" s="118"/>
      <c r="K66" s="118"/>
      <c r="L66" s="118"/>
      <c r="M66" s="118"/>
      <c r="N66" s="114"/>
    </row>
    <row r="67" spans="1:14" x14ac:dyDescent="0.25">
      <c r="A67" s="114"/>
      <c r="B67" s="114"/>
      <c r="C67" s="132"/>
      <c r="D67" s="127"/>
      <c r="E67" s="129"/>
      <c r="F67" s="130"/>
      <c r="G67" s="131"/>
      <c r="H67" s="118"/>
      <c r="I67" s="118"/>
      <c r="J67" s="118"/>
      <c r="K67" s="118"/>
      <c r="L67" s="118"/>
      <c r="M67" s="118"/>
      <c r="N67" s="114"/>
    </row>
    <row r="68" spans="1:14" x14ac:dyDescent="0.25">
      <c r="A68" s="114"/>
      <c r="B68" s="114"/>
      <c r="C68" s="132"/>
      <c r="D68" s="127"/>
      <c r="E68" s="129"/>
      <c r="F68" s="130"/>
      <c r="G68" s="131"/>
      <c r="H68" s="118"/>
      <c r="I68" s="118"/>
      <c r="J68" s="118"/>
      <c r="K68" s="118"/>
      <c r="L68" s="118"/>
      <c r="M68" s="118"/>
      <c r="N68" s="114"/>
    </row>
    <row r="69" spans="1:14" x14ac:dyDescent="0.25">
      <c r="A69" s="114"/>
      <c r="B69" s="114"/>
      <c r="C69" s="133"/>
      <c r="D69" s="128"/>
      <c r="E69" s="129"/>
      <c r="F69" s="130"/>
      <c r="G69" s="131"/>
      <c r="H69" s="118"/>
      <c r="I69" s="118"/>
      <c r="J69" s="118"/>
      <c r="K69" s="118"/>
      <c r="L69" s="118"/>
      <c r="M69" s="118"/>
      <c r="N69" s="114"/>
    </row>
    <row r="70" spans="1:14" x14ac:dyDescent="0.25">
      <c r="A70" s="114"/>
      <c r="B70" s="114"/>
      <c r="C70" s="133"/>
      <c r="D70" s="133"/>
      <c r="E70" s="133"/>
      <c r="F70" s="130"/>
      <c r="G70" s="131"/>
      <c r="H70" s="118"/>
      <c r="I70" s="118"/>
      <c r="J70" s="118"/>
      <c r="K70" s="118"/>
      <c r="L70" s="118"/>
      <c r="M70" s="118"/>
      <c r="N70" s="114"/>
    </row>
    <row r="71" spans="1:14" x14ac:dyDescent="0.25">
      <c r="A71" s="114"/>
      <c r="B71" s="114"/>
      <c r="C71" s="133"/>
      <c r="D71" s="133"/>
      <c r="E71" s="133"/>
      <c r="F71" s="130"/>
      <c r="G71" s="134"/>
      <c r="H71" s="134"/>
      <c r="I71" s="134"/>
      <c r="J71" s="134"/>
      <c r="K71" s="134"/>
      <c r="L71" s="134"/>
      <c r="M71" s="118"/>
      <c r="N71" s="114"/>
    </row>
  </sheetData>
  <mergeCells count="47">
    <mergeCell ref="G57:L57"/>
    <mergeCell ref="G71:L71"/>
    <mergeCell ref="B24:M24"/>
    <mergeCell ref="B25:F25"/>
    <mergeCell ref="G25:M25"/>
    <mergeCell ref="B26:M26"/>
    <mergeCell ref="B27:M27"/>
    <mergeCell ref="G31:N31"/>
    <mergeCell ref="C19:C20"/>
    <mergeCell ref="D19:D20"/>
    <mergeCell ref="B21:B22"/>
    <mergeCell ref="C21:C22"/>
    <mergeCell ref="D21:D22"/>
    <mergeCell ref="B23:M23"/>
    <mergeCell ref="A16:A22"/>
    <mergeCell ref="B16:D16"/>
    <mergeCell ref="E16:F16"/>
    <mergeCell ref="G16:M22"/>
    <mergeCell ref="N16:N22"/>
    <mergeCell ref="B17:B18"/>
    <mergeCell ref="C17:C18"/>
    <mergeCell ref="D17:D18"/>
    <mergeCell ref="E18:F18"/>
    <mergeCell ref="B19:B20"/>
    <mergeCell ref="B13:D13"/>
    <mergeCell ref="E13:F13"/>
    <mergeCell ref="G13:M13"/>
    <mergeCell ref="B14:M14"/>
    <mergeCell ref="B15:D15"/>
    <mergeCell ref="E15:F15"/>
    <mergeCell ref="G15:M15"/>
    <mergeCell ref="A8:D8"/>
    <mergeCell ref="E8:N8"/>
    <mergeCell ref="A9:D9"/>
    <mergeCell ref="E9:N9"/>
    <mergeCell ref="A11:A12"/>
    <mergeCell ref="B11:D12"/>
    <mergeCell ref="E11:F12"/>
    <mergeCell ref="G11:M11"/>
    <mergeCell ref="N11:N12"/>
    <mergeCell ref="G12:M12"/>
    <mergeCell ref="A3:N3"/>
    <mergeCell ref="A4:N4"/>
    <mergeCell ref="A5:N5"/>
    <mergeCell ref="B6:M6"/>
    <mergeCell ref="A7:D7"/>
    <mergeCell ref="E7:N7"/>
  </mergeCells>
  <pageMargins left="0.7" right="0.7" top="0.75" bottom="0.75" header="0.3" footer="0.3"/>
  <pageSetup paperSize="9" scale="76" orientation="portrait" verticalDpi="0" r:id="rId1"/>
  <rowBreaks count="1" manualBreakCount="1">
    <brk id="3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ПС 110 ПД</vt:lpstr>
      <vt:lpstr>Лист1</vt:lpstr>
      <vt:lpstr>Лист2</vt:lpstr>
      <vt:lpstr>Лист3</vt:lpstr>
      <vt:lpstr>'ПС 110 ПД'!Область_печати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2015-01-13T06:33:42Z</dcterms:created>
  <dcterms:modified xsi:type="dcterms:W3CDTF">2015-01-13T06:34:34Z</dcterms:modified>
</cp:coreProperties>
</file>