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1565"/>
  </bookViews>
  <sheets>
    <sheet name="ПС 110 ПД" sheetId="4" r:id="rId1"/>
    <sheet name="АСУТП" sheetId="5" r:id="rId2"/>
    <sheet name="Лист1" sheetId="1" r:id="rId3"/>
    <sheet name="Лист2" sheetId="2" r:id="rId4"/>
    <sheet name="Лист3" sheetId="3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м1" localSheetId="1">[1]ПИР!#REF!</definedName>
    <definedName name="_м1">[1]ПИР!#REF!</definedName>
    <definedName name="Excel___________133333333" localSheetId="1">#REF!</definedName>
    <definedName name="Excel___________133333333">#REF!</definedName>
    <definedName name="Excel_BuiltIn_Print_Area_11" localSheetId="1">#REF!</definedName>
    <definedName name="Excel_BuiltIn_Print_Area_11">#REF!</definedName>
    <definedName name="Excel_BuiltIn_Print_Area_12" localSheetId="1">#REF!</definedName>
    <definedName name="Excel_BuiltIn_Print_Area_12">#REF!</definedName>
    <definedName name="Excel_BuiltIn_Print_Area_13" localSheetId="1">#REF!</definedName>
    <definedName name="Excel_BuiltIn_Print_Area_13">#REF!</definedName>
    <definedName name="Excel_BuiltIn_Print_Area_9" localSheetId="1">#REF!</definedName>
    <definedName name="Excel_BuiltIn_Print_Area_9">#REF!</definedName>
    <definedName name="Excel_BuiltIn_Print_Titles_12" localSheetId="1">#REF!</definedName>
    <definedName name="Excel_BuiltIn_Print_Titles_12">#REF!</definedName>
    <definedName name="Excel_BuiltIn_Print_Titles_13" localSheetId="1">#REF!</definedName>
    <definedName name="Excel_BuiltIn_Print_Titles_13">#REF!</definedName>
    <definedName name="Excel_BuiltIn_Print_Titles_3" localSheetId="1">#REF!</definedName>
    <definedName name="Excel_BuiltIn_Print_Titles_3">#REF!</definedName>
    <definedName name="Excel_BuiltIn_Print_Titles_3_1" localSheetId="1">#REF!</definedName>
    <definedName name="Excel_BuiltIn_Print_Titles_3_1">#REF!</definedName>
    <definedName name="Excel_BuiltIn_Print_Titles_4_1" localSheetId="1">#REF!</definedName>
    <definedName name="Excel_BuiltIn_Print_Titles_4_1">[1]ПИР!#REF!</definedName>
    <definedName name="Excel_BuiltIn_Print_Titles_5" localSheetId="1">#REF!</definedName>
    <definedName name="Excel_BuiltIn_Print_Titles_5">#REF!</definedName>
    <definedName name="Excel_BuiltIn_Print_Titles_8" localSheetId="1">#REF!</definedName>
    <definedName name="Excel_BuiltIn_Print_Titles_8">#REF!</definedName>
    <definedName name="Excel_BuiltIn_Print_Titles_9" localSheetId="1">#REF!</definedName>
    <definedName name="Excel_BuiltIn_Print_Titles_9">#REF!</definedName>
    <definedName name="EXEL_HJ">#REF!</definedName>
    <definedName name="EXEL_HJ3333">#REF!</definedName>
    <definedName name="Fr">#REF!</definedName>
    <definedName name="fszrfaw\ed">#REF!</definedName>
    <definedName name="w">#REF!</definedName>
    <definedName name="xxxx" localSheetId="1">#REF!</definedName>
    <definedName name="xxxx">#REF!</definedName>
    <definedName name="ваобваоваоваоваоваоваок">#REF!</definedName>
    <definedName name="ВЛ110">[2]Справка!$I$3:$I$35</definedName>
    <definedName name="ййй" localSheetId="1">#REF!</definedName>
    <definedName name="ййй">#REF!</definedName>
    <definedName name="ииивирпвммвпмвпвппвпппппппп" localSheetId="1">#REF!</definedName>
    <definedName name="ииивирпвммвпмвпвппвпппппппп">#REF!</definedName>
    <definedName name="Инженерно_геодезические_изыскания_трассы_КВЛ_6_кВ" localSheetId="1">[3]Сводник!#REF!</definedName>
    <definedName name="Инженерно_геодезические_изыскания_трассы_КВЛ_6_кВ">[3]Сводник!#REF!</definedName>
    <definedName name="йцукк" localSheetId="1">#REF!</definedName>
    <definedName name="йцукк">#REF!</definedName>
    <definedName name="Конфликтимен" localSheetId="1">#REF!</definedName>
    <definedName name="Конфликтимен">#REF!</definedName>
    <definedName name="Н333333333333333333333333333333333" localSheetId="1">#REF!</definedName>
    <definedName name="Н333333333333333333333333333333333">#REF!</definedName>
    <definedName name="_xlnm.Print_Area" localSheetId="0">'ПС 110 ПД'!$A$1:$N$34</definedName>
    <definedName name="олвао\люфо\юлод\олжыд.алж\лдвыдвлдаото" localSheetId="1">#REF!</definedName>
    <definedName name="олвао\люфо\юлод\олжыд.алж\лдвыдвлдаото">#REF!</definedName>
    <definedName name="Организ.экспл" localSheetId="1">#REF!</definedName>
    <definedName name="Организ.экспл">#REF!</definedName>
    <definedName name="пппп" localSheetId="1">#REF!</definedName>
    <definedName name="пппп">#REF!</definedName>
    <definedName name="пппппппппппппппппп">#REF!</definedName>
    <definedName name="ппр">#REF!</definedName>
    <definedName name="пр">#REF!</definedName>
    <definedName name="прасптвпотсат">#REF!</definedName>
    <definedName name="приоыурволгрыудвцошдущо123564864">#REF!</definedName>
    <definedName name="припЛОУАРТОТУ4ЭЦклэ_">#REF!</definedName>
    <definedName name="про">#REF!</definedName>
    <definedName name="ПРОСТОАЛУОЮ">#REF!</definedName>
    <definedName name="расет" localSheetId="1">#REF!</definedName>
    <definedName name="расет">#REF!</definedName>
    <definedName name="РЗАПС" localSheetId="1">[7]Справка!$L$3:$L$8</definedName>
    <definedName name="с199999999999999999999999999" localSheetId="1">#REF!</definedName>
    <definedName name="с199999999999999999999999999">#REF!</definedName>
    <definedName name="тегмине111" localSheetId="1">#REF!</definedName>
    <definedName name="тегмине111">#REF!</definedName>
    <definedName name="трипмасвч">#REF!</definedName>
    <definedName name="шльрг">#REF!</definedName>
    <definedName name="яыуа">#REF!</definedName>
  </definedNames>
  <calcPr calcId="145621"/>
</workbook>
</file>

<file path=xl/calcChain.xml><?xml version="1.0" encoding="utf-8"?>
<calcChain xmlns="http://schemas.openxmlformats.org/spreadsheetml/2006/main">
  <c r="K21" i="5" l="1"/>
  <c r="J21" i="5"/>
  <c r="I21" i="5"/>
  <c r="H21" i="5"/>
  <c r="G21" i="5"/>
  <c r="F21" i="5"/>
  <c r="K22" i="5" s="1"/>
  <c r="K23" i="5" s="1"/>
  <c r="K19" i="5"/>
  <c r="J19" i="5"/>
  <c r="I19" i="5"/>
  <c r="H19" i="5"/>
  <c r="G19" i="5"/>
  <c r="F19" i="5"/>
  <c r="K24" i="5" l="1"/>
  <c r="K25" i="5" s="1"/>
  <c r="C17" i="4"/>
  <c r="N16" i="4"/>
  <c r="N23" i="4" s="1"/>
  <c r="N24" i="4" s="1"/>
  <c r="N25" i="4" s="1"/>
  <c r="N15" i="4"/>
  <c r="N26" i="4" l="1"/>
  <c r="N27" i="4" s="1"/>
</calcChain>
</file>

<file path=xl/sharedStrings.xml><?xml version="1.0" encoding="utf-8"?>
<sst xmlns="http://schemas.openxmlformats.org/spreadsheetml/2006/main" count="91" uniqueCount="86">
  <si>
    <t>Приложение № к Сводной смете</t>
  </si>
  <si>
    <t>Форма 2п</t>
  </si>
  <si>
    <t xml:space="preserve">на проектные (изыскательские) работы </t>
  </si>
  <si>
    <t>Разработка проектной документации ПС 35/6 кВ</t>
  </si>
  <si>
    <t>Наименование предприятия, здания, сооружения, стадии проектирования, этапа, вида проектных или изыскательских работ</t>
  </si>
  <si>
    <t>Наименование проектной (изыскательской) организации</t>
  </si>
  <si>
    <t>Наименование организации заказчика</t>
  </si>
  <si>
    <t>№ № пп</t>
  </si>
  <si>
    <t>Характеристика предприятия, здания, сооружения или виды работ</t>
  </si>
  <si>
    <t>Номер частей, глав, таблиц, процентов, параграфов и пунктов указаний к разделу Справочника базовых цен на проектные и изыскательские работы для строительства</t>
  </si>
  <si>
    <r>
      <t>Расчет стоимости: (a+bx) х K</t>
    </r>
    <r>
      <rPr>
        <vertAlign val="subscript"/>
        <sz val="10"/>
        <rFont val="Times New Roman"/>
        <family val="1"/>
        <charset val="204"/>
      </rPr>
      <t>i</t>
    </r>
    <r>
      <rPr>
        <sz val="10"/>
        <rFont val="Times New Roman"/>
        <family val="1"/>
        <charset val="204"/>
      </rPr>
      <t xml:space="preserve"> или (объем строительно-монтажных работ) х проц.</t>
    </r>
  </si>
  <si>
    <t>Стоимость,       тыс.
руб</t>
  </si>
  <si>
    <t xml:space="preserve">100  или  количество х цена </t>
  </si>
  <si>
    <t xml:space="preserve">Индекс изменения стоимости проектных работ для строительства </t>
  </si>
  <si>
    <t>2,05</t>
  </si>
  <si>
    <r>
      <t xml:space="preserve">Стоимость строительства ПС 35/6 кВ в ценах 2001 г.                                                              </t>
    </r>
    <r>
      <rPr>
        <b/>
        <sz val="10"/>
        <rFont val="Times New Roman"/>
        <family val="1"/>
        <charset val="204"/>
      </rPr>
      <t/>
    </r>
  </si>
  <si>
    <r>
      <t xml:space="preserve">УСП ОАО "ФСК ЕЭС" 2012                                                              </t>
    </r>
    <r>
      <rPr>
        <b/>
        <sz val="10"/>
        <rFont val="Times New Roman"/>
        <family val="1"/>
        <charset val="204"/>
      </rPr>
      <t xml:space="preserve">Спс </t>
    </r>
    <r>
      <rPr>
        <sz val="10"/>
        <rFont val="Times New Roman"/>
        <family val="1"/>
        <charset val="204"/>
      </rPr>
      <t xml:space="preserve"> (табл.12, ПС 35/10 кВ)=20680*(2%+9%+3,18%+8,5%)=25370,22 т.руб.                                                                   Районный коэффициент (Тюменьская область)=2,7                   К=1,25 в цены 2001г.      </t>
    </r>
  </si>
  <si>
    <t>25370,22*2,7*1,25</t>
  </si>
  <si>
    <t>2</t>
  </si>
  <si>
    <t xml:space="preserve">Стоимость проектных работ
</t>
  </si>
  <si>
    <t xml:space="preserve">СБЦ-2003, Объекты энергетики. РАО ЕЭС России. Табл.11
</t>
  </si>
  <si>
    <t>85,62449*(0,456/10)0,4</t>
  </si>
  <si>
    <t>Осн. показ.</t>
  </si>
  <si>
    <t>(Сто-ть стр-ва в ценах на 01.01.2001 г., млн. руб.,)</t>
  </si>
  <si>
    <t>ПД=</t>
  </si>
  <si>
    <t>Цстр.табл.</t>
  </si>
  <si>
    <t>млн. руб.</t>
  </si>
  <si>
    <t>Цпр.табл.</t>
  </si>
  <si>
    <t>млн.руб.</t>
  </si>
  <si>
    <t>Итого в базовых ценах</t>
  </si>
  <si>
    <t>Всего в текущих ценах:
в текущих ценах</t>
  </si>
  <si>
    <t>Понижающий коэффициент</t>
  </si>
  <si>
    <t>НДС 18%:</t>
  </si>
  <si>
    <t>Итого с НДС:</t>
  </si>
  <si>
    <t>CMETA №</t>
  </si>
  <si>
    <t>СМЕТА №4</t>
  </si>
  <si>
    <t>на проектные (изыскательские) работы</t>
  </si>
  <si>
    <t>АСУТП</t>
  </si>
  <si>
    <t>Сметный расчет составлен по: СБЦ на ПИР АСУТП - 1997</t>
  </si>
  <si>
    <t>№ п/п</t>
  </si>
  <si>
    <t>Обозна-чение</t>
  </si>
  <si>
    <t>Наименование</t>
  </si>
  <si>
    <t>Значение (диапазон)</t>
  </si>
  <si>
    <t>Обоснование</t>
  </si>
  <si>
    <t>Наименование обеспечения АСУ</t>
  </si>
  <si>
    <t>ОР</t>
  </si>
  <si>
    <t>ОО</t>
  </si>
  <si>
    <t>ИО</t>
  </si>
  <si>
    <t>ТО</t>
  </si>
  <si>
    <t>МО</t>
  </si>
  <si>
    <t>ПО</t>
  </si>
  <si>
    <t>Факторы, определяющие трудоемкость разработки</t>
  </si>
  <si>
    <t>Ф2</t>
  </si>
  <si>
    <t>Характер протекания управляемого технологического процесса во времени</t>
  </si>
  <si>
    <t>Непрерывный</t>
  </si>
  <si>
    <t>Таблица 4, п.1.1</t>
  </si>
  <si>
    <t>Ф5</t>
  </si>
  <si>
    <t xml:space="preserve">Количество технологических операций, контролируемых или управляемых АСУТП </t>
  </si>
  <si>
    <t>до 5</t>
  </si>
  <si>
    <t>Таблица 4, п.2.1</t>
  </si>
  <si>
    <t>Ф6</t>
  </si>
  <si>
    <t>Степень развитости информационных функций АСУТП</t>
  </si>
  <si>
    <t xml:space="preserve">I степень - параллельные контроль и измерение параметров состояния </t>
  </si>
  <si>
    <t>Таблица 4, п.3.1</t>
  </si>
  <si>
    <t>Ф7</t>
  </si>
  <si>
    <t>Степень развитости управляющих функций АСУТП</t>
  </si>
  <si>
    <t>I степень - одноконтурное автоматическое регулирование</t>
  </si>
  <si>
    <t>Таблица 4, п.4.1</t>
  </si>
  <si>
    <t>Ф8</t>
  </si>
  <si>
    <t>Режим выполнения управляющих функций АСУТП</t>
  </si>
  <si>
    <t>Автоматизированный диалоговый режим</t>
  </si>
  <si>
    <t>Таблица 4, п.5.3</t>
  </si>
  <si>
    <t>Ф9</t>
  </si>
  <si>
    <t xml:space="preserve">Количество переменных, измеряемых, контролируемых и регистрируемых АСУТП </t>
  </si>
  <si>
    <t>до 20</t>
  </si>
  <si>
    <t>Таблица 4, п.6.1</t>
  </si>
  <si>
    <t>Ф10</t>
  </si>
  <si>
    <t>Количество управляющих воздействии, вырабатываемых АСУТП</t>
  </si>
  <si>
    <t>Таблица 4, п.7.1</t>
  </si>
  <si>
    <t>Сумма баллов</t>
  </si>
  <si>
    <t>Базовая цена, тыс. руб (в ценах 1995 г.)</t>
  </si>
  <si>
    <t>Таблица 5</t>
  </si>
  <si>
    <t>Цена с учетом индекса изменения стоимости 
(на 2 кв. 2014 г.), тыс. руб</t>
  </si>
  <si>
    <t>Всего, тыс. руб</t>
  </si>
  <si>
    <t>в том числе:ПД</t>
  </si>
  <si>
    <t>НДС 18%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</si>
</sst>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р_._-;\-* #,##0.00_р_._-;_-* &quot;-&quot;??_р_._-;_-@_-"/>
    <numFmt numFmtId="164" formatCode="0.00000"/>
    <numFmt numFmtId="165" formatCode="_-* #,##0.00000_р_._-;\-* #,##0.00000_р_._-;_-* &quot;-&quot;?????_р_._-;_-@_-"/>
  </numFmts>
  <fonts count="4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vertAlign val="superscript"/>
      <sz val="14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Arial Cyr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vertAlign val="subscript"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sz val="10"/>
      <name val="Helv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Arial Cyr"/>
    </font>
    <font>
      <sz val="10"/>
      <name val="Arial"/>
      <family val="2"/>
      <charset val="204"/>
    </font>
    <font>
      <sz val="10"/>
      <name val="Arial"/>
      <family val="2"/>
    </font>
    <font>
      <sz val="10"/>
      <name val="Arial Cyr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9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15"/>
      </patternFill>
    </fill>
    <fill>
      <patternFill patternType="solid">
        <fgColor indexed="51"/>
        <bgColor indexed="34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25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</fills>
  <borders count="4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187">
    <xf numFmtId="0" fontId="0" fillId="0" borderId="0"/>
    <xf numFmtId="0" fontId="8" fillId="0" borderId="0"/>
    <xf numFmtId="0" fontId="8" fillId="0" borderId="0"/>
    <xf numFmtId="0" fontId="22" fillId="0" borderId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23" fillId="4" borderId="0" applyNumberFormat="0" applyBorder="0" applyAlignment="0" applyProtection="0"/>
    <xf numFmtId="0" fontId="23" fillId="4" borderId="0" applyNumberFormat="0" applyBorder="0" applyAlignment="0" applyProtection="0"/>
    <xf numFmtId="0" fontId="23" fillId="5" borderId="0" applyNumberFormat="0" applyBorder="0" applyAlignment="0" applyProtection="0"/>
    <xf numFmtId="0" fontId="23" fillId="5" borderId="0" applyNumberFormat="0" applyBorder="0" applyAlignment="0" applyProtection="0"/>
    <xf numFmtId="0" fontId="23" fillId="6" borderId="0" applyNumberFormat="0" applyBorder="0" applyAlignment="0" applyProtection="0"/>
    <xf numFmtId="0" fontId="23" fillId="6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9" borderId="0" applyNumberFormat="0" applyBorder="0" applyAlignment="0" applyProtection="0"/>
    <xf numFmtId="0" fontId="23" fillId="9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23" fillId="6" borderId="0" applyNumberFormat="0" applyBorder="0" applyAlignment="0" applyProtection="0"/>
    <xf numFmtId="0" fontId="23" fillId="6" borderId="0" applyNumberFormat="0" applyBorder="0" applyAlignment="0" applyProtection="0"/>
    <xf numFmtId="0" fontId="23" fillId="9" borderId="0" applyNumberFormat="0" applyBorder="0" applyAlignment="0" applyProtection="0"/>
    <xf numFmtId="0" fontId="23" fillId="9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1" borderId="0" applyNumberFormat="0" applyBorder="0" applyAlignment="0" applyProtection="0"/>
    <xf numFmtId="0" fontId="24" fillId="14" borderId="0" applyNumberFormat="0" applyBorder="0" applyAlignment="0" applyProtection="0"/>
    <xf numFmtId="0" fontId="24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5" fillId="0" borderId="23">
      <alignment horizontal="center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24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24" fillId="14" borderId="0" applyNumberFormat="0" applyBorder="0" applyAlignment="0" applyProtection="0"/>
    <xf numFmtId="0" fontId="24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25" fillId="8" borderId="31" applyNumberFormat="0" applyAlignment="0" applyProtection="0"/>
    <xf numFmtId="0" fontId="25" fillId="8" borderId="31" applyNumberFormat="0" applyAlignment="0" applyProtection="0"/>
    <xf numFmtId="0" fontId="5" fillId="0" borderId="23">
      <alignment horizontal="center"/>
    </xf>
    <xf numFmtId="0" fontId="5" fillId="0" borderId="0">
      <alignment vertical="top"/>
    </xf>
    <xf numFmtId="0" fontId="26" fillId="21" borderId="32" applyNumberFormat="0" applyAlignment="0" applyProtection="0"/>
    <xf numFmtId="0" fontId="26" fillId="21" borderId="32" applyNumberFormat="0" applyAlignment="0" applyProtection="0"/>
    <xf numFmtId="0" fontId="27" fillId="21" borderId="31" applyNumberFormat="0" applyAlignment="0" applyProtection="0"/>
    <xf numFmtId="0" fontId="27" fillId="21" borderId="31" applyNumberFormat="0" applyAlignment="0" applyProtection="0"/>
    <xf numFmtId="0" fontId="28" fillId="0" borderId="33" applyNumberFormat="0" applyFill="0" applyAlignment="0" applyProtection="0"/>
    <xf numFmtId="0" fontId="28" fillId="0" borderId="33" applyNumberFormat="0" applyFill="0" applyAlignment="0" applyProtection="0"/>
    <xf numFmtId="0" fontId="29" fillId="0" borderId="34" applyNumberFormat="0" applyFill="0" applyAlignment="0" applyProtection="0"/>
    <xf numFmtId="0" fontId="29" fillId="0" borderId="34" applyNumberFormat="0" applyFill="0" applyAlignment="0" applyProtection="0"/>
    <xf numFmtId="0" fontId="30" fillId="0" borderId="35" applyNumberFormat="0" applyFill="0" applyAlignment="0" applyProtection="0"/>
    <xf numFmtId="0" fontId="30" fillId="0" borderId="35" applyNumberFormat="0" applyFill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36" applyNumberFormat="0" applyFill="0" applyAlignment="0" applyProtection="0"/>
    <xf numFmtId="0" fontId="31" fillId="0" borderId="36" applyNumberFormat="0" applyFill="0" applyAlignment="0" applyProtection="0"/>
    <xf numFmtId="0" fontId="5" fillId="0" borderId="0">
      <alignment horizontal="right" vertical="top" wrapText="1"/>
    </xf>
    <xf numFmtId="0" fontId="5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5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2" fillId="22" borderId="37" applyNumberFormat="0" applyAlignment="0" applyProtection="0"/>
    <xf numFmtId="0" fontId="32" fillId="22" borderId="37" applyNumberFormat="0" applyAlignment="0" applyProtection="0"/>
    <xf numFmtId="0" fontId="5" fillId="0" borderId="23">
      <alignment horizontal="center" wrapText="1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23" borderId="0" applyNumberFormat="0" applyBorder="0" applyAlignment="0" applyProtection="0"/>
    <xf numFmtId="0" fontId="34" fillId="23" borderId="0" applyNumberFormat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5" fillId="0" borderId="0"/>
    <xf numFmtId="0" fontId="36" fillId="0" borderId="0"/>
    <xf numFmtId="0" fontId="1" fillId="0" borderId="0"/>
    <xf numFmtId="0" fontId="23" fillId="0" borderId="0"/>
    <xf numFmtId="0" fontId="1" fillId="0" borderId="0"/>
    <xf numFmtId="0" fontId="36" fillId="0" borderId="0"/>
    <xf numFmtId="0" fontId="1" fillId="0" borderId="0"/>
    <xf numFmtId="0" fontId="1" fillId="0" borderId="0"/>
    <xf numFmtId="0" fontId="1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7" fillId="0" borderId="0"/>
    <xf numFmtId="0" fontId="38" fillId="0" borderId="0"/>
    <xf numFmtId="0" fontId="1" fillId="0" borderId="0"/>
    <xf numFmtId="0" fontId="8" fillId="0" borderId="0"/>
    <xf numFmtId="0" fontId="38" fillId="0" borderId="0"/>
    <xf numFmtId="0" fontId="1" fillId="0" borderId="0"/>
    <xf numFmtId="0" fontId="1" fillId="0" borderId="0"/>
    <xf numFmtId="0" fontId="38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38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23">
      <alignment horizontal="center" wrapText="1"/>
    </xf>
    <xf numFmtId="0" fontId="39" fillId="4" borderId="0" applyNumberFormat="0" applyBorder="0" applyAlignment="0" applyProtection="0"/>
    <xf numFmtId="0" fontId="39" fillId="4" borderId="0" applyNumberFormat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7" fillId="24" borderId="38" applyNumberFormat="0" applyAlignment="0" applyProtection="0"/>
    <xf numFmtId="0" fontId="37" fillId="24" borderId="38" applyNumberFormat="0" applyAlignment="0" applyProtection="0"/>
    <xf numFmtId="9" fontId="8" fillId="0" borderId="0" applyFont="0" applyFill="0" applyBorder="0" applyAlignment="0" applyProtection="0"/>
    <xf numFmtId="0" fontId="5" fillId="0" borderId="23">
      <alignment horizontal="center"/>
    </xf>
    <xf numFmtId="0" fontId="5" fillId="0" borderId="23">
      <alignment horizontal="center" wrapText="1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41" fillId="0" borderId="39" applyNumberFormat="0" applyFill="0" applyAlignment="0" applyProtection="0"/>
    <xf numFmtId="0" fontId="41" fillId="0" borderId="39" applyNumberFormat="0" applyFill="0" applyAlignment="0" applyProtection="0"/>
    <xf numFmtId="0" fontId="22" fillId="0" borderId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" fillId="0" borderId="0">
      <alignment horizontal="center"/>
    </xf>
    <xf numFmtId="43" fontId="8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6" fillId="0" borderId="0" applyFill="0" applyBorder="0" applyAlignment="0" applyProtection="0"/>
    <xf numFmtId="43" fontId="36" fillId="0" borderId="0" applyFill="0" applyBorder="0" applyAlignment="0" applyProtection="0"/>
    <xf numFmtId="43" fontId="36" fillId="0" borderId="0" applyFill="0" applyBorder="0" applyAlignment="0" applyProtection="0"/>
    <xf numFmtId="43" fontId="36" fillId="0" borderId="0" applyFill="0" applyBorder="0" applyAlignment="0" applyProtection="0"/>
    <xf numFmtId="0" fontId="5" fillId="0" borderId="0">
      <alignment horizontal="left" vertical="top"/>
    </xf>
    <xf numFmtId="0" fontId="43" fillId="5" borderId="0" applyNumberFormat="0" applyBorder="0" applyAlignment="0" applyProtection="0"/>
    <xf numFmtId="0" fontId="43" fillId="5" borderId="0" applyNumberFormat="0" applyBorder="0" applyAlignment="0" applyProtection="0"/>
    <xf numFmtId="0" fontId="5" fillId="0" borderId="0"/>
  </cellStyleXfs>
  <cellXfs count="195">
    <xf numFmtId="0" fontId="0" fillId="0" borderId="0" xfId="0"/>
    <xf numFmtId="0" fontId="2" fillId="0" borderId="0" xfId="0" applyFont="1" applyAlignment="1"/>
    <xf numFmtId="49" fontId="2" fillId="0" borderId="0" xfId="0" applyNumberFormat="1" applyFont="1" applyAlignment="1">
      <alignment wrapText="1"/>
    </xf>
    <xf numFmtId="0" fontId="3" fillId="0" borderId="0" xfId="0" applyFont="1" applyAlignment="1">
      <alignment vertical="top"/>
    </xf>
    <xf numFmtId="0" fontId="3" fillId="0" borderId="0" xfId="0" applyFont="1" applyAlignment="1">
      <alignment shrinkToFit="1"/>
    </xf>
    <xf numFmtId="0" fontId="4" fillId="0" borderId="0" xfId="0" applyFont="1" applyAlignment="1">
      <alignment horizontal="right"/>
    </xf>
    <xf numFmtId="0" fontId="5" fillId="2" borderId="0" xfId="0" applyFont="1" applyFill="1" applyBorder="1" applyAlignment="1">
      <alignment vertical="top"/>
    </xf>
    <xf numFmtId="0" fontId="2" fillId="0" borderId="0" xfId="0" applyFont="1"/>
    <xf numFmtId="0" fontId="6" fillId="0" borderId="0" xfId="0" applyFont="1"/>
    <xf numFmtId="0" fontId="7" fillId="0" borderId="0" xfId="0" applyFont="1" applyAlignment="1">
      <alignment vertical="top" wrapText="1"/>
    </xf>
    <xf numFmtId="0" fontId="6" fillId="0" borderId="0" xfId="0" applyFont="1" applyAlignment="1">
      <alignment shrinkToFit="1"/>
    </xf>
    <xf numFmtId="0" fontId="9" fillId="0" borderId="0" xfId="1" applyFont="1" applyAlignment="1">
      <alignment horizontal="right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49" fontId="5" fillId="0" borderId="9" xfId="0" applyNumberFormat="1" applyFont="1" applyBorder="1" applyAlignment="1">
      <alignment horizontal="center" vertical="top" wrapText="1"/>
    </xf>
    <xf numFmtId="49" fontId="5" fillId="0" borderId="16" xfId="0" applyNumberFormat="1" applyFont="1" applyBorder="1" applyAlignment="1">
      <alignment horizontal="center" vertical="top" wrapText="1"/>
    </xf>
    <xf numFmtId="0" fontId="5" fillId="0" borderId="9" xfId="0" applyFont="1" applyBorder="1" applyAlignment="1">
      <alignment horizontal="center" vertical="top" wrapText="1"/>
    </xf>
    <xf numFmtId="4" fontId="5" fillId="0" borderId="16" xfId="0" applyNumberFormat="1" applyFont="1" applyBorder="1" applyAlignment="1">
      <alignment horizontal="center" vertical="top" wrapText="1"/>
    </xf>
    <xf numFmtId="0" fontId="5" fillId="0" borderId="24" xfId="0" applyNumberFormat="1" applyFont="1" applyBorder="1" applyAlignment="1">
      <alignment horizontal="right" vertical="center" wrapText="1"/>
    </xf>
    <xf numFmtId="9" fontId="5" fillId="0" borderId="0" xfId="0" applyNumberFormat="1" applyFont="1" applyBorder="1" applyAlignment="1">
      <alignment horizontal="left" vertical="center" wrapText="1"/>
    </xf>
    <xf numFmtId="0" fontId="5" fillId="0" borderId="30" xfId="0" applyFont="1" applyBorder="1" applyAlignment="1">
      <alignment horizontal="center" vertical="top" wrapText="1"/>
    </xf>
    <xf numFmtId="49" fontId="5" fillId="0" borderId="17" xfId="0" applyNumberFormat="1" applyFont="1" applyBorder="1" applyAlignment="1">
      <alignment horizontal="center" vertical="top" wrapText="1"/>
    </xf>
    <xf numFmtId="4" fontId="13" fillId="0" borderId="21" xfId="0" applyNumberFormat="1" applyFont="1" applyBorder="1" applyAlignment="1">
      <alignment horizontal="center" vertical="center" wrapText="1"/>
    </xf>
    <xf numFmtId="0" fontId="0" fillId="0" borderId="23" xfId="0" applyBorder="1" applyAlignment="1"/>
    <xf numFmtId="165" fontId="16" fillId="0" borderId="23" xfId="0" applyNumberFormat="1" applyFont="1" applyBorder="1" applyAlignment="1">
      <alignment horizontal="center"/>
    </xf>
    <xf numFmtId="0" fontId="15" fillId="0" borderId="23" xfId="0" applyFont="1" applyBorder="1"/>
    <xf numFmtId="165" fontId="17" fillId="0" borderId="23" xfId="0" applyNumberFormat="1" applyFont="1" applyBorder="1"/>
    <xf numFmtId="0" fontId="15" fillId="0" borderId="0" xfId="0" applyFont="1" applyBorder="1"/>
    <xf numFmtId="0" fontId="15" fillId="0" borderId="0" xfId="0" applyFont="1" applyBorder="1" applyAlignment="1">
      <alignment horizontal="center"/>
    </xf>
    <xf numFmtId="0" fontId="17" fillId="0" borderId="0" xfId="0" applyFont="1" applyBorder="1"/>
    <xf numFmtId="0" fontId="18" fillId="0" borderId="0" xfId="0" applyFont="1"/>
    <xf numFmtId="0" fontId="2" fillId="0" borderId="0" xfId="2" applyFont="1" applyFill="1"/>
    <xf numFmtId="0" fontId="19" fillId="2" borderId="0" xfId="0" applyFont="1" applyFill="1"/>
    <xf numFmtId="0" fontId="20" fillId="2" borderId="0" xfId="0" applyFont="1" applyFill="1"/>
    <xf numFmtId="9" fontId="5" fillId="2" borderId="0" xfId="0" applyNumberFormat="1" applyFont="1" applyFill="1" applyBorder="1" applyAlignment="1">
      <alignment horizontal="right" shrinkToFit="1"/>
    </xf>
    <xf numFmtId="0" fontId="5" fillId="2" borderId="0" xfId="0" applyFont="1" applyFill="1" applyBorder="1" applyAlignment="1"/>
    <xf numFmtId="0" fontId="19" fillId="2" borderId="0" xfId="0" applyFont="1" applyFill="1" applyAlignment="1">
      <alignment shrinkToFit="1"/>
    </xf>
    <xf numFmtId="9" fontId="20" fillId="2" borderId="0" xfId="0" applyNumberFormat="1" applyFont="1" applyFill="1"/>
    <xf numFmtId="0" fontId="21" fillId="2" borderId="0" xfId="0" applyFont="1" applyFill="1"/>
    <xf numFmtId="9" fontId="21" fillId="2" borderId="0" xfId="0" applyNumberFormat="1" applyFont="1" applyFill="1" applyAlignment="1">
      <alignment horizontal="left" indent="1"/>
    </xf>
    <xf numFmtId="0" fontId="21" fillId="2" borderId="0" xfId="0" applyFont="1" applyFill="1" applyAlignment="1">
      <alignment horizontal="right"/>
    </xf>
    <xf numFmtId="9" fontId="21" fillId="2" borderId="0" xfId="0" applyNumberFormat="1" applyFont="1" applyFill="1"/>
    <xf numFmtId="0" fontId="21" fillId="2" borderId="0" xfId="0" applyFont="1" applyFill="1" applyAlignment="1">
      <alignment shrinkToFit="1"/>
    </xf>
    <xf numFmtId="0" fontId="21" fillId="2" borderId="0" xfId="0" applyFont="1" applyFill="1" applyAlignment="1">
      <alignment horizontal="center" shrinkToFit="1"/>
    </xf>
    <xf numFmtId="0" fontId="5" fillId="2" borderId="0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right" vertical="center" wrapText="1"/>
    </xf>
    <xf numFmtId="9" fontId="5" fillId="2" borderId="0" xfId="0" applyNumberFormat="1" applyFont="1" applyFill="1" applyBorder="1" applyAlignment="1">
      <alignment horizontal="left" vertical="center" shrinkToFit="1"/>
    </xf>
    <xf numFmtId="9" fontId="5" fillId="2" borderId="0" xfId="0" applyNumberFormat="1" applyFont="1" applyFill="1" applyBorder="1" applyAlignment="1">
      <alignment horizontal="right" vertical="center" shrinkToFit="1"/>
    </xf>
    <xf numFmtId="0" fontId="5" fillId="2" borderId="0" xfId="0" applyFont="1" applyFill="1" applyBorder="1" applyAlignment="1">
      <alignment vertical="center"/>
    </xf>
    <xf numFmtId="0" fontId="20" fillId="2" borderId="0" xfId="0" applyFont="1" applyFill="1" applyBorder="1"/>
    <xf numFmtId="0" fontId="5" fillId="2" borderId="0" xfId="0" applyFont="1" applyFill="1" applyBorder="1" applyAlignment="1">
      <alignment horizontal="left" vertical="center" wrapText="1"/>
    </xf>
    <xf numFmtId="0" fontId="21" fillId="2" borderId="0" xfId="0" applyFont="1" applyFill="1" applyAlignment="1">
      <alignment horizontal="left" shrinkToFit="1"/>
    </xf>
    <xf numFmtId="0" fontId="5" fillId="2" borderId="0" xfId="0" applyFont="1" applyFill="1" applyBorder="1" applyAlignment="1">
      <alignment horizontal="left" vertical="center"/>
    </xf>
    <xf numFmtId="0" fontId="13" fillId="0" borderId="18" xfId="0" applyFont="1" applyBorder="1" applyAlignment="1">
      <alignment horizontal="right" vertical="top" wrapText="1"/>
    </xf>
    <xf numFmtId="0" fontId="13" fillId="0" borderId="19" xfId="0" applyFont="1" applyBorder="1" applyAlignment="1">
      <alignment horizontal="right" vertical="top" wrapText="1"/>
    </xf>
    <xf numFmtId="0" fontId="13" fillId="0" borderId="20" xfId="0" applyFont="1" applyBorder="1" applyAlignment="1">
      <alignment horizontal="right" vertical="top" wrapText="1"/>
    </xf>
    <xf numFmtId="0" fontId="15" fillId="0" borderId="13" xfId="0" applyFont="1" applyBorder="1" applyAlignment="1">
      <alignment horizontal="center"/>
    </xf>
    <xf numFmtId="0" fontId="15" fillId="0" borderId="14" xfId="0" applyFont="1" applyBorder="1" applyAlignment="1">
      <alignment horizontal="center"/>
    </xf>
    <xf numFmtId="0" fontId="15" fillId="0" borderId="15" xfId="0" applyFont="1" applyBorder="1" applyAlignment="1">
      <alignment horizontal="center"/>
    </xf>
    <xf numFmtId="0" fontId="15" fillId="0" borderId="13" xfId="0" applyFont="1" applyBorder="1" applyAlignment="1">
      <alignment horizontal="right"/>
    </xf>
    <xf numFmtId="0" fontId="15" fillId="0" borderId="14" xfId="0" applyFont="1" applyBorder="1" applyAlignment="1">
      <alignment horizontal="right"/>
    </xf>
    <xf numFmtId="0" fontId="15" fillId="0" borderId="15" xfId="0" applyFont="1" applyBorder="1" applyAlignment="1">
      <alignment horizontal="right"/>
    </xf>
    <xf numFmtId="0" fontId="18" fillId="0" borderId="0" xfId="0" applyFont="1" applyAlignment="1">
      <alignment horizontal="right"/>
    </xf>
    <xf numFmtId="0" fontId="14" fillId="0" borderId="27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5" fillId="0" borderId="27" xfId="0" applyFont="1" applyBorder="1" applyAlignment="1">
      <alignment horizontal="left" vertical="center" wrapText="1"/>
    </xf>
    <xf numFmtId="0" fontId="5" fillId="0" borderId="28" xfId="0" applyFont="1" applyBorder="1" applyAlignment="1">
      <alignment horizontal="left" vertical="center" wrapText="1"/>
    </xf>
    <xf numFmtId="49" fontId="5" fillId="0" borderId="27" xfId="0" applyNumberFormat="1" applyFont="1" applyBorder="1" applyAlignment="1">
      <alignment horizontal="center" vertical="center" wrapText="1"/>
    </xf>
    <xf numFmtId="49" fontId="5" fillId="0" borderId="29" xfId="0" applyNumberFormat="1" applyFont="1" applyBorder="1" applyAlignment="1">
      <alignment horizontal="center" vertical="center" wrapText="1"/>
    </xf>
    <xf numFmtId="0" fontId="5" fillId="0" borderId="29" xfId="0" applyFont="1" applyBorder="1" applyAlignment="1">
      <alignment horizontal="left" vertical="center" wrapText="1"/>
    </xf>
    <xf numFmtId="0" fontId="13" fillId="0" borderId="13" xfId="0" applyFont="1" applyBorder="1" applyAlignment="1">
      <alignment horizontal="right" vertical="top" wrapText="1"/>
    </xf>
    <xf numFmtId="0" fontId="13" fillId="0" borderId="14" xfId="0" applyFont="1" applyBorder="1" applyAlignment="1">
      <alignment horizontal="right" vertical="top" wrapText="1"/>
    </xf>
    <xf numFmtId="0" fontId="13" fillId="0" borderId="15" xfId="0" applyFont="1" applyBorder="1" applyAlignment="1">
      <alignment horizontal="right" vertical="top" wrapText="1"/>
    </xf>
    <xf numFmtId="49" fontId="5" fillId="0" borderId="17" xfId="0" applyNumberFormat="1" applyFont="1" applyBorder="1" applyAlignment="1">
      <alignment horizontal="center" vertical="top" wrapText="1"/>
    </xf>
    <xf numFmtId="49" fontId="5" fillId="0" borderId="22" xfId="0" applyNumberFormat="1" applyFont="1" applyBorder="1" applyAlignment="1">
      <alignment horizontal="center" vertical="top" wrapText="1"/>
    </xf>
    <xf numFmtId="0" fontId="5" fillId="0" borderId="18" xfId="0" applyFont="1" applyBorder="1" applyAlignment="1">
      <alignment horizontal="left" vertical="top" wrapText="1"/>
    </xf>
    <xf numFmtId="0" fontId="5" fillId="0" borderId="19" xfId="0" applyFont="1" applyBorder="1" applyAlignment="1">
      <alignment horizontal="left" vertical="top" wrapText="1"/>
    </xf>
    <xf numFmtId="0" fontId="5" fillId="0" borderId="20" xfId="0" applyFont="1" applyBorder="1" applyAlignment="1">
      <alignment horizontal="left" vertical="top" wrapText="1"/>
    </xf>
    <xf numFmtId="0" fontId="5" fillId="0" borderId="18" xfId="0" applyFont="1" applyBorder="1" applyAlignment="1">
      <alignment horizontal="center" vertical="top" wrapText="1"/>
    </xf>
    <xf numFmtId="0" fontId="5" fillId="0" borderId="19" xfId="0" applyFont="1" applyBorder="1" applyAlignment="1">
      <alignment horizontal="center" vertical="top" wrapText="1"/>
    </xf>
    <xf numFmtId="2" fontId="5" fillId="0" borderId="18" xfId="0" applyNumberFormat="1" applyFont="1" applyBorder="1" applyAlignment="1">
      <alignment horizontal="center" vertical="center" wrapText="1"/>
    </xf>
    <xf numFmtId="2" fontId="5" fillId="0" borderId="19" xfId="0" applyNumberFormat="1" applyFont="1" applyBorder="1" applyAlignment="1">
      <alignment horizontal="center" vertical="center" wrapText="1"/>
    </xf>
    <xf numFmtId="2" fontId="5" fillId="0" borderId="20" xfId="0" applyNumberFormat="1" applyFont="1" applyBorder="1" applyAlignment="1">
      <alignment horizontal="center" vertical="center" wrapText="1"/>
    </xf>
    <xf numFmtId="2" fontId="5" fillId="0" borderId="24" xfId="0" applyNumberFormat="1" applyFont="1" applyBorder="1" applyAlignment="1">
      <alignment horizontal="center" vertical="center" wrapText="1"/>
    </xf>
    <xf numFmtId="2" fontId="5" fillId="0" borderId="0" xfId="0" applyNumberFormat="1" applyFont="1" applyBorder="1" applyAlignment="1">
      <alignment horizontal="center" vertical="center" wrapText="1"/>
    </xf>
    <xf numFmtId="2" fontId="5" fillId="0" borderId="25" xfId="0" applyNumberFormat="1" applyFont="1" applyBorder="1" applyAlignment="1">
      <alignment horizontal="center" vertical="center" wrapText="1"/>
    </xf>
    <xf numFmtId="4" fontId="5" fillId="0" borderId="21" xfId="0" applyNumberFormat="1" applyFont="1" applyBorder="1" applyAlignment="1">
      <alignment horizontal="center" vertical="top" wrapText="1"/>
    </xf>
    <xf numFmtId="4" fontId="5" fillId="0" borderId="26" xfId="0" applyNumberFormat="1" applyFont="1" applyBorder="1" applyAlignment="1">
      <alignment horizontal="center" vertical="top" wrapText="1"/>
    </xf>
    <xf numFmtId="49" fontId="5" fillId="0" borderId="23" xfId="0" applyNumberFormat="1" applyFont="1" applyBorder="1" applyAlignment="1">
      <alignment horizontal="center" vertical="center" wrapText="1"/>
    </xf>
    <xf numFmtId="164" fontId="5" fillId="0" borderId="23" xfId="0" applyNumberFormat="1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left" vertical="center" wrapText="1"/>
    </xf>
    <xf numFmtId="0" fontId="0" fillId="0" borderId="25" xfId="0" applyBorder="1" applyAlignment="1">
      <alignment horizontal="left" vertical="center" wrapText="1"/>
    </xf>
    <xf numFmtId="49" fontId="5" fillId="0" borderId="28" xfId="0" applyNumberFormat="1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shrinkToFit="1"/>
    </xf>
    <xf numFmtId="0" fontId="5" fillId="0" borderId="14" xfId="0" applyFont="1" applyBorder="1" applyAlignment="1">
      <alignment horizontal="center" vertical="center" shrinkToFit="1"/>
    </xf>
    <xf numFmtId="0" fontId="5" fillId="0" borderId="15" xfId="0" applyFont="1" applyBorder="1" applyAlignment="1">
      <alignment horizontal="center" vertical="center" shrinkToFit="1"/>
    </xf>
    <xf numFmtId="0" fontId="5" fillId="0" borderId="13" xfId="0" applyFont="1" applyBorder="1" applyAlignment="1">
      <alignment horizontal="left" vertical="top" wrapText="1"/>
    </xf>
    <xf numFmtId="0" fontId="0" fillId="0" borderId="14" xfId="0" applyBorder="1"/>
    <xf numFmtId="0" fontId="5" fillId="0" borderId="14" xfId="0" applyFont="1" applyBorder="1" applyAlignment="1">
      <alignment horizontal="left" vertical="top" wrapText="1"/>
    </xf>
    <xf numFmtId="0" fontId="5" fillId="0" borderId="15" xfId="0" applyFont="1" applyBorder="1" applyAlignment="1">
      <alignment horizontal="left" vertical="top" wrapText="1"/>
    </xf>
    <xf numFmtId="0" fontId="5" fillId="0" borderId="13" xfId="0" applyFont="1" applyBorder="1" applyAlignment="1">
      <alignment horizontal="center" vertical="top" wrapText="1"/>
    </xf>
    <xf numFmtId="0" fontId="5" fillId="0" borderId="15" xfId="0" applyFont="1" applyBorder="1" applyAlignment="1">
      <alignment horizontal="center" vertical="top" wrapText="1"/>
    </xf>
    <xf numFmtId="2" fontId="5" fillId="0" borderId="13" xfId="0" applyNumberFormat="1" applyFont="1" applyBorder="1" applyAlignment="1">
      <alignment horizontal="center" vertical="center" wrapText="1" shrinkToFit="1"/>
    </xf>
    <xf numFmtId="2" fontId="5" fillId="0" borderId="14" xfId="0" applyNumberFormat="1" applyFont="1" applyBorder="1" applyAlignment="1">
      <alignment horizontal="center" vertical="center" wrapText="1" shrinkToFit="1"/>
    </xf>
    <xf numFmtId="2" fontId="5" fillId="0" borderId="15" xfId="0" applyNumberFormat="1" applyFont="1" applyBorder="1" applyAlignment="1">
      <alignment horizontal="center" vertical="center" wrapText="1" shrinkToFit="1"/>
    </xf>
    <xf numFmtId="0" fontId="5" fillId="0" borderId="0" xfId="0" applyFont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9" xfId="0" applyFont="1" applyBorder="1" applyAlignment="1"/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6" xfId="0" applyFont="1" applyBorder="1" applyAlignment="1">
      <alignment wrapText="1"/>
    </xf>
    <xf numFmtId="0" fontId="5" fillId="0" borderId="13" xfId="0" applyFont="1" applyBorder="1" applyAlignment="1">
      <alignment horizontal="center" wrapText="1"/>
    </xf>
    <xf numFmtId="0" fontId="5" fillId="0" borderId="14" xfId="0" applyFont="1" applyBorder="1" applyAlignment="1">
      <alignment horizontal="center" wrapText="1"/>
    </xf>
    <xf numFmtId="0" fontId="5" fillId="0" borderId="15" xfId="0" applyFont="1" applyBorder="1" applyAlignment="1">
      <alignment horizontal="center" wrapText="1"/>
    </xf>
    <xf numFmtId="0" fontId="10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top"/>
    </xf>
    <xf numFmtId="0" fontId="11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5" fillId="0" borderId="0" xfId="0" applyFont="1" applyAlignment="1">
      <alignment horizontal="center" vertical="center" wrapText="1"/>
    </xf>
    <xf numFmtId="49" fontId="5" fillId="0" borderId="0" xfId="0" applyNumberFormat="1" applyFont="1" applyAlignment="1">
      <alignment vertical="center" wrapText="1"/>
    </xf>
    <xf numFmtId="0" fontId="13" fillId="0" borderId="0" xfId="141" applyFont="1" applyFill="1" applyAlignment="1">
      <alignment horizontal="center" vertical="center"/>
    </xf>
    <xf numFmtId="0" fontId="13" fillId="0" borderId="0" xfId="141" applyFont="1" applyFill="1" applyAlignment="1">
      <alignment horizontal="center" vertical="top"/>
    </xf>
    <xf numFmtId="0" fontId="5" fillId="0" borderId="0" xfId="141" applyFont="1" applyFill="1" applyAlignment="1">
      <alignment horizontal="center" vertical="center" wrapText="1"/>
    </xf>
    <xf numFmtId="0" fontId="14" fillId="0" borderId="0" xfId="141" applyFont="1" applyFill="1" applyAlignment="1">
      <alignment vertical="center"/>
    </xf>
    <xf numFmtId="0" fontId="14" fillId="0" borderId="0" xfId="141" applyFont="1" applyFill="1"/>
    <xf numFmtId="0" fontId="5" fillId="0" borderId="0" xfId="2" applyFont="1" applyFill="1"/>
    <xf numFmtId="0" fontId="5" fillId="0" borderId="0" xfId="2" applyFont="1" applyFill="1" applyAlignment="1">
      <alignment horizontal="left" vertical="center" wrapText="1"/>
    </xf>
    <xf numFmtId="0" fontId="14" fillId="0" borderId="0" xfId="141" applyFont="1" applyFill="1" applyAlignment="1">
      <alignment horizontal="left" vertical="center" wrapText="1"/>
    </xf>
    <xf numFmtId="0" fontId="5" fillId="0" borderId="0" xfId="141" applyFont="1" applyFill="1" applyAlignment="1">
      <alignment horizontal="left" vertical="center" wrapText="1"/>
    </xf>
    <xf numFmtId="0" fontId="5" fillId="0" borderId="0" xfId="2" applyFont="1" applyFill="1" applyBorder="1" applyAlignment="1">
      <alignment horizontal="left" vertical="center" wrapText="1"/>
    </xf>
    <xf numFmtId="0" fontId="5" fillId="0" borderId="0" xfId="141" applyFont="1" applyFill="1" applyBorder="1" applyAlignment="1">
      <alignment horizontal="left" vertical="center" wrapText="1"/>
    </xf>
    <xf numFmtId="0" fontId="14" fillId="0" borderId="0" xfId="141" applyFont="1" applyFill="1" applyAlignment="1">
      <alignment vertical="center" wrapText="1"/>
    </xf>
    <xf numFmtId="0" fontId="5" fillId="0" borderId="27" xfId="2" applyFont="1" applyFill="1" applyBorder="1" applyAlignment="1">
      <alignment horizontal="center" vertical="center" wrapText="1"/>
    </xf>
    <xf numFmtId="0" fontId="5" fillId="0" borderId="23" xfId="2" applyFont="1" applyFill="1" applyBorder="1" applyAlignment="1">
      <alignment horizontal="center" vertical="center" wrapText="1"/>
    </xf>
    <xf numFmtId="0" fontId="5" fillId="0" borderId="13" xfId="2" applyFont="1" applyFill="1" applyBorder="1" applyAlignment="1">
      <alignment horizontal="center" vertical="center"/>
    </xf>
    <xf numFmtId="0" fontId="5" fillId="0" borderId="14" xfId="2" applyFont="1" applyFill="1" applyBorder="1" applyAlignment="1">
      <alignment horizontal="center" vertical="center"/>
    </xf>
    <xf numFmtId="0" fontId="5" fillId="0" borderId="15" xfId="2" applyFont="1" applyFill="1" applyBorder="1" applyAlignment="1">
      <alignment horizontal="center" vertical="center"/>
    </xf>
    <xf numFmtId="0" fontId="5" fillId="0" borderId="28" xfId="2" applyFont="1" applyFill="1" applyBorder="1" applyAlignment="1">
      <alignment horizontal="center" vertical="center" wrapText="1"/>
    </xf>
    <xf numFmtId="0" fontId="5" fillId="0" borderId="23" xfId="2" applyFont="1" applyFill="1" applyBorder="1" applyAlignment="1">
      <alignment horizontal="center" vertical="center" wrapText="1"/>
    </xf>
    <xf numFmtId="0" fontId="5" fillId="0" borderId="10" xfId="2" applyFont="1" applyFill="1" applyBorder="1" applyAlignment="1">
      <alignment horizontal="center" vertical="center" wrapText="1"/>
    </xf>
    <xf numFmtId="0" fontId="5" fillId="0" borderId="23" xfId="2" applyFont="1" applyFill="1" applyBorder="1" applyAlignment="1">
      <alignment horizontal="center" vertical="center"/>
    </xf>
    <xf numFmtId="0" fontId="13" fillId="0" borderId="13" xfId="2" applyFont="1" applyFill="1" applyBorder="1" applyAlignment="1">
      <alignment horizontal="center"/>
    </xf>
    <xf numFmtId="0" fontId="13" fillId="0" borderId="14" xfId="2" applyFont="1" applyFill="1" applyBorder="1" applyAlignment="1">
      <alignment horizontal="center"/>
    </xf>
    <xf numFmtId="0" fontId="13" fillId="0" borderId="15" xfId="2" applyFont="1" applyFill="1" applyBorder="1" applyAlignment="1">
      <alignment horizontal="center"/>
    </xf>
    <xf numFmtId="0" fontId="5" fillId="0" borderId="23" xfId="2" applyFont="1" applyFill="1" applyBorder="1" applyAlignment="1">
      <alignment horizontal="left" vertical="center" wrapText="1"/>
    </xf>
    <xf numFmtId="0" fontId="5" fillId="0" borderId="13" xfId="2" applyFont="1" applyFill="1" applyBorder="1" applyAlignment="1">
      <alignment horizontal="center" vertical="center" wrapText="1"/>
    </xf>
    <xf numFmtId="0" fontId="44" fillId="0" borderId="0" xfId="0" applyFont="1" applyAlignment="1">
      <alignment vertical="center" wrapText="1"/>
    </xf>
    <xf numFmtId="0" fontId="13" fillId="0" borderId="23" xfId="2" applyFont="1" applyFill="1" applyBorder="1" applyAlignment="1">
      <alignment horizontal="center" vertical="center"/>
    </xf>
    <xf numFmtId="0" fontId="5" fillId="0" borderId="23" xfId="2" applyFont="1" applyFill="1" applyBorder="1"/>
    <xf numFmtId="0" fontId="5" fillId="0" borderId="23" xfId="2" applyFont="1" applyFill="1" applyBorder="1" applyAlignment="1"/>
    <xf numFmtId="0" fontId="5" fillId="0" borderId="23" xfId="2" applyFont="1" applyFill="1" applyBorder="1" applyAlignment="1">
      <alignment horizontal="center"/>
    </xf>
    <xf numFmtId="0" fontId="13" fillId="0" borderId="13" xfId="2" applyFont="1" applyFill="1" applyBorder="1" applyAlignment="1">
      <alignment horizontal="left" vertical="center"/>
    </xf>
    <xf numFmtId="0" fontId="13" fillId="0" borderId="14" xfId="2" applyFont="1" applyFill="1" applyBorder="1" applyAlignment="1">
      <alignment horizontal="left" vertical="center"/>
    </xf>
    <xf numFmtId="0" fontId="13" fillId="0" borderId="15" xfId="2" applyFont="1" applyFill="1" applyBorder="1" applyAlignment="1">
      <alignment horizontal="left" vertical="center"/>
    </xf>
    <xf numFmtId="0" fontId="13" fillId="0" borderId="13" xfId="2" applyFont="1" applyFill="1" applyBorder="1" applyAlignment="1">
      <alignment horizontal="center" vertical="center"/>
    </xf>
    <xf numFmtId="2" fontId="13" fillId="0" borderId="23" xfId="2" applyNumberFormat="1" applyFont="1" applyFill="1" applyBorder="1" applyAlignment="1">
      <alignment horizontal="center" vertical="center"/>
    </xf>
    <xf numFmtId="0" fontId="13" fillId="0" borderId="13" xfId="2" applyFont="1" applyFill="1" applyBorder="1" applyAlignment="1">
      <alignment horizontal="left" vertical="center" wrapText="1"/>
    </xf>
    <xf numFmtId="0" fontId="13" fillId="0" borderId="14" xfId="2" applyFont="1" applyFill="1" applyBorder="1" applyAlignment="1">
      <alignment horizontal="left" vertical="center" wrapText="1"/>
    </xf>
    <xf numFmtId="0" fontId="13" fillId="0" borderId="15" xfId="2" applyFont="1" applyFill="1" applyBorder="1" applyAlignment="1">
      <alignment horizontal="left" vertical="center" wrapText="1"/>
    </xf>
    <xf numFmtId="0" fontId="13" fillId="0" borderId="13" xfId="2" applyFont="1" applyFill="1" applyBorder="1" applyAlignment="1">
      <alignment horizontal="left" wrapText="1"/>
    </xf>
    <xf numFmtId="0" fontId="13" fillId="0" borderId="14" xfId="2" applyFont="1" applyFill="1" applyBorder="1" applyAlignment="1">
      <alignment horizontal="left" wrapText="1"/>
    </xf>
    <xf numFmtId="0" fontId="13" fillId="0" borderId="15" xfId="2" applyFont="1" applyFill="1" applyBorder="1" applyAlignment="1">
      <alignment horizontal="left" wrapText="1"/>
    </xf>
    <xf numFmtId="164" fontId="13" fillId="0" borderId="23" xfId="2" applyNumberFormat="1" applyFont="1" applyFill="1" applyBorder="1"/>
    <xf numFmtId="0" fontId="5" fillId="0" borderId="23" xfId="145" applyNumberFormat="1" applyFont="1" applyBorder="1" applyAlignment="1">
      <alignment horizontal="left" vertical="center"/>
    </xf>
    <xf numFmtId="0" fontId="5" fillId="0" borderId="13" xfId="145" applyFont="1" applyBorder="1" applyAlignment="1">
      <alignment horizontal="right" vertical="center" wrapText="1"/>
    </xf>
    <xf numFmtId="0" fontId="5" fillId="0" borderId="14" xfId="145" applyFont="1" applyBorder="1" applyAlignment="1">
      <alignment horizontal="right" vertical="center" wrapText="1"/>
    </xf>
    <xf numFmtId="0" fontId="5" fillId="0" borderId="15" xfId="145" applyFont="1" applyBorder="1" applyAlignment="1">
      <alignment horizontal="right" vertical="center" wrapText="1"/>
    </xf>
    <xf numFmtId="164" fontId="5" fillId="0" borderId="23" xfId="2" applyNumberFormat="1" applyFont="1" applyFill="1" applyBorder="1"/>
    <xf numFmtId="0" fontId="16" fillId="0" borderId="13" xfId="0" applyFont="1" applyBorder="1" applyAlignment="1">
      <alignment horizontal="right"/>
    </xf>
    <xf numFmtId="0" fontId="16" fillId="0" borderId="14" xfId="0" applyFont="1" applyBorder="1" applyAlignment="1">
      <alignment horizontal="right"/>
    </xf>
    <xf numFmtId="0" fontId="16" fillId="0" borderId="15" xfId="0" applyFont="1" applyBorder="1" applyAlignment="1">
      <alignment horizontal="right"/>
    </xf>
    <xf numFmtId="0" fontId="5" fillId="0" borderId="0" xfId="145" applyNumberFormat="1" applyFont="1" applyBorder="1" applyAlignment="1">
      <alignment horizontal="left" vertical="center"/>
    </xf>
    <xf numFmtId="0" fontId="5" fillId="0" borderId="0" xfId="145" applyFont="1" applyBorder="1" applyAlignment="1">
      <alignment horizontal="center" vertical="center" wrapText="1"/>
    </xf>
    <xf numFmtId="2" fontId="5" fillId="0" borderId="0" xfId="2" applyNumberFormat="1" applyFont="1" applyFill="1" applyBorder="1"/>
    <xf numFmtId="0" fontId="45" fillId="0" borderId="0" xfId="0" applyFont="1" applyAlignment="1">
      <alignment horizontal="left" vertical="top" wrapText="1"/>
    </xf>
    <xf numFmtId="49" fontId="45" fillId="0" borderId="0" xfId="0" applyNumberFormat="1" applyFont="1" applyAlignment="1">
      <alignment horizontal="left" vertical="top" wrapText="1"/>
    </xf>
    <xf numFmtId="0" fontId="45" fillId="0" borderId="0" xfId="0" applyFont="1" applyAlignment="1">
      <alignment horizontal="justify" vertical="top" wrapText="1"/>
    </xf>
    <xf numFmtId="0" fontId="0" fillId="0" borderId="0" xfId="0" applyAlignment="1">
      <alignment shrinkToFit="1"/>
    </xf>
    <xf numFmtId="0" fontId="18" fillId="0" borderId="0" xfId="0" applyFont="1" applyAlignment="1">
      <alignment horizontal="left" vertical="top"/>
    </xf>
    <xf numFmtId="0" fontId="15" fillId="0" borderId="0" xfId="0" applyFont="1" applyAlignment="1">
      <alignment horizontal="center" shrinkToFit="1"/>
    </xf>
  </cellXfs>
  <cellStyles count="187">
    <cellStyle name=" 1" xfId="3"/>
    <cellStyle name="20% - Акцент1 2" xfId="4"/>
    <cellStyle name="20% - Акцент1 3" xfId="5"/>
    <cellStyle name="20% - Акцент2 2" xfId="6"/>
    <cellStyle name="20% - Акцент2 3" xfId="7"/>
    <cellStyle name="20% - Акцент3 2" xfId="8"/>
    <cellStyle name="20% - Акцент3 3" xfId="9"/>
    <cellStyle name="20% - Акцент4 2" xfId="10"/>
    <cellStyle name="20% - Акцент4 3" xfId="11"/>
    <cellStyle name="20% - Акцент5 2" xfId="12"/>
    <cellStyle name="20% - Акцент5 3" xfId="13"/>
    <cellStyle name="20% - Акцент6 2" xfId="14"/>
    <cellStyle name="20% - Акцент6 3" xfId="15"/>
    <cellStyle name="40% - Акцент1 2" xfId="16"/>
    <cellStyle name="40% - Акцент1 3" xfId="17"/>
    <cellStyle name="40% - Акцент2 2" xfId="18"/>
    <cellStyle name="40% - Акцент2 3" xfId="19"/>
    <cellStyle name="40% - Акцент3 2" xfId="20"/>
    <cellStyle name="40% - Акцент3 3" xfId="21"/>
    <cellStyle name="40% - Акцент4 2" xfId="22"/>
    <cellStyle name="40% - Акцент4 3" xfId="23"/>
    <cellStyle name="40% - Акцент5 2" xfId="24"/>
    <cellStyle name="40% - Акцент5 3" xfId="25"/>
    <cellStyle name="40% - Акцент6 2" xfId="26"/>
    <cellStyle name="40% - Акцент6 3" xfId="27"/>
    <cellStyle name="60% - Акцент1 2" xfId="28"/>
    <cellStyle name="60% - Акцент1 3" xfId="29"/>
    <cellStyle name="60% - Акцент2 2" xfId="30"/>
    <cellStyle name="60% - Акцент2 3" xfId="31"/>
    <cellStyle name="60% - Акцент3 2" xfId="32"/>
    <cellStyle name="60% - Акцент3 3" xfId="33"/>
    <cellStyle name="60% - Акцент4 2" xfId="34"/>
    <cellStyle name="60% - Акцент4 3" xfId="35"/>
    <cellStyle name="60% - Акцент5 2" xfId="36"/>
    <cellStyle name="60% - Акцент5 3" xfId="37"/>
    <cellStyle name="60% - Акцент6 2" xfId="38"/>
    <cellStyle name="60% - Акцент6 3" xfId="39"/>
    <cellStyle name="Акт" xfId="40"/>
    <cellStyle name="АктМТСН" xfId="41"/>
    <cellStyle name="АктМТСН 2" xfId="42"/>
    <cellStyle name="АктМТСН 3" xfId="43"/>
    <cellStyle name="АктМТСН 4" xfId="44"/>
    <cellStyle name="АктМТСН 5" xfId="45"/>
    <cellStyle name="Акцент1 2" xfId="46"/>
    <cellStyle name="Акцент1 3" xfId="47"/>
    <cellStyle name="Акцент2 2" xfId="48"/>
    <cellStyle name="Акцент2 3" xfId="49"/>
    <cellStyle name="Акцент3 2" xfId="50"/>
    <cellStyle name="Акцент3 3" xfId="51"/>
    <cellStyle name="Акцент4 2" xfId="52"/>
    <cellStyle name="Акцент4 3" xfId="53"/>
    <cellStyle name="Акцент5 2" xfId="54"/>
    <cellStyle name="Акцент5 3" xfId="55"/>
    <cellStyle name="Акцент6 2" xfId="56"/>
    <cellStyle name="Акцент6 3" xfId="57"/>
    <cellStyle name="Ввод  2" xfId="58"/>
    <cellStyle name="Ввод  3" xfId="59"/>
    <cellStyle name="ВедРесурсов" xfId="60"/>
    <cellStyle name="ВедРесурсовАкт" xfId="61"/>
    <cellStyle name="Вывод 2" xfId="62"/>
    <cellStyle name="Вывод 3" xfId="63"/>
    <cellStyle name="Вычисление 2" xfId="64"/>
    <cellStyle name="Вычисление 3" xfId="65"/>
    <cellStyle name="Заголовок 1 2" xfId="66"/>
    <cellStyle name="Заголовок 1 3" xfId="67"/>
    <cellStyle name="Заголовок 2 2" xfId="68"/>
    <cellStyle name="Заголовок 2 3" xfId="69"/>
    <cellStyle name="Заголовок 3 2" xfId="70"/>
    <cellStyle name="Заголовок 3 3" xfId="71"/>
    <cellStyle name="Заголовок 4 2" xfId="72"/>
    <cellStyle name="Заголовок 4 3" xfId="73"/>
    <cellStyle name="Итог 2" xfId="74"/>
    <cellStyle name="Итог 3" xfId="75"/>
    <cellStyle name="Итоги" xfId="76"/>
    <cellStyle name="ИтогоАктБазЦ" xfId="77"/>
    <cellStyle name="ИтогоАктБИМ" xfId="78"/>
    <cellStyle name="ИтогоАктБИМ 2" xfId="79"/>
    <cellStyle name="ИтогоАктБИМ 3" xfId="80"/>
    <cellStyle name="ИтогоАктБИМ 4" xfId="81"/>
    <cellStyle name="ИтогоАктБИМ 5" xfId="82"/>
    <cellStyle name="ИтогоАктРесМет" xfId="83"/>
    <cellStyle name="ИтогоАктРесМет 2" xfId="84"/>
    <cellStyle name="ИтогоАктРесМет 3" xfId="85"/>
    <cellStyle name="ИтогоАктРесМет 4" xfId="86"/>
    <cellStyle name="ИтогоАктРесМет 5" xfId="87"/>
    <cellStyle name="ИтогоБазЦ" xfId="88"/>
    <cellStyle name="ИтогоБИМ" xfId="89"/>
    <cellStyle name="ИтогоБИМ 2" xfId="90"/>
    <cellStyle name="ИтогоБИМ 3" xfId="91"/>
    <cellStyle name="ИтогоБИМ 4" xfId="92"/>
    <cellStyle name="ИтогоБИМ 5" xfId="93"/>
    <cellStyle name="ИтогоРесМет" xfId="94"/>
    <cellStyle name="ИтогоРесМет 2" xfId="95"/>
    <cellStyle name="ИтогоРесМет 3" xfId="96"/>
    <cellStyle name="ИтогоРесМет 4" xfId="97"/>
    <cellStyle name="ИтогоРесМет 5" xfId="98"/>
    <cellStyle name="Контрольная ячейка 2" xfId="99"/>
    <cellStyle name="Контрольная ячейка 3" xfId="100"/>
    <cellStyle name="ЛокСмета" xfId="101"/>
    <cellStyle name="ЛокСмМТСН" xfId="102"/>
    <cellStyle name="ЛокСмМТСН 2" xfId="103"/>
    <cellStyle name="ЛокСмМТСН 3" xfId="104"/>
    <cellStyle name="ЛокСмМТСН 4" xfId="105"/>
    <cellStyle name="ЛокСмМТСН 5" xfId="106"/>
    <cellStyle name="М29" xfId="107"/>
    <cellStyle name="М29 2" xfId="108"/>
    <cellStyle name="М29 3" xfId="109"/>
    <cellStyle name="М29 4" xfId="110"/>
    <cellStyle name="М29 5" xfId="111"/>
    <cellStyle name="Название 2" xfId="112"/>
    <cellStyle name="Название 3" xfId="113"/>
    <cellStyle name="Нейтральный 2" xfId="114"/>
    <cellStyle name="Нейтральный 3" xfId="115"/>
    <cellStyle name="ОбСмета" xfId="116"/>
    <cellStyle name="ОбСмета 2" xfId="117"/>
    <cellStyle name="ОбСмета 3" xfId="118"/>
    <cellStyle name="ОбСмета 4" xfId="119"/>
    <cellStyle name="ОбСмета 5" xfId="120"/>
    <cellStyle name="Обычный" xfId="0" builtinId="0"/>
    <cellStyle name="Обычный 10" xfId="121"/>
    <cellStyle name="Обычный 11" xfId="122"/>
    <cellStyle name="Обычный 12" xfId="123"/>
    <cellStyle name="Обычный 2" xfId="124"/>
    <cellStyle name="Обычный 2 2" xfId="125"/>
    <cellStyle name="Обычный 2 2 2" xfId="126"/>
    <cellStyle name="Обычный 2 2 2 2" xfId="127"/>
    <cellStyle name="Обычный 2 2 3" xfId="128"/>
    <cellStyle name="Обычный 2 2 3 2" xfId="129"/>
    <cellStyle name="Обычный 2 2 4" xfId="1"/>
    <cellStyle name="Обычный 2 2 5" xfId="130"/>
    <cellStyle name="Обычный 2 2 6" xfId="131"/>
    <cellStyle name="Обычный 2 3" xfId="132"/>
    <cellStyle name="Обычный 2 3 2" xfId="133"/>
    <cellStyle name="Обычный 2 4" xfId="134"/>
    <cellStyle name="Обычный 2 5" xfId="135"/>
    <cellStyle name="Обычный 2 6" xfId="136"/>
    <cellStyle name="Обычный 2 9" xfId="137"/>
    <cellStyle name="Обычный 3" xfId="2"/>
    <cellStyle name="Обычный 3 2" xfId="138"/>
    <cellStyle name="Обычный 3 3" xfId="139"/>
    <cellStyle name="Обычный 3 4" xfId="140"/>
    <cellStyle name="Обычный 4" xfId="141"/>
    <cellStyle name="Обычный 4 2" xfId="142"/>
    <cellStyle name="Обычный 4 2 2" xfId="143"/>
    <cellStyle name="Обычный 4 3" xfId="144"/>
    <cellStyle name="Обычный 5" xfId="145"/>
    <cellStyle name="Обычный 6" xfId="146"/>
    <cellStyle name="Обычный 6 2" xfId="147"/>
    <cellStyle name="Обычный 7" xfId="148"/>
    <cellStyle name="Обычный 7 2" xfId="149"/>
    <cellStyle name="Обычный 8" xfId="150"/>
    <cellStyle name="Обычный 9" xfId="151"/>
    <cellStyle name="Обычный 9 2" xfId="152"/>
    <cellStyle name="Параметр" xfId="153"/>
    <cellStyle name="ПеременныеСметы" xfId="154"/>
    <cellStyle name="Плохой 2" xfId="155"/>
    <cellStyle name="Плохой 3" xfId="156"/>
    <cellStyle name="Пояснение 2" xfId="157"/>
    <cellStyle name="Пояснение 3" xfId="158"/>
    <cellStyle name="Примечание 2" xfId="159"/>
    <cellStyle name="Примечание 3" xfId="160"/>
    <cellStyle name="Процентный 2" xfId="161"/>
    <cellStyle name="РесСмета" xfId="162"/>
    <cellStyle name="СводкаСтоимРаб" xfId="163"/>
    <cellStyle name="СводРасч" xfId="164"/>
    <cellStyle name="СводРасч 2" xfId="165"/>
    <cellStyle name="СводРасч 3" xfId="166"/>
    <cellStyle name="СводРасч 4" xfId="167"/>
    <cellStyle name="СводРасч 5" xfId="168"/>
    <cellStyle name="Связанная ячейка 2" xfId="169"/>
    <cellStyle name="Связанная ячейка 3" xfId="170"/>
    <cellStyle name="Стиль 1" xfId="171"/>
    <cellStyle name="Текст предупреждения 2" xfId="172"/>
    <cellStyle name="Текст предупреждения 3" xfId="173"/>
    <cellStyle name="Титул" xfId="174"/>
    <cellStyle name="Финансовый 2" xfId="175"/>
    <cellStyle name="Финансовый 2 2" xfId="176"/>
    <cellStyle name="Финансовый 2 3" xfId="177"/>
    <cellStyle name="Финансовый 3" xfId="178"/>
    <cellStyle name="Финансовый 3 2" xfId="179"/>
    <cellStyle name="Финансовый 3 2 2" xfId="180"/>
    <cellStyle name="Финансовый 3 2 2 2" xfId="181"/>
    <cellStyle name="Финансовый 4" xfId="182"/>
    <cellStyle name="Хвост" xfId="183"/>
    <cellStyle name="Хороший 2" xfId="184"/>
    <cellStyle name="Хороший 3" xfId="185"/>
    <cellStyle name="Экспертиза" xfId="18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externalLink" Target="externalLinks/externalLink7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42</xdr:row>
      <xdr:rowOff>0</xdr:rowOff>
    </xdr:from>
    <xdr:to>
      <xdr:col>3</xdr:col>
      <xdr:colOff>190500</xdr:colOff>
      <xdr:row>42</xdr:row>
      <xdr:rowOff>0</xdr:rowOff>
    </xdr:to>
    <xdr:pic>
      <xdr:nvPicPr>
        <xdr:cNvPr id="2" name="Picture 1" descr="Печать"/>
        <xdr:cNvPicPr>
          <a:picLocks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EFEFE"/>
            </a:clrFrom>
            <a:clrTo>
              <a:srgbClr val="FEFEFE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01425"/>
          <a:ext cx="16859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42</xdr:row>
      <xdr:rowOff>0</xdr:rowOff>
    </xdr:from>
    <xdr:to>
      <xdr:col>5</xdr:col>
      <xdr:colOff>190500</xdr:colOff>
      <xdr:row>42</xdr:row>
      <xdr:rowOff>0</xdr:rowOff>
    </xdr:to>
    <xdr:pic>
      <xdr:nvPicPr>
        <xdr:cNvPr id="3" name="Picture 1" descr="Печать"/>
        <xdr:cNvPicPr>
          <a:picLocks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EFEFE"/>
            </a:clrFrom>
            <a:clrTo>
              <a:srgbClr val="FEFEFE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11401425"/>
          <a:ext cx="2019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&#1058;&#1072;&#1090;&#1100;&#1103;&#1085;&#1072;\Local%20Settings\Temporary%20Internet%20Files\Content.Outlook\K7A3UC0N\&#1057;&#1084;&#1077;&#1090;&#1072;%20%20&#1055;&#1048;&#1056;%20&#1051;&#1054;&#1058;%20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&#1056;&#1072;&#1073;&#1086;&#1090;&#1072;%20&#1074;%20&#1062;&#1077;&#1085;&#1090;&#1088;&#1069;&#1085;&#1077;&#1088;&#1075;&#1086;&#1055;&#1088;&#1086;&#1077;&#1082;&#1090;/&#1050;&#1054;&#1053;&#1050;&#1059;&#1056;&#1057;&#1053;&#1040;&#1071;/&#1052;&#1056;&#1057;&#1050;/&#1050;&#1091;&#1079;&#1073;&#1072;&#1089;&#1089;/&#1056;&#1072;&#1089;&#1087;&#1072;&#1076;&#1089;&#1082;&#1072;&#1103;/&#1050;&#1044;/&#1044;&#1086;&#1075;&#1086;&#1074;&#1086;&#1088;/&#1057;&#1084;&#1077;&#1090;&#1072;%20&#1042;&#1051;%20110%20&#1082;&#1042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6.1.88\sdo\&#1055;&#1056;&#1048;&#1052;&#1045;&#1056;%20&#1050;&#1091;&#1079;&#1073;&#1072;&#1089;&#1089;\&#1050;&#1044;_&#1055;&#1072;&#1076;&#1091;&#1085;&#1089;&#1082;&#1072;&#1103;\&#1089;&#1084;&#1077;&#1090;&#1099;\&#1042;&#1051;%2010%20&#1082;&#1042;%20&#1055;&#1072;&#1076;&#1091;&#1085;&#1089;&#1082;&#1072;&#1103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8;&#1086;&#1084;&#1089;&#1082;&#1053;&#1048;&#1055;&#1048;&#1085;&#1077;&#1092;&#1090;&#1100;/2015/&#1103;&#1085;&#1074;&#1072;&#1088;&#1100;/&#1050;&#1063;&#1053;-2014-26/&#1050;&#1063;&#1053;-2014-16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1;&#1045;&#1053;&#1069;&#1053;&#1045;&#1056;&#1043;&#1054;/&#1072;&#1074;&#1075;&#1091;&#1089;&#1090;/41297%20&#1051;&#1069;%20&#1044;&#1086;&#1082;&#1091;&#1084;&#1077;&#1085;&#1090;&#1072;&#1094;&#1080;&#1103;/&#1059;&#1089;&#1090;&#1072;&#1085;&#1086;&#1074;&#1082;&#1072;%20&#1076;&#1074;&#1091;&#1093;%20&#1050;&#1058;&#1055;&#1053;%2035%20&#1082;&#1042;%20&#1076;&#1083;&#1103;%20&#1088;&#1072;&#1079;&#1075;&#1088;&#1091;&#1093;&#1082;&#1080;%20&#1055;&#1057;%20&#8470;195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1;&#1045;&#1053;&#1069;&#1053;&#1045;&#1056;&#1043;&#1054;/&#1080;&#1102;&#1083;&#1100;/&#1057;&#1090;&#1088;&#1086;&#1080;&#1090;&#1077;&#1083;&#1100;&#1089;&#1090;&#1074;&#1086;%20&#1055;&#1057;%20110%20&#8470;67&#1040;/&#1057;&#1090;&#1088;&#1086;&#1080;&#1090;&#1077;&#1083;&#1100;&#1089;&#1090;&#1074;&#1086;%20&#1055;&#1057;%20110%20&#8470;67&#1040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6.1.88\sdo\&#1054;&#1084;&#1089;&#1082;&#1101;&#1085;&#1077;&#1088;&#1075;&#1086;\&#1041;&#1072;&#1079;&#1072;%20&#1090;&#1088;&#1077;&#1089;&#1090;&#1072;%20new\&#1055;&#1057;%2035%20&#1041;&#1072;&#1079;&#1072;%20&#1090;&#1088;&#1077;&#1089;&#1090;&#107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"/>
      <sheetName val="ПИР"/>
      <sheetName val="геодезия КТП"/>
      <sheetName val="геодзия 0,4 "/>
      <sheetName val="гос.экспертиза"/>
      <sheetName val="СМР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схД."/>
      <sheetName val="Свод"/>
      <sheetName val="ВЛ 110"/>
      <sheetName val="ООС"/>
      <sheetName val="ГОиЧС"/>
      <sheetName val="Геология ВЛ"/>
      <sheetName val="Геодезия ВЛ"/>
      <sheetName val="ГЭК110"/>
      <sheetName val="Справка"/>
    </sheetNames>
    <sheetDataSet>
      <sheetData sheetId="0">
        <row r="2">
          <cell r="C2" t="str">
            <v>???????????? Проектная документация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>
        <row r="3">
          <cell r="A3">
            <v>12</v>
          </cell>
          <cell r="I3">
            <v>4</v>
          </cell>
        </row>
        <row r="4">
          <cell r="I4">
            <v>6</v>
          </cell>
        </row>
        <row r="5">
          <cell r="I5">
            <v>8</v>
          </cell>
        </row>
        <row r="6">
          <cell r="I6">
            <v>12</v>
          </cell>
        </row>
        <row r="7">
          <cell r="I7">
            <v>16</v>
          </cell>
        </row>
        <row r="8">
          <cell r="I8">
            <v>20</v>
          </cell>
        </row>
        <row r="9">
          <cell r="I9">
            <v>24</v>
          </cell>
        </row>
        <row r="10">
          <cell r="I10">
            <v>28</v>
          </cell>
        </row>
        <row r="11">
          <cell r="I11">
            <v>32</v>
          </cell>
        </row>
        <row r="12">
          <cell r="I12">
            <v>36</v>
          </cell>
        </row>
        <row r="13">
          <cell r="I13">
            <v>40</v>
          </cell>
        </row>
        <row r="14">
          <cell r="I14">
            <v>44</v>
          </cell>
        </row>
        <row r="15">
          <cell r="I15">
            <v>48</v>
          </cell>
        </row>
        <row r="16">
          <cell r="I16">
            <v>52</v>
          </cell>
        </row>
        <row r="17">
          <cell r="I17">
            <v>56</v>
          </cell>
        </row>
        <row r="18">
          <cell r="I18">
            <v>60</v>
          </cell>
        </row>
        <row r="19">
          <cell r="I19">
            <v>80</v>
          </cell>
        </row>
        <row r="20">
          <cell r="I20">
            <v>100</v>
          </cell>
        </row>
        <row r="21">
          <cell r="I21">
            <v>120</v>
          </cell>
        </row>
        <row r="22">
          <cell r="I22">
            <v>140</v>
          </cell>
        </row>
        <row r="23">
          <cell r="I23">
            <v>160</v>
          </cell>
        </row>
        <row r="24">
          <cell r="I24">
            <v>180</v>
          </cell>
        </row>
        <row r="25">
          <cell r="I25">
            <v>200</v>
          </cell>
        </row>
        <row r="26">
          <cell r="I26">
            <v>280</v>
          </cell>
        </row>
        <row r="27">
          <cell r="I27">
            <v>360</v>
          </cell>
        </row>
        <row r="28">
          <cell r="I28">
            <v>440</v>
          </cell>
        </row>
        <row r="29">
          <cell r="I29">
            <v>520</v>
          </cell>
        </row>
        <row r="30">
          <cell r="I30">
            <v>600</v>
          </cell>
        </row>
        <row r="31">
          <cell r="I31">
            <v>680</v>
          </cell>
        </row>
        <row r="32">
          <cell r="I32">
            <v>760</v>
          </cell>
        </row>
        <row r="33">
          <cell r="I33">
            <v>840</v>
          </cell>
        </row>
        <row r="34">
          <cell r="I34">
            <v>920</v>
          </cell>
        </row>
        <row r="35">
          <cell r="I35">
            <v>1000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Сводник"/>
      <sheetName val="Нов. уч."/>
      <sheetName val="ООС"/>
      <sheetName val="ПБ"/>
      <sheetName val="Геология"/>
      <sheetName val="Геодезия"/>
      <sheetName val="ГЭК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схД."/>
      <sheetName val="Сводная спецификация"/>
      <sheetName val="Свод ПС"/>
      <sheetName val="Справка"/>
      <sheetName val="ПС 110 ПД"/>
      <sheetName val="АСУТП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"/>
      <sheetName val="геодезия"/>
      <sheetName val="геология"/>
      <sheetName val="ПС 110 (ПД)"/>
      <sheetName val="АСУТП"/>
      <sheetName val="ПС 110 (РД)"/>
      <sheetName val="Справка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"/>
      <sheetName val="Справка"/>
      <sheetName val="Лист1"/>
      <sheetName val="геодезия"/>
      <sheetName val="геология"/>
      <sheetName val="ПС 110 (ПД)"/>
      <sheetName val="Экспер."/>
      <sheetName val="Землеустр"/>
      <sheetName val="АИИСКУЭ"/>
      <sheetName val="АСУТП"/>
      <sheetName val="ЭФ.инвести"/>
      <sheetName val="ОВОС"/>
      <sheetName val="Командир.расчет.1"/>
      <sheetName val="Организ.эксп"/>
      <sheetName val="Командир.расчет.2"/>
      <sheetName val="ТКЗ"/>
      <sheetName val="ГОиЧС"/>
    </sheetNames>
    <sheetDataSet>
      <sheetData sheetId="0" refreshError="1"/>
      <sheetData sheetId="1" refreshError="1"/>
      <sheetData sheetId="2" refreshError="1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мета ПС35"/>
      <sheetName val="Справка"/>
    </sheetNames>
    <sheetDataSet>
      <sheetData sheetId="0" refreshError="1"/>
      <sheetData sheetId="1">
        <row r="3">
          <cell r="L3">
            <v>1</v>
          </cell>
        </row>
        <row r="4">
          <cell r="L4">
            <v>2</v>
          </cell>
        </row>
        <row r="5">
          <cell r="L5">
            <v>3</v>
          </cell>
        </row>
        <row r="6">
          <cell r="L6">
            <v>4</v>
          </cell>
        </row>
        <row r="7">
          <cell r="L7">
            <v>5</v>
          </cell>
        </row>
        <row r="8">
          <cell r="L8">
            <v>6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1"/>
  <sheetViews>
    <sheetView tabSelected="1" view="pageBreakPreview" zoomScale="115" zoomScaleNormal="100" zoomScaleSheetLayoutView="115" workbookViewId="0">
      <selection activeCell="A4" sqref="A4:N4"/>
    </sheetView>
  </sheetViews>
  <sheetFormatPr defaultRowHeight="15" x14ac:dyDescent="0.25"/>
  <cols>
    <col min="1" max="1" width="4.140625" customWidth="1"/>
    <col min="6" max="6" width="15.5703125" customWidth="1"/>
    <col min="7" max="7" width="7.140625" customWidth="1"/>
    <col min="8" max="8" width="6.5703125" customWidth="1"/>
    <col min="9" max="9" width="5.5703125" customWidth="1"/>
    <col min="10" max="10" width="3.85546875" customWidth="1"/>
    <col min="11" max="11" width="2.85546875" customWidth="1"/>
    <col min="12" max="12" width="2.28515625" customWidth="1"/>
    <col min="13" max="13" width="3.85546875" customWidth="1"/>
    <col min="14" max="14" width="15.140625" customWidth="1"/>
  </cols>
  <sheetData>
    <row r="1" spans="1:15" ht="16.5" customHeight="1" x14ac:dyDescent="0.3">
      <c r="A1" s="1"/>
      <c r="B1" s="1"/>
      <c r="C1" s="1"/>
      <c r="D1" s="1"/>
      <c r="E1" s="1"/>
      <c r="F1" s="2"/>
      <c r="G1" s="3"/>
      <c r="H1" s="4"/>
      <c r="I1" s="2"/>
      <c r="J1" s="2"/>
      <c r="K1" s="2"/>
      <c r="L1" s="2"/>
      <c r="M1" s="2"/>
      <c r="N1" s="5" t="s">
        <v>0</v>
      </c>
      <c r="O1" s="6"/>
    </row>
    <row r="2" spans="1:15" ht="12" customHeight="1" x14ac:dyDescent="0.25">
      <c r="A2" s="7"/>
      <c r="B2" s="7"/>
      <c r="C2" s="7"/>
      <c r="D2" s="7"/>
      <c r="E2" s="7"/>
      <c r="F2" s="8"/>
      <c r="G2" s="3"/>
      <c r="H2" s="9"/>
      <c r="I2" s="10"/>
      <c r="J2" s="10"/>
      <c r="K2" s="10"/>
      <c r="L2" s="10"/>
      <c r="M2" s="10"/>
      <c r="N2" s="11" t="s">
        <v>1</v>
      </c>
      <c r="O2" s="6"/>
    </row>
    <row r="3" spans="1:15" ht="18.75" customHeight="1" x14ac:dyDescent="0.25">
      <c r="A3" s="129" t="s">
        <v>34</v>
      </c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6"/>
    </row>
    <row r="4" spans="1:15" ht="18.75" customHeight="1" x14ac:dyDescent="0.25">
      <c r="A4" s="130" t="s">
        <v>2</v>
      </c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  <c r="M4" s="130"/>
      <c r="N4" s="130"/>
      <c r="O4" s="6"/>
    </row>
    <row r="5" spans="1:15" ht="18.75" x14ac:dyDescent="0.25">
      <c r="A5" s="131" t="s">
        <v>3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6"/>
    </row>
    <row r="6" spans="1:15" x14ac:dyDescent="0.25">
      <c r="A6" s="12"/>
      <c r="B6" s="133"/>
      <c r="C6" s="133"/>
      <c r="D6" s="133"/>
      <c r="E6" s="133"/>
      <c r="F6" s="133"/>
      <c r="G6" s="133"/>
      <c r="H6" s="133"/>
      <c r="I6" s="133"/>
      <c r="J6" s="133"/>
      <c r="K6" s="133"/>
      <c r="L6" s="133"/>
      <c r="M6" s="133"/>
      <c r="N6" s="12"/>
      <c r="O6" s="6"/>
    </row>
    <row r="7" spans="1:15" ht="57.75" customHeight="1" x14ac:dyDescent="0.25">
      <c r="A7" s="134" t="s">
        <v>4</v>
      </c>
      <c r="B7" s="134"/>
      <c r="C7" s="134"/>
      <c r="D7" s="134"/>
      <c r="E7" s="111"/>
      <c r="F7" s="111"/>
      <c r="G7" s="111"/>
      <c r="H7" s="111"/>
      <c r="I7" s="111"/>
      <c r="J7" s="111"/>
      <c r="K7" s="111"/>
      <c r="L7" s="111"/>
      <c r="M7" s="111"/>
      <c r="N7" s="111"/>
      <c r="O7" s="6"/>
    </row>
    <row r="8" spans="1:15" ht="27.75" customHeight="1" x14ac:dyDescent="0.25">
      <c r="A8" s="111" t="s">
        <v>5</v>
      </c>
      <c r="B8" s="111"/>
      <c r="C8" s="111"/>
      <c r="D8" s="111"/>
      <c r="E8" s="111"/>
      <c r="F8" s="111"/>
      <c r="G8" s="111"/>
      <c r="H8" s="111"/>
      <c r="I8" s="111"/>
      <c r="J8" s="111"/>
      <c r="K8" s="111"/>
      <c r="L8" s="111"/>
      <c r="M8" s="111"/>
      <c r="N8" s="111"/>
      <c r="O8" s="6"/>
    </row>
    <row r="9" spans="1:15" ht="24" customHeight="1" x14ac:dyDescent="0.25">
      <c r="A9" s="112" t="s">
        <v>6</v>
      </c>
      <c r="B9" s="112"/>
      <c r="C9" s="112"/>
      <c r="D9" s="112"/>
      <c r="E9" s="112"/>
      <c r="F9" s="112"/>
      <c r="G9" s="112"/>
      <c r="H9" s="112"/>
      <c r="I9" s="112"/>
      <c r="J9" s="112"/>
      <c r="K9" s="112"/>
      <c r="L9" s="112"/>
      <c r="M9" s="112"/>
      <c r="N9" s="112"/>
      <c r="O9" s="6"/>
    </row>
    <row r="10" spans="1:15" ht="15" customHeight="1" thickBot="1" x14ac:dyDescent="0.3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6"/>
    </row>
    <row r="11" spans="1:15" ht="53.25" customHeight="1" x14ac:dyDescent="0.25">
      <c r="A11" s="113" t="s">
        <v>7</v>
      </c>
      <c r="B11" s="115" t="s">
        <v>8</v>
      </c>
      <c r="C11" s="116"/>
      <c r="D11" s="117"/>
      <c r="E11" s="115" t="s">
        <v>9</v>
      </c>
      <c r="F11" s="117"/>
      <c r="G11" s="121" t="s">
        <v>10</v>
      </c>
      <c r="H11" s="122"/>
      <c r="I11" s="122"/>
      <c r="J11" s="122"/>
      <c r="K11" s="122"/>
      <c r="L11" s="122"/>
      <c r="M11" s="123"/>
      <c r="N11" s="124" t="s">
        <v>11</v>
      </c>
      <c r="O11" s="6"/>
    </row>
    <row r="12" spans="1:15" ht="48.75" customHeight="1" x14ac:dyDescent="0.25">
      <c r="A12" s="114"/>
      <c r="B12" s="118"/>
      <c r="C12" s="119"/>
      <c r="D12" s="120"/>
      <c r="E12" s="118"/>
      <c r="F12" s="120"/>
      <c r="G12" s="126" t="s">
        <v>12</v>
      </c>
      <c r="H12" s="127"/>
      <c r="I12" s="127"/>
      <c r="J12" s="127"/>
      <c r="K12" s="127"/>
      <c r="L12" s="127"/>
      <c r="M12" s="128"/>
      <c r="N12" s="125"/>
      <c r="O12" s="6"/>
    </row>
    <row r="13" spans="1:15" x14ac:dyDescent="0.25">
      <c r="A13" s="14">
        <v>1</v>
      </c>
      <c r="B13" s="96">
        <v>2</v>
      </c>
      <c r="C13" s="97"/>
      <c r="D13" s="98"/>
      <c r="E13" s="96">
        <v>3</v>
      </c>
      <c r="F13" s="98"/>
      <c r="G13" s="99">
        <v>4</v>
      </c>
      <c r="H13" s="100"/>
      <c r="I13" s="100"/>
      <c r="J13" s="100"/>
      <c r="K13" s="100"/>
      <c r="L13" s="100"/>
      <c r="M13" s="101"/>
      <c r="N13" s="15">
        <v>5</v>
      </c>
      <c r="O13" s="6"/>
    </row>
    <row r="14" spans="1:15" ht="17.25" customHeight="1" x14ac:dyDescent="0.25">
      <c r="A14" s="16"/>
      <c r="B14" s="102" t="s">
        <v>13</v>
      </c>
      <c r="C14" s="103"/>
      <c r="D14" s="103"/>
      <c r="E14" s="103"/>
      <c r="F14" s="103"/>
      <c r="G14" s="103"/>
      <c r="H14" s="103"/>
      <c r="I14" s="103"/>
      <c r="J14" s="103"/>
      <c r="K14" s="103"/>
      <c r="L14" s="103"/>
      <c r="M14" s="103"/>
      <c r="N14" s="17" t="s">
        <v>14</v>
      </c>
      <c r="O14" s="6"/>
    </row>
    <row r="15" spans="1:15" ht="120.75" customHeight="1" x14ac:dyDescent="0.25">
      <c r="A15" s="18">
        <v>1</v>
      </c>
      <c r="B15" s="102" t="s">
        <v>15</v>
      </c>
      <c r="C15" s="104"/>
      <c r="D15" s="105"/>
      <c r="E15" s="106" t="s">
        <v>16</v>
      </c>
      <c r="F15" s="107"/>
      <c r="G15" s="108" t="s">
        <v>17</v>
      </c>
      <c r="H15" s="109"/>
      <c r="I15" s="109"/>
      <c r="J15" s="109"/>
      <c r="K15" s="109"/>
      <c r="L15" s="109"/>
      <c r="M15" s="110"/>
      <c r="N15" s="19">
        <f>25370.22*2.7*1.25</f>
        <v>85624.492500000022</v>
      </c>
      <c r="O15" s="6"/>
    </row>
    <row r="16" spans="1:15" ht="45" customHeight="1" x14ac:dyDescent="0.25">
      <c r="A16" s="75" t="s">
        <v>18</v>
      </c>
      <c r="B16" s="77" t="s">
        <v>19</v>
      </c>
      <c r="C16" s="78"/>
      <c r="D16" s="79"/>
      <c r="E16" s="80" t="s">
        <v>20</v>
      </c>
      <c r="F16" s="81"/>
      <c r="G16" s="82" t="s">
        <v>21</v>
      </c>
      <c r="H16" s="83"/>
      <c r="I16" s="83"/>
      <c r="J16" s="83"/>
      <c r="K16" s="83"/>
      <c r="L16" s="83"/>
      <c r="M16" s="84"/>
      <c r="N16" s="88">
        <f>C17*(C21/C19)*0.4*1000</f>
        <v>1561.7907432000004</v>
      </c>
      <c r="O16" s="6"/>
    </row>
    <row r="17" spans="1:15" ht="12.75" customHeight="1" x14ac:dyDescent="0.25">
      <c r="A17" s="76"/>
      <c r="B17" s="90" t="s">
        <v>22</v>
      </c>
      <c r="C17" s="91">
        <f>N15/1000</f>
        <v>85.624492500000017</v>
      </c>
      <c r="D17" s="92" t="s">
        <v>23</v>
      </c>
      <c r="E17" s="20" t="s">
        <v>24</v>
      </c>
      <c r="F17" s="21">
        <v>0.4</v>
      </c>
      <c r="G17" s="85"/>
      <c r="H17" s="86"/>
      <c r="I17" s="86"/>
      <c r="J17" s="86"/>
      <c r="K17" s="86"/>
      <c r="L17" s="86"/>
      <c r="M17" s="87"/>
      <c r="N17" s="89"/>
      <c r="O17" s="6"/>
    </row>
    <row r="18" spans="1:15" ht="40.5" customHeight="1" x14ac:dyDescent="0.25">
      <c r="A18" s="76"/>
      <c r="B18" s="90"/>
      <c r="C18" s="91"/>
      <c r="D18" s="92"/>
      <c r="E18" s="93"/>
      <c r="F18" s="94"/>
      <c r="G18" s="85"/>
      <c r="H18" s="86"/>
      <c r="I18" s="86"/>
      <c r="J18" s="86"/>
      <c r="K18" s="86"/>
      <c r="L18" s="86"/>
      <c r="M18" s="87"/>
      <c r="N18" s="89"/>
      <c r="O18" s="6"/>
    </row>
    <row r="19" spans="1:15" ht="9.75" customHeight="1" x14ac:dyDescent="0.25">
      <c r="A19" s="76"/>
      <c r="B19" s="69" t="s">
        <v>25</v>
      </c>
      <c r="C19" s="65">
        <v>10</v>
      </c>
      <c r="D19" s="67" t="s">
        <v>26</v>
      </c>
      <c r="E19" s="20"/>
      <c r="F19" s="21"/>
      <c r="G19" s="85"/>
      <c r="H19" s="86"/>
      <c r="I19" s="86"/>
      <c r="J19" s="86"/>
      <c r="K19" s="86"/>
      <c r="L19" s="86"/>
      <c r="M19" s="87"/>
      <c r="N19" s="89"/>
      <c r="O19" s="6"/>
    </row>
    <row r="20" spans="1:15" ht="11.25" customHeight="1" x14ac:dyDescent="0.25">
      <c r="A20" s="76"/>
      <c r="B20" s="95"/>
      <c r="C20" s="66"/>
      <c r="D20" s="68"/>
      <c r="E20" s="20"/>
      <c r="F20" s="21"/>
      <c r="G20" s="85"/>
      <c r="H20" s="86"/>
      <c r="I20" s="86"/>
      <c r="J20" s="86"/>
      <c r="K20" s="86"/>
      <c r="L20" s="86"/>
      <c r="M20" s="87"/>
      <c r="N20" s="89"/>
      <c r="O20" s="6"/>
    </row>
    <row r="21" spans="1:15" ht="12.75" customHeight="1" x14ac:dyDescent="0.25">
      <c r="A21" s="76"/>
      <c r="B21" s="69" t="s">
        <v>27</v>
      </c>
      <c r="C21" s="65">
        <v>0.45600000000000002</v>
      </c>
      <c r="D21" s="67" t="s">
        <v>28</v>
      </c>
      <c r="E21" s="20"/>
      <c r="F21" s="13"/>
      <c r="G21" s="85"/>
      <c r="H21" s="86"/>
      <c r="I21" s="86"/>
      <c r="J21" s="86"/>
      <c r="K21" s="86"/>
      <c r="L21" s="86"/>
      <c r="M21" s="87"/>
      <c r="N21" s="89"/>
      <c r="O21" s="6"/>
    </row>
    <row r="22" spans="1:15" ht="12.75" customHeight="1" x14ac:dyDescent="0.25">
      <c r="A22" s="76"/>
      <c r="B22" s="70"/>
      <c r="C22" s="66"/>
      <c r="D22" s="71"/>
      <c r="E22" s="20"/>
      <c r="F22" s="13"/>
      <c r="G22" s="85"/>
      <c r="H22" s="86"/>
      <c r="I22" s="86"/>
      <c r="J22" s="86"/>
      <c r="K22" s="86"/>
      <c r="L22" s="86"/>
      <c r="M22" s="87"/>
      <c r="N22" s="89"/>
      <c r="O22" s="6"/>
    </row>
    <row r="23" spans="1:15" ht="15" customHeight="1" x14ac:dyDescent="0.25">
      <c r="A23" s="22"/>
      <c r="B23" s="72" t="s">
        <v>29</v>
      </c>
      <c r="C23" s="73"/>
      <c r="D23" s="73"/>
      <c r="E23" s="73"/>
      <c r="F23" s="73"/>
      <c r="G23" s="73"/>
      <c r="H23" s="73"/>
      <c r="I23" s="73"/>
      <c r="J23" s="73"/>
      <c r="K23" s="73"/>
      <c r="L23" s="73"/>
      <c r="M23" s="74"/>
      <c r="N23" s="19">
        <f>N16</f>
        <v>1561.7907432000004</v>
      </c>
      <c r="O23" s="6"/>
    </row>
    <row r="24" spans="1:15" ht="15.75" customHeight="1" x14ac:dyDescent="0.25">
      <c r="A24" s="23"/>
      <c r="B24" s="55" t="s">
        <v>30</v>
      </c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7"/>
      <c r="N24" s="24">
        <f>N23*N14</f>
        <v>3201.6710235600008</v>
      </c>
      <c r="O24" s="6"/>
    </row>
    <row r="25" spans="1:15" x14ac:dyDescent="0.25">
      <c r="A25" s="25"/>
      <c r="B25" s="58" t="s">
        <v>31</v>
      </c>
      <c r="C25" s="59"/>
      <c r="D25" s="59"/>
      <c r="E25" s="59"/>
      <c r="F25" s="60"/>
      <c r="G25" s="58">
        <v>0.85</v>
      </c>
      <c r="H25" s="59"/>
      <c r="I25" s="59"/>
      <c r="J25" s="59"/>
      <c r="K25" s="59"/>
      <c r="L25" s="59"/>
      <c r="M25" s="60"/>
      <c r="N25" s="26">
        <f>N24*G25</f>
        <v>2721.4203700260005</v>
      </c>
      <c r="O25" s="6"/>
    </row>
    <row r="26" spans="1:15" x14ac:dyDescent="0.25">
      <c r="A26" s="27"/>
      <c r="B26" s="61" t="s">
        <v>32</v>
      </c>
      <c r="C26" s="62"/>
      <c r="D26" s="62"/>
      <c r="E26" s="62"/>
      <c r="F26" s="62"/>
      <c r="G26" s="62"/>
      <c r="H26" s="62"/>
      <c r="I26" s="62"/>
      <c r="J26" s="62"/>
      <c r="K26" s="62"/>
      <c r="L26" s="62"/>
      <c r="M26" s="63"/>
      <c r="N26" s="28">
        <f>N25*18%</f>
        <v>489.85566660468004</v>
      </c>
      <c r="O26" s="6"/>
    </row>
    <row r="27" spans="1:15" x14ac:dyDescent="0.25">
      <c r="A27" s="27"/>
      <c r="B27" s="61" t="s">
        <v>33</v>
      </c>
      <c r="C27" s="62"/>
      <c r="D27" s="62"/>
      <c r="E27" s="62"/>
      <c r="F27" s="62"/>
      <c r="G27" s="62"/>
      <c r="H27" s="62"/>
      <c r="I27" s="62"/>
      <c r="J27" s="62"/>
      <c r="K27" s="62"/>
      <c r="L27" s="62"/>
      <c r="M27" s="63"/>
      <c r="N27" s="28">
        <f>N25+N26</f>
        <v>3211.2760366306807</v>
      </c>
      <c r="O27" s="6"/>
    </row>
    <row r="28" spans="1:15" x14ac:dyDescent="0.25">
      <c r="A28" s="29"/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1"/>
      <c r="O28" s="6"/>
    </row>
    <row r="29" spans="1:15" x14ac:dyDescent="0.25">
      <c r="A29" s="29"/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1"/>
      <c r="O29" s="6"/>
    </row>
    <row r="30" spans="1:15" x14ac:dyDescent="0.25">
      <c r="A30" s="29"/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1"/>
      <c r="O30" s="6"/>
    </row>
    <row r="31" spans="1:15" ht="15.75" x14ac:dyDescent="0.25">
      <c r="A31" s="32"/>
      <c r="B31" s="32"/>
      <c r="C31" s="33"/>
      <c r="D31" s="33"/>
      <c r="E31" s="33"/>
      <c r="F31" s="33"/>
      <c r="G31" s="64"/>
      <c r="H31" s="64"/>
      <c r="I31" s="64"/>
      <c r="J31" s="64"/>
      <c r="K31" s="64"/>
      <c r="L31" s="64"/>
      <c r="M31" s="64"/>
      <c r="N31" s="64"/>
      <c r="O31" s="6"/>
    </row>
    <row r="32" spans="1:15" x14ac:dyDescent="0.25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</row>
    <row r="33" spans="1:15" x14ac:dyDescent="0.25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</row>
    <row r="34" spans="1:15" x14ac:dyDescent="0.25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</row>
    <row r="35" spans="1:15" x14ac:dyDescent="0.2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</row>
    <row r="36" spans="1:15" x14ac:dyDescent="0.25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</row>
    <row r="37" spans="1:15" x14ac:dyDescent="0.25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</row>
    <row r="38" spans="1:15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</row>
    <row r="39" spans="1:15" x14ac:dyDescent="0.25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</row>
    <row r="40" spans="1:15" x14ac:dyDescent="0.25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</row>
    <row r="41" spans="1:15" x14ac:dyDescent="0.25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</row>
    <row r="42" spans="1:15" x14ac:dyDescent="0.25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</row>
    <row r="43" spans="1:15" x14ac:dyDescent="0.25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15" x14ac:dyDescent="0.25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</row>
    <row r="45" spans="1:15" x14ac:dyDescent="0.25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</row>
    <row r="46" spans="1:15" x14ac:dyDescent="0.25">
      <c r="A46" s="34"/>
      <c r="B46" s="35"/>
      <c r="C46" s="35"/>
      <c r="D46" s="35"/>
      <c r="E46" s="35"/>
      <c r="F46" s="36"/>
      <c r="G46" s="37"/>
      <c r="H46" s="38"/>
      <c r="I46" s="38"/>
      <c r="J46" s="38"/>
      <c r="K46" s="38"/>
      <c r="L46" s="38"/>
      <c r="M46" s="38"/>
      <c r="N46" s="34"/>
    </row>
    <row r="47" spans="1:15" x14ac:dyDescent="0.25">
      <c r="A47" s="34"/>
      <c r="B47" s="35"/>
      <c r="C47" s="35"/>
      <c r="D47" s="34"/>
      <c r="E47" s="34"/>
      <c r="F47" s="36"/>
      <c r="G47" s="37"/>
      <c r="H47" s="38"/>
      <c r="I47" s="38"/>
      <c r="J47" s="38"/>
      <c r="K47" s="38"/>
      <c r="L47" s="38"/>
      <c r="M47" s="38"/>
      <c r="N47" s="34"/>
    </row>
    <row r="48" spans="1:15" x14ac:dyDescent="0.25">
      <c r="A48" s="34"/>
      <c r="B48" s="35"/>
      <c r="C48" s="35"/>
      <c r="D48" s="34"/>
      <c r="E48" s="34"/>
      <c r="F48" s="36"/>
      <c r="G48" s="37"/>
      <c r="H48" s="38"/>
      <c r="I48" s="38"/>
      <c r="J48" s="38"/>
      <c r="K48" s="38"/>
      <c r="L48" s="38"/>
      <c r="M48" s="38"/>
      <c r="N48" s="34"/>
    </row>
    <row r="49" spans="1:14" x14ac:dyDescent="0.25">
      <c r="A49" s="34"/>
      <c r="B49" s="35"/>
      <c r="C49" s="35"/>
      <c r="D49" s="34"/>
      <c r="E49" s="34"/>
      <c r="F49" s="36"/>
      <c r="G49" s="37"/>
      <c r="H49" s="38"/>
      <c r="I49" s="38"/>
      <c r="J49" s="38"/>
      <c r="K49" s="38"/>
      <c r="L49" s="38"/>
      <c r="M49" s="38"/>
      <c r="N49" s="34"/>
    </row>
    <row r="50" spans="1:14" x14ac:dyDescent="0.25">
      <c r="A50" s="34"/>
      <c r="B50" s="35"/>
      <c r="C50" s="35"/>
      <c r="D50" s="34"/>
      <c r="E50" s="34"/>
      <c r="F50" s="39"/>
      <c r="G50" s="37"/>
      <c r="H50" s="38"/>
      <c r="I50" s="38"/>
      <c r="J50" s="38"/>
      <c r="K50" s="38"/>
      <c r="L50" s="38"/>
      <c r="M50" s="38"/>
      <c r="N50" s="34"/>
    </row>
    <row r="51" spans="1:14" x14ac:dyDescent="0.25">
      <c r="A51" s="34"/>
      <c r="B51" s="40"/>
      <c r="C51" s="41"/>
      <c r="D51" s="42"/>
      <c r="E51" s="41"/>
      <c r="F51" s="43"/>
      <c r="G51" s="40"/>
      <c r="H51" s="38"/>
      <c r="I51" s="38"/>
      <c r="J51" s="38"/>
      <c r="K51" s="38"/>
      <c r="L51" s="38"/>
      <c r="M51" s="38"/>
      <c r="N51" s="34"/>
    </row>
    <row r="52" spans="1:14" x14ac:dyDescent="0.25">
      <c r="A52" s="34"/>
      <c r="B52" s="40"/>
      <c r="C52" s="40"/>
      <c r="D52" s="40"/>
      <c r="E52" s="40"/>
      <c r="F52" s="43"/>
      <c r="G52" s="40"/>
      <c r="H52" s="38"/>
      <c r="I52" s="38"/>
      <c r="J52" s="38"/>
      <c r="K52" s="38"/>
      <c r="L52" s="38"/>
      <c r="M52" s="38"/>
      <c r="N52" s="34"/>
    </row>
    <row r="53" spans="1:14" x14ac:dyDescent="0.25">
      <c r="A53" s="34"/>
      <c r="B53" s="40"/>
      <c r="C53" s="40"/>
      <c r="D53" s="40"/>
      <c r="E53" s="40"/>
      <c r="F53" s="43"/>
      <c r="G53" s="40"/>
      <c r="H53" s="38"/>
      <c r="I53" s="38"/>
      <c r="J53" s="38"/>
      <c r="K53" s="38"/>
      <c r="L53" s="38"/>
      <c r="M53" s="38"/>
      <c r="N53" s="34"/>
    </row>
    <row r="54" spans="1:14" x14ac:dyDescent="0.25">
      <c r="A54" s="34"/>
      <c r="B54" s="40"/>
      <c r="C54" s="40"/>
      <c r="D54" s="40"/>
      <c r="E54" s="40"/>
      <c r="F54" s="43"/>
      <c r="G54" s="40"/>
      <c r="H54" s="38"/>
      <c r="I54" s="38"/>
      <c r="J54" s="38"/>
      <c r="K54" s="38"/>
      <c r="L54" s="38"/>
      <c r="M54" s="38"/>
      <c r="N54" s="34"/>
    </row>
    <row r="55" spans="1:14" x14ac:dyDescent="0.25">
      <c r="A55" s="34"/>
      <c r="B55" s="40"/>
      <c r="C55" s="40"/>
      <c r="D55" s="40"/>
      <c r="E55" s="40"/>
      <c r="F55" s="43"/>
      <c r="G55" s="40"/>
      <c r="H55" s="38"/>
      <c r="I55" s="38"/>
      <c r="J55" s="38"/>
      <c r="K55" s="38"/>
      <c r="L55" s="38"/>
      <c r="M55" s="38"/>
      <c r="N55" s="34"/>
    </row>
    <row r="56" spans="1:14" x14ac:dyDescent="0.25">
      <c r="A56" s="34"/>
      <c r="B56" s="40"/>
      <c r="C56" s="40"/>
      <c r="D56" s="40"/>
      <c r="E56" s="40"/>
      <c r="F56" s="43"/>
      <c r="G56" s="40"/>
      <c r="H56" s="38"/>
      <c r="I56" s="38"/>
      <c r="J56" s="38"/>
      <c r="K56" s="38"/>
      <c r="L56" s="38"/>
      <c r="M56" s="38"/>
      <c r="N56" s="34"/>
    </row>
    <row r="57" spans="1:14" x14ac:dyDescent="0.25">
      <c r="A57" s="34"/>
      <c r="B57" s="35"/>
      <c r="C57" s="35"/>
      <c r="D57" s="34"/>
      <c r="E57" s="34"/>
      <c r="F57" s="43"/>
      <c r="G57" s="53"/>
      <c r="H57" s="53"/>
      <c r="I57" s="53"/>
      <c r="J57" s="53"/>
      <c r="K57" s="53"/>
      <c r="L57" s="53"/>
      <c r="M57" s="38"/>
      <c r="N57" s="34"/>
    </row>
    <row r="58" spans="1:14" x14ac:dyDescent="0.25">
      <c r="A58" s="34"/>
      <c r="B58" s="34"/>
      <c r="C58" s="34"/>
      <c r="D58" s="34"/>
      <c r="E58" s="34"/>
      <c r="F58" s="39"/>
      <c r="G58" s="40"/>
      <c r="H58" s="38"/>
      <c r="I58" s="38"/>
      <c r="J58" s="38"/>
      <c r="K58" s="38"/>
      <c r="L58" s="38"/>
      <c r="M58" s="38"/>
      <c r="N58" s="34"/>
    </row>
    <row r="59" spans="1:14" x14ac:dyDescent="0.25">
      <c r="A59" s="34"/>
      <c r="B59" s="34"/>
      <c r="C59" s="34"/>
      <c r="D59" s="34"/>
      <c r="E59" s="34"/>
      <c r="F59" s="39"/>
      <c r="G59" s="40"/>
      <c r="H59" s="38"/>
      <c r="I59" s="38"/>
      <c r="J59" s="38"/>
      <c r="K59" s="38"/>
      <c r="L59" s="38"/>
      <c r="M59" s="38"/>
      <c r="N59" s="34"/>
    </row>
    <row r="60" spans="1:14" x14ac:dyDescent="0.25">
      <c r="A60" s="40"/>
      <c r="B60" s="40"/>
      <c r="C60" s="42"/>
      <c r="D60" s="40"/>
      <c r="E60" s="40"/>
      <c r="F60" s="40"/>
      <c r="G60" s="44"/>
      <c r="H60" s="44"/>
      <c r="I60" s="44"/>
      <c r="J60" s="45"/>
      <c r="K60" s="45"/>
      <c r="L60" s="45"/>
      <c r="M60" s="45"/>
      <c r="N60" s="45"/>
    </row>
    <row r="61" spans="1:14" x14ac:dyDescent="0.25">
      <c r="A61" s="40"/>
      <c r="B61" s="40"/>
      <c r="C61" s="46"/>
      <c r="D61" s="47"/>
      <c r="E61" s="48"/>
      <c r="F61" s="49"/>
      <c r="G61" s="50"/>
      <c r="H61" s="38"/>
      <c r="I61" s="38"/>
      <c r="J61" s="38"/>
      <c r="K61" s="38"/>
      <c r="L61" s="38"/>
      <c r="M61" s="44"/>
      <c r="N61" s="40"/>
    </row>
    <row r="62" spans="1:14" x14ac:dyDescent="0.25">
      <c r="A62" s="40"/>
      <c r="B62" s="40"/>
      <c r="C62" s="51"/>
      <c r="D62" s="46"/>
      <c r="E62" s="48"/>
      <c r="F62" s="49"/>
      <c r="G62" s="50"/>
      <c r="H62" s="38"/>
      <c r="I62" s="38"/>
      <c r="J62" s="38"/>
      <c r="K62" s="38"/>
      <c r="L62" s="38"/>
      <c r="M62" s="44"/>
      <c r="N62" s="40"/>
    </row>
    <row r="63" spans="1:14" x14ac:dyDescent="0.25">
      <c r="A63" s="40"/>
      <c r="B63" s="40"/>
      <c r="C63" s="51"/>
      <c r="D63" s="46"/>
      <c r="E63" s="48"/>
      <c r="F63" s="49"/>
      <c r="G63" s="50"/>
      <c r="H63" s="38"/>
      <c r="I63" s="38"/>
      <c r="J63" s="38"/>
      <c r="K63" s="38"/>
      <c r="L63" s="38"/>
      <c r="M63" s="44"/>
      <c r="N63" s="40"/>
    </row>
    <row r="64" spans="1:14" x14ac:dyDescent="0.25">
      <c r="A64" s="40"/>
      <c r="B64" s="40"/>
      <c r="C64" s="51"/>
      <c r="D64" s="46"/>
      <c r="E64" s="48"/>
      <c r="F64" s="49"/>
      <c r="G64" s="50"/>
      <c r="H64" s="38"/>
      <c r="I64" s="38"/>
      <c r="J64" s="38"/>
      <c r="K64" s="38"/>
      <c r="L64" s="38"/>
      <c r="M64" s="44"/>
      <c r="N64" s="40"/>
    </row>
    <row r="65" spans="1:14" x14ac:dyDescent="0.25">
      <c r="A65" s="40"/>
      <c r="B65" s="40"/>
      <c r="C65" s="51"/>
      <c r="D65" s="46"/>
      <c r="E65" s="48"/>
      <c r="F65" s="49"/>
      <c r="G65" s="50"/>
      <c r="H65" s="38"/>
      <c r="I65" s="38"/>
      <c r="J65" s="38"/>
      <c r="K65" s="38"/>
      <c r="L65" s="38"/>
      <c r="M65" s="44"/>
      <c r="N65" s="40"/>
    </row>
    <row r="66" spans="1:14" x14ac:dyDescent="0.25">
      <c r="A66" s="34"/>
      <c r="B66" s="34"/>
      <c r="C66" s="51"/>
      <c r="D66" s="46"/>
      <c r="E66" s="48"/>
      <c r="F66" s="49"/>
      <c r="G66" s="50"/>
      <c r="H66" s="38"/>
      <c r="I66" s="38"/>
      <c r="J66" s="38"/>
      <c r="K66" s="38"/>
      <c r="L66" s="38"/>
      <c r="M66" s="38"/>
      <c r="N66" s="34"/>
    </row>
    <row r="67" spans="1:14" x14ac:dyDescent="0.25">
      <c r="A67" s="34"/>
      <c r="B67" s="34"/>
      <c r="C67" s="51"/>
      <c r="D67" s="46"/>
      <c r="E67" s="48"/>
      <c r="F67" s="49"/>
      <c r="G67" s="50"/>
      <c r="H67" s="38"/>
      <c r="I67" s="38"/>
      <c r="J67" s="38"/>
      <c r="K67" s="38"/>
      <c r="L67" s="38"/>
      <c r="M67" s="38"/>
      <c r="N67" s="34"/>
    </row>
    <row r="68" spans="1:14" x14ac:dyDescent="0.25">
      <c r="A68" s="34"/>
      <c r="B68" s="34"/>
      <c r="C68" s="51"/>
      <c r="D68" s="46"/>
      <c r="E68" s="48"/>
      <c r="F68" s="49"/>
      <c r="G68" s="50"/>
      <c r="H68" s="38"/>
      <c r="I68" s="38"/>
      <c r="J68" s="38"/>
      <c r="K68" s="38"/>
      <c r="L68" s="38"/>
      <c r="M68" s="38"/>
      <c r="N68" s="34"/>
    </row>
    <row r="69" spans="1:14" x14ac:dyDescent="0.25">
      <c r="A69" s="34"/>
      <c r="B69" s="34"/>
      <c r="C69" s="52"/>
      <c r="D69" s="47"/>
      <c r="E69" s="48"/>
      <c r="F69" s="49"/>
      <c r="G69" s="50"/>
      <c r="H69" s="38"/>
      <c r="I69" s="38"/>
      <c r="J69" s="38"/>
      <c r="K69" s="38"/>
      <c r="L69" s="38"/>
      <c r="M69" s="38"/>
      <c r="N69" s="34"/>
    </row>
    <row r="70" spans="1:14" x14ac:dyDescent="0.25">
      <c r="A70" s="34"/>
      <c r="B70" s="34"/>
      <c r="C70" s="52"/>
      <c r="D70" s="52"/>
      <c r="E70" s="52"/>
      <c r="F70" s="49"/>
      <c r="G70" s="50"/>
      <c r="H70" s="38"/>
      <c r="I70" s="38"/>
      <c r="J70" s="38"/>
      <c r="K70" s="38"/>
      <c r="L70" s="38"/>
      <c r="M70" s="38"/>
      <c r="N70" s="34"/>
    </row>
    <row r="71" spans="1:14" x14ac:dyDescent="0.25">
      <c r="A71" s="34"/>
      <c r="B71" s="34"/>
      <c r="C71" s="52"/>
      <c r="D71" s="52"/>
      <c r="E71" s="52"/>
      <c r="F71" s="49"/>
      <c r="G71" s="54"/>
      <c r="H71" s="54"/>
      <c r="I71" s="54"/>
      <c r="J71" s="54"/>
      <c r="K71" s="54"/>
      <c r="L71" s="54"/>
      <c r="M71" s="38"/>
      <c r="N71" s="34"/>
    </row>
  </sheetData>
  <mergeCells count="47">
    <mergeCell ref="A3:N3"/>
    <mergeCell ref="A4:N4"/>
    <mergeCell ref="A5:N5"/>
    <mergeCell ref="B6:M6"/>
    <mergeCell ref="A7:D7"/>
    <mergeCell ref="E7:N7"/>
    <mergeCell ref="A8:D8"/>
    <mergeCell ref="E8:N8"/>
    <mergeCell ref="A9:D9"/>
    <mergeCell ref="E9:N9"/>
    <mergeCell ref="A11:A12"/>
    <mergeCell ref="B11:D12"/>
    <mergeCell ref="E11:F12"/>
    <mergeCell ref="G11:M11"/>
    <mergeCell ref="N11:N12"/>
    <mergeCell ref="G12:M12"/>
    <mergeCell ref="B13:D13"/>
    <mergeCell ref="E13:F13"/>
    <mergeCell ref="G13:M13"/>
    <mergeCell ref="B14:M14"/>
    <mergeCell ref="B15:D15"/>
    <mergeCell ref="E15:F15"/>
    <mergeCell ref="G15:M15"/>
    <mergeCell ref="N16:N22"/>
    <mergeCell ref="B17:B18"/>
    <mergeCell ref="C17:C18"/>
    <mergeCell ref="D17:D18"/>
    <mergeCell ref="E18:F18"/>
    <mergeCell ref="B19:B20"/>
    <mergeCell ref="B23:M23"/>
    <mergeCell ref="A16:A22"/>
    <mergeCell ref="B16:D16"/>
    <mergeCell ref="E16:F16"/>
    <mergeCell ref="G16:M22"/>
    <mergeCell ref="C19:C20"/>
    <mergeCell ref="D19:D20"/>
    <mergeCell ref="B21:B22"/>
    <mergeCell ref="C21:C22"/>
    <mergeCell ref="D21:D22"/>
    <mergeCell ref="G57:L57"/>
    <mergeCell ref="G71:L71"/>
    <mergeCell ref="B24:M24"/>
    <mergeCell ref="B25:F25"/>
    <mergeCell ref="G25:M25"/>
    <mergeCell ref="B26:M26"/>
    <mergeCell ref="B27:M27"/>
    <mergeCell ref="G31:N31"/>
  </mergeCells>
  <pageMargins left="0.7" right="0.7" top="0.75" bottom="0.75" header="0.3" footer="0.3"/>
  <pageSetup paperSize="9" scale="76" orientation="portrait" verticalDpi="0" r:id="rId1"/>
  <rowBreaks count="1" manualBreakCount="1">
    <brk id="34" max="1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"/>
  <sheetViews>
    <sheetView view="pageBreakPreview" zoomScale="85" zoomScaleNormal="100" zoomScaleSheetLayoutView="85" workbookViewId="0">
      <selection activeCell="D6" sqref="D6:K6"/>
    </sheetView>
  </sheetViews>
  <sheetFormatPr defaultRowHeight="15" x14ac:dyDescent="0.25"/>
  <cols>
    <col min="1" max="1" width="3.7109375" customWidth="1"/>
    <col min="2" max="2" width="7.85546875" customWidth="1"/>
    <col min="3" max="3" width="34.140625" customWidth="1"/>
    <col min="4" max="4" width="14.42578125" customWidth="1"/>
    <col min="5" max="5" width="7.5703125" customWidth="1"/>
    <col min="6" max="6" width="8" customWidth="1"/>
    <col min="7" max="7" width="7.28515625" customWidth="1"/>
    <col min="8" max="8" width="8.140625" customWidth="1"/>
    <col min="9" max="9" width="7.7109375" customWidth="1"/>
    <col min="10" max="10" width="9.140625" customWidth="1"/>
    <col min="11" max="11" width="12.42578125" customWidth="1"/>
    <col min="257" max="257" width="3.7109375" customWidth="1"/>
    <col min="258" max="258" width="7.85546875" customWidth="1"/>
    <col min="259" max="259" width="34.140625" customWidth="1"/>
    <col min="260" max="260" width="14.42578125" customWidth="1"/>
    <col min="261" max="261" width="7.5703125" customWidth="1"/>
    <col min="262" max="262" width="8" customWidth="1"/>
    <col min="263" max="263" width="7.28515625" customWidth="1"/>
    <col min="264" max="264" width="8.140625" customWidth="1"/>
    <col min="265" max="265" width="7.7109375" customWidth="1"/>
    <col min="266" max="266" width="9.140625" customWidth="1"/>
    <col min="267" max="267" width="8.42578125" customWidth="1"/>
    <col min="513" max="513" width="3.7109375" customWidth="1"/>
    <col min="514" max="514" width="7.85546875" customWidth="1"/>
    <col min="515" max="515" width="34.140625" customWidth="1"/>
    <col min="516" max="516" width="14.42578125" customWidth="1"/>
    <col min="517" max="517" width="7.5703125" customWidth="1"/>
    <col min="518" max="518" width="8" customWidth="1"/>
    <col min="519" max="519" width="7.28515625" customWidth="1"/>
    <col min="520" max="520" width="8.140625" customWidth="1"/>
    <col min="521" max="521" width="7.7109375" customWidth="1"/>
    <col min="522" max="522" width="9.140625" customWidth="1"/>
    <col min="523" max="523" width="8.42578125" customWidth="1"/>
    <col min="769" max="769" width="3.7109375" customWidth="1"/>
    <col min="770" max="770" width="7.85546875" customWidth="1"/>
    <col min="771" max="771" width="34.140625" customWidth="1"/>
    <col min="772" max="772" width="14.42578125" customWidth="1"/>
    <col min="773" max="773" width="7.5703125" customWidth="1"/>
    <col min="774" max="774" width="8" customWidth="1"/>
    <col min="775" max="775" width="7.28515625" customWidth="1"/>
    <col min="776" max="776" width="8.140625" customWidth="1"/>
    <col min="777" max="777" width="7.7109375" customWidth="1"/>
    <col min="778" max="778" width="9.140625" customWidth="1"/>
    <col min="779" max="779" width="8.42578125" customWidth="1"/>
    <col min="1025" max="1025" width="3.7109375" customWidth="1"/>
    <col min="1026" max="1026" width="7.85546875" customWidth="1"/>
    <col min="1027" max="1027" width="34.140625" customWidth="1"/>
    <col min="1028" max="1028" width="14.42578125" customWidth="1"/>
    <col min="1029" max="1029" width="7.5703125" customWidth="1"/>
    <col min="1030" max="1030" width="8" customWidth="1"/>
    <col min="1031" max="1031" width="7.28515625" customWidth="1"/>
    <col min="1032" max="1032" width="8.140625" customWidth="1"/>
    <col min="1033" max="1033" width="7.7109375" customWidth="1"/>
    <col min="1034" max="1034" width="9.140625" customWidth="1"/>
    <col min="1035" max="1035" width="8.42578125" customWidth="1"/>
    <col min="1281" max="1281" width="3.7109375" customWidth="1"/>
    <col min="1282" max="1282" width="7.85546875" customWidth="1"/>
    <col min="1283" max="1283" width="34.140625" customWidth="1"/>
    <col min="1284" max="1284" width="14.42578125" customWidth="1"/>
    <col min="1285" max="1285" width="7.5703125" customWidth="1"/>
    <col min="1286" max="1286" width="8" customWidth="1"/>
    <col min="1287" max="1287" width="7.28515625" customWidth="1"/>
    <col min="1288" max="1288" width="8.140625" customWidth="1"/>
    <col min="1289" max="1289" width="7.7109375" customWidth="1"/>
    <col min="1290" max="1290" width="9.140625" customWidth="1"/>
    <col min="1291" max="1291" width="8.42578125" customWidth="1"/>
    <col min="1537" max="1537" width="3.7109375" customWidth="1"/>
    <col min="1538" max="1538" width="7.85546875" customWidth="1"/>
    <col min="1539" max="1539" width="34.140625" customWidth="1"/>
    <col min="1540" max="1540" width="14.42578125" customWidth="1"/>
    <col min="1541" max="1541" width="7.5703125" customWidth="1"/>
    <col min="1542" max="1542" width="8" customWidth="1"/>
    <col min="1543" max="1543" width="7.28515625" customWidth="1"/>
    <col min="1544" max="1544" width="8.140625" customWidth="1"/>
    <col min="1545" max="1545" width="7.7109375" customWidth="1"/>
    <col min="1546" max="1546" width="9.140625" customWidth="1"/>
    <col min="1547" max="1547" width="8.42578125" customWidth="1"/>
    <col min="1793" max="1793" width="3.7109375" customWidth="1"/>
    <col min="1794" max="1794" width="7.85546875" customWidth="1"/>
    <col min="1795" max="1795" width="34.140625" customWidth="1"/>
    <col min="1796" max="1796" width="14.42578125" customWidth="1"/>
    <col min="1797" max="1797" width="7.5703125" customWidth="1"/>
    <col min="1798" max="1798" width="8" customWidth="1"/>
    <col min="1799" max="1799" width="7.28515625" customWidth="1"/>
    <col min="1800" max="1800" width="8.140625" customWidth="1"/>
    <col min="1801" max="1801" width="7.7109375" customWidth="1"/>
    <col min="1802" max="1802" width="9.140625" customWidth="1"/>
    <col min="1803" max="1803" width="8.42578125" customWidth="1"/>
    <col min="2049" max="2049" width="3.7109375" customWidth="1"/>
    <col min="2050" max="2050" width="7.85546875" customWidth="1"/>
    <col min="2051" max="2051" width="34.140625" customWidth="1"/>
    <col min="2052" max="2052" width="14.42578125" customWidth="1"/>
    <col min="2053" max="2053" width="7.5703125" customWidth="1"/>
    <col min="2054" max="2054" width="8" customWidth="1"/>
    <col min="2055" max="2055" width="7.28515625" customWidth="1"/>
    <col min="2056" max="2056" width="8.140625" customWidth="1"/>
    <col min="2057" max="2057" width="7.7109375" customWidth="1"/>
    <col min="2058" max="2058" width="9.140625" customWidth="1"/>
    <col min="2059" max="2059" width="8.42578125" customWidth="1"/>
    <col min="2305" max="2305" width="3.7109375" customWidth="1"/>
    <col min="2306" max="2306" width="7.85546875" customWidth="1"/>
    <col min="2307" max="2307" width="34.140625" customWidth="1"/>
    <col min="2308" max="2308" width="14.42578125" customWidth="1"/>
    <col min="2309" max="2309" width="7.5703125" customWidth="1"/>
    <col min="2310" max="2310" width="8" customWidth="1"/>
    <col min="2311" max="2311" width="7.28515625" customWidth="1"/>
    <col min="2312" max="2312" width="8.140625" customWidth="1"/>
    <col min="2313" max="2313" width="7.7109375" customWidth="1"/>
    <col min="2314" max="2314" width="9.140625" customWidth="1"/>
    <col min="2315" max="2315" width="8.42578125" customWidth="1"/>
    <col min="2561" max="2561" width="3.7109375" customWidth="1"/>
    <col min="2562" max="2562" width="7.85546875" customWidth="1"/>
    <col min="2563" max="2563" width="34.140625" customWidth="1"/>
    <col min="2564" max="2564" width="14.42578125" customWidth="1"/>
    <col min="2565" max="2565" width="7.5703125" customWidth="1"/>
    <col min="2566" max="2566" width="8" customWidth="1"/>
    <col min="2567" max="2567" width="7.28515625" customWidth="1"/>
    <col min="2568" max="2568" width="8.140625" customWidth="1"/>
    <col min="2569" max="2569" width="7.7109375" customWidth="1"/>
    <col min="2570" max="2570" width="9.140625" customWidth="1"/>
    <col min="2571" max="2571" width="8.42578125" customWidth="1"/>
    <col min="2817" max="2817" width="3.7109375" customWidth="1"/>
    <col min="2818" max="2818" width="7.85546875" customWidth="1"/>
    <col min="2819" max="2819" width="34.140625" customWidth="1"/>
    <col min="2820" max="2820" width="14.42578125" customWidth="1"/>
    <col min="2821" max="2821" width="7.5703125" customWidth="1"/>
    <col min="2822" max="2822" width="8" customWidth="1"/>
    <col min="2823" max="2823" width="7.28515625" customWidth="1"/>
    <col min="2824" max="2824" width="8.140625" customWidth="1"/>
    <col min="2825" max="2825" width="7.7109375" customWidth="1"/>
    <col min="2826" max="2826" width="9.140625" customWidth="1"/>
    <col min="2827" max="2827" width="8.42578125" customWidth="1"/>
    <col min="3073" max="3073" width="3.7109375" customWidth="1"/>
    <col min="3074" max="3074" width="7.85546875" customWidth="1"/>
    <col min="3075" max="3075" width="34.140625" customWidth="1"/>
    <col min="3076" max="3076" width="14.42578125" customWidth="1"/>
    <col min="3077" max="3077" width="7.5703125" customWidth="1"/>
    <col min="3078" max="3078" width="8" customWidth="1"/>
    <col min="3079" max="3079" width="7.28515625" customWidth="1"/>
    <col min="3080" max="3080" width="8.140625" customWidth="1"/>
    <col min="3081" max="3081" width="7.7109375" customWidth="1"/>
    <col min="3082" max="3082" width="9.140625" customWidth="1"/>
    <col min="3083" max="3083" width="8.42578125" customWidth="1"/>
    <col min="3329" max="3329" width="3.7109375" customWidth="1"/>
    <col min="3330" max="3330" width="7.85546875" customWidth="1"/>
    <col min="3331" max="3331" width="34.140625" customWidth="1"/>
    <col min="3332" max="3332" width="14.42578125" customWidth="1"/>
    <col min="3333" max="3333" width="7.5703125" customWidth="1"/>
    <col min="3334" max="3334" width="8" customWidth="1"/>
    <col min="3335" max="3335" width="7.28515625" customWidth="1"/>
    <col min="3336" max="3336" width="8.140625" customWidth="1"/>
    <col min="3337" max="3337" width="7.7109375" customWidth="1"/>
    <col min="3338" max="3338" width="9.140625" customWidth="1"/>
    <col min="3339" max="3339" width="8.42578125" customWidth="1"/>
    <col min="3585" max="3585" width="3.7109375" customWidth="1"/>
    <col min="3586" max="3586" width="7.85546875" customWidth="1"/>
    <col min="3587" max="3587" width="34.140625" customWidth="1"/>
    <col min="3588" max="3588" width="14.42578125" customWidth="1"/>
    <col min="3589" max="3589" width="7.5703125" customWidth="1"/>
    <col min="3590" max="3590" width="8" customWidth="1"/>
    <col min="3591" max="3591" width="7.28515625" customWidth="1"/>
    <col min="3592" max="3592" width="8.140625" customWidth="1"/>
    <col min="3593" max="3593" width="7.7109375" customWidth="1"/>
    <col min="3594" max="3594" width="9.140625" customWidth="1"/>
    <col min="3595" max="3595" width="8.42578125" customWidth="1"/>
    <col min="3841" max="3841" width="3.7109375" customWidth="1"/>
    <col min="3842" max="3842" width="7.85546875" customWidth="1"/>
    <col min="3843" max="3843" width="34.140625" customWidth="1"/>
    <col min="3844" max="3844" width="14.42578125" customWidth="1"/>
    <col min="3845" max="3845" width="7.5703125" customWidth="1"/>
    <col min="3846" max="3846" width="8" customWidth="1"/>
    <col min="3847" max="3847" width="7.28515625" customWidth="1"/>
    <col min="3848" max="3848" width="8.140625" customWidth="1"/>
    <col min="3849" max="3849" width="7.7109375" customWidth="1"/>
    <col min="3850" max="3850" width="9.140625" customWidth="1"/>
    <col min="3851" max="3851" width="8.42578125" customWidth="1"/>
    <col min="4097" max="4097" width="3.7109375" customWidth="1"/>
    <col min="4098" max="4098" width="7.85546875" customWidth="1"/>
    <col min="4099" max="4099" width="34.140625" customWidth="1"/>
    <col min="4100" max="4100" width="14.42578125" customWidth="1"/>
    <col min="4101" max="4101" width="7.5703125" customWidth="1"/>
    <col min="4102" max="4102" width="8" customWidth="1"/>
    <col min="4103" max="4103" width="7.28515625" customWidth="1"/>
    <col min="4104" max="4104" width="8.140625" customWidth="1"/>
    <col min="4105" max="4105" width="7.7109375" customWidth="1"/>
    <col min="4106" max="4106" width="9.140625" customWidth="1"/>
    <col min="4107" max="4107" width="8.42578125" customWidth="1"/>
    <col min="4353" max="4353" width="3.7109375" customWidth="1"/>
    <col min="4354" max="4354" width="7.85546875" customWidth="1"/>
    <col min="4355" max="4355" width="34.140625" customWidth="1"/>
    <col min="4356" max="4356" width="14.42578125" customWidth="1"/>
    <col min="4357" max="4357" width="7.5703125" customWidth="1"/>
    <col min="4358" max="4358" width="8" customWidth="1"/>
    <col min="4359" max="4359" width="7.28515625" customWidth="1"/>
    <col min="4360" max="4360" width="8.140625" customWidth="1"/>
    <col min="4361" max="4361" width="7.7109375" customWidth="1"/>
    <col min="4362" max="4362" width="9.140625" customWidth="1"/>
    <col min="4363" max="4363" width="8.42578125" customWidth="1"/>
    <col min="4609" max="4609" width="3.7109375" customWidth="1"/>
    <col min="4610" max="4610" width="7.85546875" customWidth="1"/>
    <col min="4611" max="4611" width="34.140625" customWidth="1"/>
    <col min="4612" max="4612" width="14.42578125" customWidth="1"/>
    <col min="4613" max="4613" width="7.5703125" customWidth="1"/>
    <col min="4614" max="4614" width="8" customWidth="1"/>
    <col min="4615" max="4615" width="7.28515625" customWidth="1"/>
    <col min="4616" max="4616" width="8.140625" customWidth="1"/>
    <col min="4617" max="4617" width="7.7109375" customWidth="1"/>
    <col min="4618" max="4618" width="9.140625" customWidth="1"/>
    <col min="4619" max="4619" width="8.42578125" customWidth="1"/>
    <col min="4865" max="4865" width="3.7109375" customWidth="1"/>
    <col min="4866" max="4866" width="7.85546875" customWidth="1"/>
    <col min="4867" max="4867" width="34.140625" customWidth="1"/>
    <col min="4868" max="4868" width="14.42578125" customWidth="1"/>
    <col min="4869" max="4869" width="7.5703125" customWidth="1"/>
    <col min="4870" max="4870" width="8" customWidth="1"/>
    <col min="4871" max="4871" width="7.28515625" customWidth="1"/>
    <col min="4872" max="4872" width="8.140625" customWidth="1"/>
    <col min="4873" max="4873" width="7.7109375" customWidth="1"/>
    <col min="4874" max="4874" width="9.140625" customWidth="1"/>
    <col min="4875" max="4875" width="8.42578125" customWidth="1"/>
    <col min="5121" max="5121" width="3.7109375" customWidth="1"/>
    <col min="5122" max="5122" width="7.85546875" customWidth="1"/>
    <col min="5123" max="5123" width="34.140625" customWidth="1"/>
    <col min="5124" max="5124" width="14.42578125" customWidth="1"/>
    <col min="5125" max="5125" width="7.5703125" customWidth="1"/>
    <col min="5126" max="5126" width="8" customWidth="1"/>
    <col min="5127" max="5127" width="7.28515625" customWidth="1"/>
    <col min="5128" max="5128" width="8.140625" customWidth="1"/>
    <col min="5129" max="5129" width="7.7109375" customWidth="1"/>
    <col min="5130" max="5130" width="9.140625" customWidth="1"/>
    <col min="5131" max="5131" width="8.42578125" customWidth="1"/>
    <col min="5377" max="5377" width="3.7109375" customWidth="1"/>
    <col min="5378" max="5378" width="7.85546875" customWidth="1"/>
    <col min="5379" max="5379" width="34.140625" customWidth="1"/>
    <col min="5380" max="5380" width="14.42578125" customWidth="1"/>
    <col min="5381" max="5381" width="7.5703125" customWidth="1"/>
    <col min="5382" max="5382" width="8" customWidth="1"/>
    <col min="5383" max="5383" width="7.28515625" customWidth="1"/>
    <col min="5384" max="5384" width="8.140625" customWidth="1"/>
    <col min="5385" max="5385" width="7.7109375" customWidth="1"/>
    <col min="5386" max="5386" width="9.140625" customWidth="1"/>
    <col min="5387" max="5387" width="8.42578125" customWidth="1"/>
    <col min="5633" max="5633" width="3.7109375" customWidth="1"/>
    <col min="5634" max="5634" width="7.85546875" customWidth="1"/>
    <col min="5635" max="5635" width="34.140625" customWidth="1"/>
    <col min="5636" max="5636" width="14.42578125" customWidth="1"/>
    <col min="5637" max="5637" width="7.5703125" customWidth="1"/>
    <col min="5638" max="5638" width="8" customWidth="1"/>
    <col min="5639" max="5639" width="7.28515625" customWidth="1"/>
    <col min="5640" max="5640" width="8.140625" customWidth="1"/>
    <col min="5641" max="5641" width="7.7109375" customWidth="1"/>
    <col min="5642" max="5642" width="9.140625" customWidth="1"/>
    <col min="5643" max="5643" width="8.42578125" customWidth="1"/>
    <col min="5889" max="5889" width="3.7109375" customWidth="1"/>
    <col min="5890" max="5890" width="7.85546875" customWidth="1"/>
    <col min="5891" max="5891" width="34.140625" customWidth="1"/>
    <col min="5892" max="5892" width="14.42578125" customWidth="1"/>
    <col min="5893" max="5893" width="7.5703125" customWidth="1"/>
    <col min="5894" max="5894" width="8" customWidth="1"/>
    <col min="5895" max="5895" width="7.28515625" customWidth="1"/>
    <col min="5896" max="5896" width="8.140625" customWidth="1"/>
    <col min="5897" max="5897" width="7.7109375" customWidth="1"/>
    <col min="5898" max="5898" width="9.140625" customWidth="1"/>
    <col min="5899" max="5899" width="8.42578125" customWidth="1"/>
    <col min="6145" max="6145" width="3.7109375" customWidth="1"/>
    <col min="6146" max="6146" width="7.85546875" customWidth="1"/>
    <col min="6147" max="6147" width="34.140625" customWidth="1"/>
    <col min="6148" max="6148" width="14.42578125" customWidth="1"/>
    <col min="6149" max="6149" width="7.5703125" customWidth="1"/>
    <col min="6150" max="6150" width="8" customWidth="1"/>
    <col min="6151" max="6151" width="7.28515625" customWidth="1"/>
    <col min="6152" max="6152" width="8.140625" customWidth="1"/>
    <col min="6153" max="6153" width="7.7109375" customWidth="1"/>
    <col min="6154" max="6154" width="9.140625" customWidth="1"/>
    <col min="6155" max="6155" width="8.42578125" customWidth="1"/>
    <col min="6401" max="6401" width="3.7109375" customWidth="1"/>
    <col min="6402" max="6402" width="7.85546875" customWidth="1"/>
    <col min="6403" max="6403" width="34.140625" customWidth="1"/>
    <col min="6404" max="6404" width="14.42578125" customWidth="1"/>
    <col min="6405" max="6405" width="7.5703125" customWidth="1"/>
    <col min="6406" max="6406" width="8" customWidth="1"/>
    <col min="6407" max="6407" width="7.28515625" customWidth="1"/>
    <col min="6408" max="6408" width="8.140625" customWidth="1"/>
    <col min="6409" max="6409" width="7.7109375" customWidth="1"/>
    <col min="6410" max="6410" width="9.140625" customWidth="1"/>
    <col min="6411" max="6411" width="8.42578125" customWidth="1"/>
    <col min="6657" max="6657" width="3.7109375" customWidth="1"/>
    <col min="6658" max="6658" width="7.85546875" customWidth="1"/>
    <col min="6659" max="6659" width="34.140625" customWidth="1"/>
    <col min="6660" max="6660" width="14.42578125" customWidth="1"/>
    <col min="6661" max="6661" width="7.5703125" customWidth="1"/>
    <col min="6662" max="6662" width="8" customWidth="1"/>
    <col min="6663" max="6663" width="7.28515625" customWidth="1"/>
    <col min="6664" max="6664" width="8.140625" customWidth="1"/>
    <col min="6665" max="6665" width="7.7109375" customWidth="1"/>
    <col min="6666" max="6666" width="9.140625" customWidth="1"/>
    <col min="6667" max="6667" width="8.42578125" customWidth="1"/>
    <col min="6913" max="6913" width="3.7109375" customWidth="1"/>
    <col min="6914" max="6914" width="7.85546875" customWidth="1"/>
    <col min="6915" max="6915" width="34.140625" customWidth="1"/>
    <col min="6916" max="6916" width="14.42578125" customWidth="1"/>
    <col min="6917" max="6917" width="7.5703125" customWidth="1"/>
    <col min="6918" max="6918" width="8" customWidth="1"/>
    <col min="6919" max="6919" width="7.28515625" customWidth="1"/>
    <col min="6920" max="6920" width="8.140625" customWidth="1"/>
    <col min="6921" max="6921" width="7.7109375" customWidth="1"/>
    <col min="6922" max="6922" width="9.140625" customWidth="1"/>
    <col min="6923" max="6923" width="8.42578125" customWidth="1"/>
    <col min="7169" max="7169" width="3.7109375" customWidth="1"/>
    <col min="7170" max="7170" width="7.85546875" customWidth="1"/>
    <col min="7171" max="7171" width="34.140625" customWidth="1"/>
    <col min="7172" max="7172" width="14.42578125" customWidth="1"/>
    <col min="7173" max="7173" width="7.5703125" customWidth="1"/>
    <col min="7174" max="7174" width="8" customWidth="1"/>
    <col min="7175" max="7175" width="7.28515625" customWidth="1"/>
    <col min="7176" max="7176" width="8.140625" customWidth="1"/>
    <col min="7177" max="7177" width="7.7109375" customWidth="1"/>
    <col min="7178" max="7178" width="9.140625" customWidth="1"/>
    <col min="7179" max="7179" width="8.42578125" customWidth="1"/>
    <col min="7425" max="7425" width="3.7109375" customWidth="1"/>
    <col min="7426" max="7426" width="7.85546875" customWidth="1"/>
    <col min="7427" max="7427" width="34.140625" customWidth="1"/>
    <col min="7428" max="7428" width="14.42578125" customWidth="1"/>
    <col min="7429" max="7429" width="7.5703125" customWidth="1"/>
    <col min="7430" max="7430" width="8" customWidth="1"/>
    <col min="7431" max="7431" width="7.28515625" customWidth="1"/>
    <col min="7432" max="7432" width="8.140625" customWidth="1"/>
    <col min="7433" max="7433" width="7.7109375" customWidth="1"/>
    <col min="7434" max="7434" width="9.140625" customWidth="1"/>
    <col min="7435" max="7435" width="8.42578125" customWidth="1"/>
    <col min="7681" max="7681" width="3.7109375" customWidth="1"/>
    <col min="7682" max="7682" width="7.85546875" customWidth="1"/>
    <col min="7683" max="7683" width="34.140625" customWidth="1"/>
    <col min="7684" max="7684" width="14.42578125" customWidth="1"/>
    <col min="7685" max="7685" width="7.5703125" customWidth="1"/>
    <col min="7686" max="7686" width="8" customWidth="1"/>
    <col min="7687" max="7687" width="7.28515625" customWidth="1"/>
    <col min="7688" max="7688" width="8.140625" customWidth="1"/>
    <col min="7689" max="7689" width="7.7109375" customWidth="1"/>
    <col min="7690" max="7690" width="9.140625" customWidth="1"/>
    <col min="7691" max="7691" width="8.42578125" customWidth="1"/>
    <col min="7937" max="7937" width="3.7109375" customWidth="1"/>
    <col min="7938" max="7938" width="7.85546875" customWidth="1"/>
    <col min="7939" max="7939" width="34.140625" customWidth="1"/>
    <col min="7940" max="7940" width="14.42578125" customWidth="1"/>
    <col min="7941" max="7941" width="7.5703125" customWidth="1"/>
    <col min="7942" max="7942" width="8" customWidth="1"/>
    <col min="7943" max="7943" width="7.28515625" customWidth="1"/>
    <col min="7944" max="7944" width="8.140625" customWidth="1"/>
    <col min="7945" max="7945" width="7.7109375" customWidth="1"/>
    <col min="7946" max="7946" width="9.140625" customWidth="1"/>
    <col min="7947" max="7947" width="8.42578125" customWidth="1"/>
    <col min="8193" max="8193" width="3.7109375" customWidth="1"/>
    <col min="8194" max="8194" width="7.85546875" customWidth="1"/>
    <col min="8195" max="8195" width="34.140625" customWidth="1"/>
    <col min="8196" max="8196" width="14.42578125" customWidth="1"/>
    <col min="8197" max="8197" width="7.5703125" customWidth="1"/>
    <col min="8198" max="8198" width="8" customWidth="1"/>
    <col min="8199" max="8199" width="7.28515625" customWidth="1"/>
    <col min="8200" max="8200" width="8.140625" customWidth="1"/>
    <col min="8201" max="8201" width="7.7109375" customWidth="1"/>
    <col min="8202" max="8202" width="9.140625" customWidth="1"/>
    <col min="8203" max="8203" width="8.42578125" customWidth="1"/>
    <col min="8449" max="8449" width="3.7109375" customWidth="1"/>
    <col min="8450" max="8450" width="7.85546875" customWidth="1"/>
    <col min="8451" max="8451" width="34.140625" customWidth="1"/>
    <col min="8452" max="8452" width="14.42578125" customWidth="1"/>
    <col min="8453" max="8453" width="7.5703125" customWidth="1"/>
    <col min="8454" max="8454" width="8" customWidth="1"/>
    <col min="8455" max="8455" width="7.28515625" customWidth="1"/>
    <col min="8456" max="8456" width="8.140625" customWidth="1"/>
    <col min="8457" max="8457" width="7.7109375" customWidth="1"/>
    <col min="8458" max="8458" width="9.140625" customWidth="1"/>
    <col min="8459" max="8459" width="8.42578125" customWidth="1"/>
    <col min="8705" max="8705" width="3.7109375" customWidth="1"/>
    <col min="8706" max="8706" width="7.85546875" customWidth="1"/>
    <col min="8707" max="8707" width="34.140625" customWidth="1"/>
    <col min="8708" max="8708" width="14.42578125" customWidth="1"/>
    <col min="8709" max="8709" width="7.5703125" customWidth="1"/>
    <col min="8710" max="8710" width="8" customWidth="1"/>
    <col min="8711" max="8711" width="7.28515625" customWidth="1"/>
    <col min="8712" max="8712" width="8.140625" customWidth="1"/>
    <col min="8713" max="8713" width="7.7109375" customWidth="1"/>
    <col min="8714" max="8714" width="9.140625" customWidth="1"/>
    <col min="8715" max="8715" width="8.42578125" customWidth="1"/>
    <col min="8961" max="8961" width="3.7109375" customWidth="1"/>
    <col min="8962" max="8962" width="7.85546875" customWidth="1"/>
    <col min="8963" max="8963" width="34.140625" customWidth="1"/>
    <col min="8964" max="8964" width="14.42578125" customWidth="1"/>
    <col min="8965" max="8965" width="7.5703125" customWidth="1"/>
    <col min="8966" max="8966" width="8" customWidth="1"/>
    <col min="8967" max="8967" width="7.28515625" customWidth="1"/>
    <col min="8968" max="8968" width="8.140625" customWidth="1"/>
    <col min="8969" max="8969" width="7.7109375" customWidth="1"/>
    <col min="8970" max="8970" width="9.140625" customWidth="1"/>
    <col min="8971" max="8971" width="8.42578125" customWidth="1"/>
    <col min="9217" max="9217" width="3.7109375" customWidth="1"/>
    <col min="9218" max="9218" width="7.85546875" customWidth="1"/>
    <col min="9219" max="9219" width="34.140625" customWidth="1"/>
    <col min="9220" max="9220" width="14.42578125" customWidth="1"/>
    <col min="9221" max="9221" width="7.5703125" customWidth="1"/>
    <col min="9222" max="9222" width="8" customWidth="1"/>
    <col min="9223" max="9223" width="7.28515625" customWidth="1"/>
    <col min="9224" max="9224" width="8.140625" customWidth="1"/>
    <col min="9225" max="9225" width="7.7109375" customWidth="1"/>
    <col min="9226" max="9226" width="9.140625" customWidth="1"/>
    <col min="9227" max="9227" width="8.42578125" customWidth="1"/>
    <col min="9473" max="9473" width="3.7109375" customWidth="1"/>
    <col min="9474" max="9474" width="7.85546875" customWidth="1"/>
    <col min="9475" max="9475" width="34.140625" customWidth="1"/>
    <col min="9476" max="9476" width="14.42578125" customWidth="1"/>
    <col min="9477" max="9477" width="7.5703125" customWidth="1"/>
    <col min="9478" max="9478" width="8" customWidth="1"/>
    <col min="9479" max="9479" width="7.28515625" customWidth="1"/>
    <col min="9480" max="9480" width="8.140625" customWidth="1"/>
    <col min="9481" max="9481" width="7.7109375" customWidth="1"/>
    <col min="9482" max="9482" width="9.140625" customWidth="1"/>
    <col min="9483" max="9483" width="8.42578125" customWidth="1"/>
    <col min="9729" max="9729" width="3.7109375" customWidth="1"/>
    <col min="9730" max="9730" width="7.85546875" customWidth="1"/>
    <col min="9731" max="9731" width="34.140625" customWidth="1"/>
    <col min="9732" max="9732" width="14.42578125" customWidth="1"/>
    <col min="9733" max="9733" width="7.5703125" customWidth="1"/>
    <col min="9734" max="9734" width="8" customWidth="1"/>
    <col min="9735" max="9735" width="7.28515625" customWidth="1"/>
    <col min="9736" max="9736" width="8.140625" customWidth="1"/>
    <col min="9737" max="9737" width="7.7109375" customWidth="1"/>
    <col min="9738" max="9738" width="9.140625" customWidth="1"/>
    <col min="9739" max="9739" width="8.42578125" customWidth="1"/>
    <col min="9985" max="9985" width="3.7109375" customWidth="1"/>
    <col min="9986" max="9986" width="7.85546875" customWidth="1"/>
    <col min="9987" max="9987" width="34.140625" customWidth="1"/>
    <col min="9988" max="9988" width="14.42578125" customWidth="1"/>
    <col min="9989" max="9989" width="7.5703125" customWidth="1"/>
    <col min="9990" max="9990" width="8" customWidth="1"/>
    <col min="9991" max="9991" width="7.28515625" customWidth="1"/>
    <col min="9992" max="9992" width="8.140625" customWidth="1"/>
    <col min="9993" max="9993" width="7.7109375" customWidth="1"/>
    <col min="9994" max="9994" width="9.140625" customWidth="1"/>
    <col min="9995" max="9995" width="8.42578125" customWidth="1"/>
    <col min="10241" max="10241" width="3.7109375" customWidth="1"/>
    <col min="10242" max="10242" width="7.85546875" customWidth="1"/>
    <col min="10243" max="10243" width="34.140625" customWidth="1"/>
    <col min="10244" max="10244" width="14.42578125" customWidth="1"/>
    <col min="10245" max="10245" width="7.5703125" customWidth="1"/>
    <col min="10246" max="10246" width="8" customWidth="1"/>
    <col min="10247" max="10247" width="7.28515625" customWidth="1"/>
    <col min="10248" max="10248" width="8.140625" customWidth="1"/>
    <col min="10249" max="10249" width="7.7109375" customWidth="1"/>
    <col min="10250" max="10250" width="9.140625" customWidth="1"/>
    <col min="10251" max="10251" width="8.42578125" customWidth="1"/>
    <col min="10497" max="10497" width="3.7109375" customWidth="1"/>
    <col min="10498" max="10498" width="7.85546875" customWidth="1"/>
    <col min="10499" max="10499" width="34.140625" customWidth="1"/>
    <col min="10500" max="10500" width="14.42578125" customWidth="1"/>
    <col min="10501" max="10501" width="7.5703125" customWidth="1"/>
    <col min="10502" max="10502" width="8" customWidth="1"/>
    <col min="10503" max="10503" width="7.28515625" customWidth="1"/>
    <col min="10504" max="10504" width="8.140625" customWidth="1"/>
    <col min="10505" max="10505" width="7.7109375" customWidth="1"/>
    <col min="10506" max="10506" width="9.140625" customWidth="1"/>
    <col min="10507" max="10507" width="8.42578125" customWidth="1"/>
    <col min="10753" max="10753" width="3.7109375" customWidth="1"/>
    <col min="10754" max="10754" width="7.85546875" customWidth="1"/>
    <col min="10755" max="10755" width="34.140625" customWidth="1"/>
    <col min="10756" max="10756" width="14.42578125" customWidth="1"/>
    <col min="10757" max="10757" width="7.5703125" customWidth="1"/>
    <col min="10758" max="10758" width="8" customWidth="1"/>
    <col min="10759" max="10759" width="7.28515625" customWidth="1"/>
    <col min="10760" max="10760" width="8.140625" customWidth="1"/>
    <col min="10761" max="10761" width="7.7109375" customWidth="1"/>
    <col min="10762" max="10762" width="9.140625" customWidth="1"/>
    <col min="10763" max="10763" width="8.42578125" customWidth="1"/>
    <col min="11009" max="11009" width="3.7109375" customWidth="1"/>
    <col min="11010" max="11010" width="7.85546875" customWidth="1"/>
    <col min="11011" max="11011" width="34.140625" customWidth="1"/>
    <col min="11012" max="11012" width="14.42578125" customWidth="1"/>
    <col min="11013" max="11013" width="7.5703125" customWidth="1"/>
    <col min="11014" max="11014" width="8" customWidth="1"/>
    <col min="11015" max="11015" width="7.28515625" customWidth="1"/>
    <col min="11016" max="11016" width="8.140625" customWidth="1"/>
    <col min="11017" max="11017" width="7.7109375" customWidth="1"/>
    <col min="11018" max="11018" width="9.140625" customWidth="1"/>
    <col min="11019" max="11019" width="8.42578125" customWidth="1"/>
    <col min="11265" max="11265" width="3.7109375" customWidth="1"/>
    <col min="11266" max="11266" width="7.85546875" customWidth="1"/>
    <col min="11267" max="11267" width="34.140625" customWidth="1"/>
    <col min="11268" max="11268" width="14.42578125" customWidth="1"/>
    <col min="11269" max="11269" width="7.5703125" customWidth="1"/>
    <col min="11270" max="11270" width="8" customWidth="1"/>
    <col min="11271" max="11271" width="7.28515625" customWidth="1"/>
    <col min="11272" max="11272" width="8.140625" customWidth="1"/>
    <col min="11273" max="11273" width="7.7109375" customWidth="1"/>
    <col min="11274" max="11274" width="9.140625" customWidth="1"/>
    <col min="11275" max="11275" width="8.42578125" customWidth="1"/>
    <col min="11521" max="11521" width="3.7109375" customWidth="1"/>
    <col min="11522" max="11522" width="7.85546875" customWidth="1"/>
    <col min="11523" max="11523" width="34.140625" customWidth="1"/>
    <col min="11524" max="11524" width="14.42578125" customWidth="1"/>
    <col min="11525" max="11525" width="7.5703125" customWidth="1"/>
    <col min="11526" max="11526" width="8" customWidth="1"/>
    <col min="11527" max="11527" width="7.28515625" customWidth="1"/>
    <col min="11528" max="11528" width="8.140625" customWidth="1"/>
    <col min="11529" max="11529" width="7.7109375" customWidth="1"/>
    <col min="11530" max="11530" width="9.140625" customWidth="1"/>
    <col min="11531" max="11531" width="8.42578125" customWidth="1"/>
    <col min="11777" max="11777" width="3.7109375" customWidth="1"/>
    <col min="11778" max="11778" width="7.85546875" customWidth="1"/>
    <col min="11779" max="11779" width="34.140625" customWidth="1"/>
    <col min="11780" max="11780" width="14.42578125" customWidth="1"/>
    <col min="11781" max="11781" width="7.5703125" customWidth="1"/>
    <col min="11782" max="11782" width="8" customWidth="1"/>
    <col min="11783" max="11783" width="7.28515625" customWidth="1"/>
    <col min="11784" max="11784" width="8.140625" customWidth="1"/>
    <col min="11785" max="11785" width="7.7109375" customWidth="1"/>
    <col min="11786" max="11786" width="9.140625" customWidth="1"/>
    <col min="11787" max="11787" width="8.42578125" customWidth="1"/>
    <col min="12033" max="12033" width="3.7109375" customWidth="1"/>
    <col min="12034" max="12034" width="7.85546875" customWidth="1"/>
    <col min="12035" max="12035" width="34.140625" customWidth="1"/>
    <col min="12036" max="12036" width="14.42578125" customWidth="1"/>
    <col min="12037" max="12037" width="7.5703125" customWidth="1"/>
    <col min="12038" max="12038" width="8" customWidth="1"/>
    <col min="12039" max="12039" width="7.28515625" customWidth="1"/>
    <col min="12040" max="12040" width="8.140625" customWidth="1"/>
    <col min="12041" max="12041" width="7.7109375" customWidth="1"/>
    <col min="12042" max="12042" width="9.140625" customWidth="1"/>
    <col min="12043" max="12043" width="8.42578125" customWidth="1"/>
    <col min="12289" max="12289" width="3.7109375" customWidth="1"/>
    <col min="12290" max="12290" width="7.85546875" customWidth="1"/>
    <col min="12291" max="12291" width="34.140625" customWidth="1"/>
    <col min="12292" max="12292" width="14.42578125" customWidth="1"/>
    <col min="12293" max="12293" width="7.5703125" customWidth="1"/>
    <col min="12294" max="12294" width="8" customWidth="1"/>
    <col min="12295" max="12295" width="7.28515625" customWidth="1"/>
    <col min="12296" max="12296" width="8.140625" customWidth="1"/>
    <col min="12297" max="12297" width="7.7109375" customWidth="1"/>
    <col min="12298" max="12298" width="9.140625" customWidth="1"/>
    <col min="12299" max="12299" width="8.42578125" customWidth="1"/>
    <col min="12545" max="12545" width="3.7109375" customWidth="1"/>
    <col min="12546" max="12546" width="7.85546875" customWidth="1"/>
    <col min="12547" max="12547" width="34.140625" customWidth="1"/>
    <col min="12548" max="12548" width="14.42578125" customWidth="1"/>
    <col min="12549" max="12549" width="7.5703125" customWidth="1"/>
    <col min="12550" max="12550" width="8" customWidth="1"/>
    <col min="12551" max="12551" width="7.28515625" customWidth="1"/>
    <col min="12552" max="12552" width="8.140625" customWidth="1"/>
    <col min="12553" max="12553" width="7.7109375" customWidth="1"/>
    <col min="12554" max="12554" width="9.140625" customWidth="1"/>
    <col min="12555" max="12555" width="8.42578125" customWidth="1"/>
    <col min="12801" max="12801" width="3.7109375" customWidth="1"/>
    <col min="12802" max="12802" width="7.85546875" customWidth="1"/>
    <col min="12803" max="12803" width="34.140625" customWidth="1"/>
    <col min="12804" max="12804" width="14.42578125" customWidth="1"/>
    <col min="12805" max="12805" width="7.5703125" customWidth="1"/>
    <col min="12806" max="12806" width="8" customWidth="1"/>
    <col min="12807" max="12807" width="7.28515625" customWidth="1"/>
    <col min="12808" max="12808" width="8.140625" customWidth="1"/>
    <col min="12809" max="12809" width="7.7109375" customWidth="1"/>
    <col min="12810" max="12810" width="9.140625" customWidth="1"/>
    <col min="12811" max="12811" width="8.42578125" customWidth="1"/>
    <col min="13057" max="13057" width="3.7109375" customWidth="1"/>
    <col min="13058" max="13058" width="7.85546875" customWidth="1"/>
    <col min="13059" max="13059" width="34.140625" customWidth="1"/>
    <col min="13060" max="13060" width="14.42578125" customWidth="1"/>
    <col min="13061" max="13061" width="7.5703125" customWidth="1"/>
    <col min="13062" max="13062" width="8" customWidth="1"/>
    <col min="13063" max="13063" width="7.28515625" customWidth="1"/>
    <col min="13064" max="13064" width="8.140625" customWidth="1"/>
    <col min="13065" max="13065" width="7.7109375" customWidth="1"/>
    <col min="13066" max="13066" width="9.140625" customWidth="1"/>
    <col min="13067" max="13067" width="8.42578125" customWidth="1"/>
    <col min="13313" max="13313" width="3.7109375" customWidth="1"/>
    <col min="13314" max="13314" width="7.85546875" customWidth="1"/>
    <col min="13315" max="13315" width="34.140625" customWidth="1"/>
    <col min="13316" max="13316" width="14.42578125" customWidth="1"/>
    <col min="13317" max="13317" width="7.5703125" customWidth="1"/>
    <col min="13318" max="13318" width="8" customWidth="1"/>
    <col min="13319" max="13319" width="7.28515625" customWidth="1"/>
    <col min="13320" max="13320" width="8.140625" customWidth="1"/>
    <col min="13321" max="13321" width="7.7109375" customWidth="1"/>
    <col min="13322" max="13322" width="9.140625" customWidth="1"/>
    <col min="13323" max="13323" width="8.42578125" customWidth="1"/>
    <col min="13569" max="13569" width="3.7109375" customWidth="1"/>
    <col min="13570" max="13570" width="7.85546875" customWidth="1"/>
    <col min="13571" max="13571" width="34.140625" customWidth="1"/>
    <col min="13572" max="13572" width="14.42578125" customWidth="1"/>
    <col min="13573" max="13573" width="7.5703125" customWidth="1"/>
    <col min="13574" max="13574" width="8" customWidth="1"/>
    <col min="13575" max="13575" width="7.28515625" customWidth="1"/>
    <col min="13576" max="13576" width="8.140625" customWidth="1"/>
    <col min="13577" max="13577" width="7.7109375" customWidth="1"/>
    <col min="13578" max="13578" width="9.140625" customWidth="1"/>
    <col min="13579" max="13579" width="8.42578125" customWidth="1"/>
    <col min="13825" max="13825" width="3.7109375" customWidth="1"/>
    <col min="13826" max="13826" width="7.85546875" customWidth="1"/>
    <col min="13827" max="13827" width="34.140625" customWidth="1"/>
    <col min="13828" max="13828" width="14.42578125" customWidth="1"/>
    <col min="13829" max="13829" width="7.5703125" customWidth="1"/>
    <col min="13830" max="13830" width="8" customWidth="1"/>
    <col min="13831" max="13831" width="7.28515625" customWidth="1"/>
    <col min="13832" max="13832" width="8.140625" customWidth="1"/>
    <col min="13833" max="13833" width="7.7109375" customWidth="1"/>
    <col min="13834" max="13834" width="9.140625" customWidth="1"/>
    <col min="13835" max="13835" width="8.42578125" customWidth="1"/>
    <col min="14081" max="14081" width="3.7109375" customWidth="1"/>
    <col min="14082" max="14082" width="7.85546875" customWidth="1"/>
    <col min="14083" max="14083" width="34.140625" customWidth="1"/>
    <col min="14084" max="14084" width="14.42578125" customWidth="1"/>
    <col min="14085" max="14085" width="7.5703125" customWidth="1"/>
    <col min="14086" max="14086" width="8" customWidth="1"/>
    <col min="14087" max="14087" width="7.28515625" customWidth="1"/>
    <col min="14088" max="14088" width="8.140625" customWidth="1"/>
    <col min="14089" max="14089" width="7.7109375" customWidth="1"/>
    <col min="14090" max="14090" width="9.140625" customWidth="1"/>
    <col min="14091" max="14091" width="8.42578125" customWidth="1"/>
    <col min="14337" max="14337" width="3.7109375" customWidth="1"/>
    <col min="14338" max="14338" width="7.85546875" customWidth="1"/>
    <col min="14339" max="14339" width="34.140625" customWidth="1"/>
    <col min="14340" max="14340" width="14.42578125" customWidth="1"/>
    <col min="14341" max="14341" width="7.5703125" customWidth="1"/>
    <col min="14342" max="14342" width="8" customWidth="1"/>
    <col min="14343" max="14343" width="7.28515625" customWidth="1"/>
    <col min="14344" max="14344" width="8.140625" customWidth="1"/>
    <col min="14345" max="14345" width="7.7109375" customWidth="1"/>
    <col min="14346" max="14346" width="9.140625" customWidth="1"/>
    <col min="14347" max="14347" width="8.42578125" customWidth="1"/>
    <col min="14593" max="14593" width="3.7109375" customWidth="1"/>
    <col min="14594" max="14594" width="7.85546875" customWidth="1"/>
    <col min="14595" max="14595" width="34.140625" customWidth="1"/>
    <col min="14596" max="14596" width="14.42578125" customWidth="1"/>
    <col min="14597" max="14597" width="7.5703125" customWidth="1"/>
    <col min="14598" max="14598" width="8" customWidth="1"/>
    <col min="14599" max="14599" width="7.28515625" customWidth="1"/>
    <col min="14600" max="14600" width="8.140625" customWidth="1"/>
    <col min="14601" max="14601" width="7.7109375" customWidth="1"/>
    <col min="14602" max="14602" width="9.140625" customWidth="1"/>
    <col min="14603" max="14603" width="8.42578125" customWidth="1"/>
    <col min="14849" max="14849" width="3.7109375" customWidth="1"/>
    <col min="14850" max="14850" width="7.85546875" customWidth="1"/>
    <col min="14851" max="14851" width="34.140625" customWidth="1"/>
    <col min="14852" max="14852" width="14.42578125" customWidth="1"/>
    <col min="14853" max="14853" width="7.5703125" customWidth="1"/>
    <col min="14854" max="14854" width="8" customWidth="1"/>
    <col min="14855" max="14855" width="7.28515625" customWidth="1"/>
    <col min="14856" max="14856" width="8.140625" customWidth="1"/>
    <col min="14857" max="14857" width="7.7109375" customWidth="1"/>
    <col min="14858" max="14858" width="9.140625" customWidth="1"/>
    <col min="14859" max="14859" width="8.42578125" customWidth="1"/>
    <col min="15105" max="15105" width="3.7109375" customWidth="1"/>
    <col min="15106" max="15106" width="7.85546875" customWidth="1"/>
    <col min="15107" max="15107" width="34.140625" customWidth="1"/>
    <col min="15108" max="15108" width="14.42578125" customWidth="1"/>
    <col min="15109" max="15109" width="7.5703125" customWidth="1"/>
    <col min="15110" max="15110" width="8" customWidth="1"/>
    <col min="15111" max="15111" width="7.28515625" customWidth="1"/>
    <col min="15112" max="15112" width="8.140625" customWidth="1"/>
    <col min="15113" max="15113" width="7.7109375" customWidth="1"/>
    <col min="15114" max="15114" width="9.140625" customWidth="1"/>
    <col min="15115" max="15115" width="8.42578125" customWidth="1"/>
    <col min="15361" max="15361" width="3.7109375" customWidth="1"/>
    <col min="15362" max="15362" width="7.85546875" customWidth="1"/>
    <col min="15363" max="15363" width="34.140625" customWidth="1"/>
    <col min="15364" max="15364" width="14.42578125" customWidth="1"/>
    <col min="15365" max="15365" width="7.5703125" customWidth="1"/>
    <col min="15366" max="15366" width="8" customWidth="1"/>
    <col min="15367" max="15367" width="7.28515625" customWidth="1"/>
    <col min="15368" max="15368" width="8.140625" customWidth="1"/>
    <col min="15369" max="15369" width="7.7109375" customWidth="1"/>
    <col min="15370" max="15370" width="9.140625" customWidth="1"/>
    <col min="15371" max="15371" width="8.42578125" customWidth="1"/>
    <col min="15617" max="15617" width="3.7109375" customWidth="1"/>
    <col min="15618" max="15618" width="7.85546875" customWidth="1"/>
    <col min="15619" max="15619" width="34.140625" customWidth="1"/>
    <col min="15620" max="15620" width="14.42578125" customWidth="1"/>
    <col min="15621" max="15621" width="7.5703125" customWidth="1"/>
    <col min="15622" max="15622" width="8" customWidth="1"/>
    <col min="15623" max="15623" width="7.28515625" customWidth="1"/>
    <col min="15624" max="15624" width="8.140625" customWidth="1"/>
    <col min="15625" max="15625" width="7.7109375" customWidth="1"/>
    <col min="15626" max="15626" width="9.140625" customWidth="1"/>
    <col min="15627" max="15627" width="8.42578125" customWidth="1"/>
    <col min="15873" max="15873" width="3.7109375" customWidth="1"/>
    <col min="15874" max="15874" width="7.85546875" customWidth="1"/>
    <col min="15875" max="15875" width="34.140625" customWidth="1"/>
    <col min="15876" max="15876" width="14.42578125" customWidth="1"/>
    <col min="15877" max="15877" width="7.5703125" customWidth="1"/>
    <col min="15878" max="15878" width="8" customWidth="1"/>
    <col min="15879" max="15879" width="7.28515625" customWidth="1"/>
    <col min="15880" max="15880" width="8.140625" customWidth="1"/>
    <col min="15881" max="15881" width="7.7109375" customWidth="1"/>
    <col min="15882" max="15882" width="9.140625" customWidth="1"/>
    <col min="15883" max="15883" width="8.42578125" customWidth="1"/>
    <col min="16129" max="16129" width="3.7109375" customWidth="1"/>
    <col min="16130" max="16130" width="7.85546875" customWidth="1"/>
    <col min="16131" max="16131" width="34.140625" customWidth="1"/>
    <col min="16132" max="16132" width="14.42578125" customWidth="1"/>
    <col min="16133" max="16133" width="7.5703125" customWidth="1"/>
    <col min="16134" max="16134" width="8" customWidth="1"/>
    <col min="16135" max="16135" width="7.28515625" customWidth="1"/>
    <col min="16136" max="16136" width="8.140625" customWidth="1"/>
    <col min="16137" max="16137" width="7.7109375" customWidth="1"/>
    <col min="16138" max="16138" width="9.140625" customWidth="1"/>
    <col min="16139" max="16139" width="8.42578125" customWidth="1"/>
  </cols>
  <sheetData>
    <row r="1" spans="1:11" x14ac:dyDescent="0.25">
      <c r="A1" s="135" t="s">
        <v>35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</row>
    <row r="2" spans="1:11" x14ac:dyDescent="0.25">
      <c r="A2" s="136" t="s">
        <v>36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</row>
    <row r="3" spans="1:11" x14ac:dyDescent="0.25">
      <c r="A3" s="137" t="s">
        <v>37</v>
      </c>
      <c r="B3" s="137"/>
      <c r="C3" s="137"/>
      <c r="D3" s="137"/>
      <c r="E3" s="137"/>
      <c r="F3" s="137"/>
      <c r="G3" s="137"/>
      <c r="H3" s="137"/>
      <c r="I3" s="137"/>
      <c r="J3" s="137"/>
      <c r="K3" s="137"/>
    </row>
    <row r="4" spans="1:11" x14ac:dyDescent="0.25">
      <c r="A4" s="138"/>
      <c r="B4" s="138"/>
      <c r="C4" s="138"/>
      <c r="D4" s="138"/>
      <c r="E4" s="138"/>
      <c r="F4" s="138"/>
      <c r="G4" s="138"/>
      <c r="H4" s="139"/>
      <c r="I4" s="140"/>
      <c r="J4" s="140"/>
      <c r="K4" s="140"/>
    </row>
    <row r="5" spans="1:11" ht="65.25" customHeight="1" x14ac:dyDescent="0.25">
      <c r="A5" s="141" t="s">
        <v>4</v>
      </c>
      <c r="B5" s="141"/>
      <c r="C5" s="141"/>
      <c r="D5" s="142"/>
      <c r="E5" s="142"/>
      <c r="F5" s="142"/>
      <c r="G5" s="142"/>
      <c r="H5" s="142"/>
      <c r="I5" s="142"/>
      <c r="J5" s="142"/>
      <c r="K5" s="142"/>
    </row>
    <row r="6" spans="1:11" ht="27.75" customHeight="1" x14ac:dyDescent="0.25">
      <c r="A6" s="141" t="s">
        <v>5</v>
      </c>
      <c r="B6" s="141"/>
      <c r="C6" s="141"/>
      <c r="D6" s="143"/>
      <c r="E6" s="143"/>
      <c r="F6" s="143"/>
      <c r="G6" s="143"/>
      <c r="H6" s="143"/>
      <c r="I6" s="143"/>
      <c r="J6" s="143"/>
      <c r="K6" s="143"/>
    </row>
    <row r="7" spans="1:11" ht="27.75" customHeight="1" x14ac:dyDescent="0.25">
      <c r="A7" s="144" t="s">
        <v>6</v>
      </c>
      <c r="B7" s="144"/>
      <c r="C7" s="144"/>
      <c r="D7" s="145"/>
      <c r="E7" s="145"/>
      <c r="F7" s="145"/>
      <c r="G7" s="145"/>
      <c r="H7" s="145"/>
      <c r="I7" s="145"/>
      <c r="J7" s="145"/>
      <c r="K7" s="145"/>
    </row>
    <row r="8" spans="1:11" x14ac:dyDescent="0.25">
      <c r="A8" s="145" t="s">
        <v>38</v>
      </c>
      <c r="B8" s="146"/>
      <c r="C8" s="146"/>
      <c r="D8" s="146"/>
      <c r="E8" s="146"/>
      <c r="F8" s="146"/>
      <c r="G8" s="146"/>
      <c r="H8" s="139"/>
      <c r="I8" s="140"/>
      <c r="J8" s="140"/>
      <c r="K8" s="140"/>
    </row>
    <row r="9" spans="1:11" ht="29.25" customHeight="1" x14ac:dyDescent="0.25">
      <c r="A9" s="147" t="s">
        <v>39</v>
      </c>
      <c r="B9" s="148" t="s">
        <v>40</v>
      </c>
      <c r="C9" s="148" t="s">
        <v>41</v>
      </c>
      <c r="D9" s="148" t="s">
        <v>42</v>
      </c>
      <c r="E9" s="148" t="s">
        <v>43</v>
      </c>
      <c r="F9" s="149" t="s">
        <v>44</v>
      </c>
      <c r="G9" s="150"/>
      <c r="H9" s="150"/>
      <c r="I9" s="150"/>
      <c r="J9" s="150"/>
      <c r="K9" s="151"/>
    </row>
    <row r="10" spans="1:11" ht="21.75" customHeight="1" x14ac:dyDescent="0.25">
      <c r="A10" s="152"/>
      <c r="B10" s="148"/>
      <c r="C10" s="148"/>
      <c r="D10" s="148"/>
      <c r="E10" s="148"/>
      <c r="F10" s="153" t="s">
        <v>45</v>
      </c>
      <c r="G10" s="153" t="s">
        <v>46</v>
      </c>
      <c r="H10" s="153" t="s">
        <v>47</v>
      </c>
      <c r="I10" s="154" t="s">
        <v>48</v>
      </c>
      <c r="J10" s="155" t="s">
        <v>49</v>
      </c>
      <c r="K10" s="155" t="s">
        <v>50</v>
      </c>
    </row>
    <row r="11" spans="1:11" x14ac:dyDescent="0.25">
      <c r="A11" s="156" t="s">
        <v>51</v>
      </c>
      <c r="B11" s="157"/>
      <c r="C11" s="157"/>
      <c r="D11" s="157"/>
      <c r="E11" s="157"/>
      <c r="F11" s="157"/>
      <c r="G11" s="157"/>
      <c r="H11" s="157"/>
      <c r="I11" s="157"/>
      <c r="J11" s="157"/>
      <c r="K11" s="158"/>
    </row>
    <row r="12" spans="1:11" ht="41.25" customHeight="1" x14ac:dyDescent="0.25">
      <c r="A12" s="153">
        <v>1</v>
      </c>
      <c r="B12" s="153" t="s">
        <v>52</v>
      </c>
      <c r="C12" s="159" t="s">
        <v>53</v>
      </c>
      <c r="D12" s="159" t="s">
        <v>54</v>
      </c>
      <c r="E12" s="153" t="s">
        <v>55</v>
      </c>
      <c r="F12" s="153">
        <v>1</v>
      </c>
      <c r="G12" s="153">
        <v>1</v>
      </c>
      <c r="H12" s="153">
        <v>1</v>
      </c>
      <c r="I12" s="160">
        <v>1</v>
      </c>
      <c r="J12" s="155">
        <v>1</v>
      </c>
      <c r="K12" s="155">
        <v>1</v>
      </c>
    </row>
    <row r="13" spans="1:11" ht="46.5" customHeight="1" x14ac:dyDescent="0.25">
      <c r="A13" s="153">
        <v>2</v>
      </c>
      <c r="B13" s="153" t="s">
        <v>56</v>
      </c>
      <c r="C13" s="159" t="s">
        <v>57</v>
      </c>
      <c r="D13" s="159" t="s">
        <v>58</v>
      </c>
      <c r="E13" s="153" t="s">
        <v>59</v>
      </c>
      <c r="F13" s="153">
        <v>1</v>
      </c>
      <c r="G13" s="153">
        <v>1</v>
      </c>
      <c r="H13" s="153">
        <v>1</v>
      </c>
      <c r="I13" s="160">
        <v>1</v>
      </c>
      <c r="J13" s="155">
        <v>1</v>
      </c>
      <c r="K13" s="155">
        <v>1</v>
      </c>
    </row>
    <row r="14" spans="1:11" ht="81" customHeight="1" x14ac:dyDescent="0.25">
      <c r="A14" s="153">
        <v>3</v>
      </c>
      <c r="B14" s="153" t="s">
        <v>60</v>
      </c>
      <c r="C14" s="159" t="s">
        <v>61</v>
      </c>
      <c r="D14" s="159" t="s">
        <v>62</v>
      </c>
      <c r="E14" s="153" t="s">
        <v>63</v>
      </c>
      <c r="F14" s="153">
        <v>1</v>
      </c>
      <c r="G14" s="153">
        <v>1</v>
      </c>
      <c r="H14" s="153">
        <v>1</v>
      </c>
      <c r="I14" s="160">
        <v>1</v>
      </c>
      <c r="J14" s="155">
        <v>1</v>
      </c>
      <c r="K14" s="155">
        <v>1</v>
      </c>
    </row>
    <row r="15" spans="1:11" ht="55.5" customHeight="1" x14ac:dyDescent="0.25">
      <c r="A15" s="153">
        <v>4</v>
      </c>
      <c r="B15" s="153" t="s">
        <v>64</v>
      </c>
      <c r="C15" s="159" t="s">
        <v>65</v>
      </c>
      <c r="D15" s="159" t="s">
        <v>66</v>
      </c>
      <c r="E15" s="153" t="s">
        <v>67</v>
      </c>
      <c r="F15" s="153">
        <v>1</v>
      </c>
      <c r="G15" s="153">
        <v>1</v>
      </c>
      <c r="H15" s="153">
        <v>1</v>
      </c>
      <c r="I15" s="160">
        <v>1</v>
      </c>
      <c r="J15" s="155">
        <v>1</v>
      </c>
      <c r="K15" s="155">
        <v>1</v>
      </c>
    </row>
    <row r="16" spans="1:11" ht="48.75" customHeight="1" x14ac:dyDescent="0.25">
      <c r="A16" s="153">
        <v>5</v>
      </c>
      <c r="B16" s="153" t="s">
        <v>68</v>
      </c>
      <c r="C16" s="159" t="s">
        <v>69</v>
      </c>
      <c r="D16" s="161" t="s">
        <v>70</v>
      </c>
      <c r="E16" s="153" t="s">
        <v>71</v>
      </c>
      <c r="F16" s="153">
        <v>2</v>
      </c>
      <c r="G16" s="153">
        <v>2</v>
      </c>
      <c r="H16" s="153">
        <v>2</v>
      </c>
      <c r="I16" s="160">
        <v>2</v>
      </c>
      <c r="J16" s="155">
        <v>3</v>
      </c>
      <c r="K16" s="155">
        <v>3</v>
      </c>
    </row>
    <row r="17" spans="1:11" ht="40.5" customHeight="1" x14ac:dyDescent="0.25">
      <c r="A17" s="153">
        <v>6</v>
      </c>
      <c r="B17" s="153" t="s">
        <v>72</v>
      </c>
      <c r="C17" s="159" t="s">
        <v>73</v>
      </c>
      <c r="D17" s="159" t="s">
        <v>74</v>
      </c>
      <c r="E17" s="153" t="s">
        <v>75</v>
      </c>
      <c r="F17" s="153">
        <v>1</v>
      </c>
      <c r="G17" s="153">
        <v>1</v>
      </c>
      <c r="H17" s="153">
        <v>1</v>
      </c>
      <c r="I17" s="160">
        <v>1</v>
      </c>
      <c r="J17" s="155">
        <v>1</v>
      </c>
      <c r="K17" s="162">
        <v>1</v>
      </c>
    </row>
    <row r="18" spans="1:11" ht="37.5" customHeight="1" x14ac:dyDescent="0.25">
      <c r="A18" s="153">
        <v>7</v>
      </c>
      <c r="B18" s="153" t="s">
        <v>76</v>
      </c>
      <c r="C18" s="159" t="s">
        <v>77</v>
      </c>
      <c r="D18" s="159" t="s">
        <v>58</v>
      </c>
      <c r="E18" s="153" t="s">
        <v>78</v>
      </c>
      <c r="F18" s="153">
        <v>1</v>
      </c>
      <c r="G18" s="153">
        <v>1</v>
      </c>
      <c r="H18" s="153">
        <v>1</v>
      </c>
      <c r="I18" s="160">
        <v>1</v>
      </c>
      <c r="J18" s="155">
        <v>1</v>
      </c>
      <c r="K18" s="155">
        <v>1</v>
      </c>
    </row>
    <row r="19" spans="1:11" x14ac:dyDescent="0.25">
      <c r="A19" s="163"/>
      <c r="B19" s="164" t="s">
        <v>79</v>
      </c>
      <c r="C19" s="164"/>
      <c r="D19" s="164"/>
      <c r="E19" s="164"/>
      <c r="F19" s="165">
        <f t="shared" ref="F19:K19" si="0">SUM(F12:F18)</f>
        <v>8</v>
      </c>
      <c r="G19" s="165">
        <f t="shared" si="0"/>
        <v>8</v>
      </c>
      <c r="H19" s="165">
        <f t="shared" si="0"/>
        <v>8</v>
      </c>
      <c r="I19" s="165">
        <f t="shared" si="0"/>
        <v>8</v>
      </c>
      <c r="J19" s="165">
        <f t="shared" si="0"/>
        <v>9</v>
      </c>
      <c r="K19" s="165">
        <f t="shared" si="0"/>
        <v>9</v>
      </c>
    </row>
    <row r="20" spans="1:11" ht="41.25" customHeight="1" x14ac:dyDescent="0.25">
      <c r="A20" s="166" t="s">
        <v>80</v>
      </c>
      <c r="B20" s="167"/>
      <c r="C20" s="167"/>
      <c r="D20" s="168"/>
      <c r="E20" s="153" t="s">
        <v>81</v>
      </c>
      <c r="F20" s="162">
        <v>16.32</v>
      </c>
      <c r="G20" s="162">
        <v>9.92</v>
      </c>
      <c r="H20" s="162">
        <v>14.64</v>
      </c>
      <c r="I20" s="169">
        <v>35.04</v>
      </c>
      <c r="J20" s="162">
        <v>44.28</v>
      </c>
      <c r="K20" s="170">
        <v>54</v>
      </c>
    </row>
    <row r="21" spans="1:11" ht="36" customHeight="1" x14ac:dyDescent="0.25">
      <c r="A21" s="171" t="s">
        <v>82</v>
      </c>
      <c r="B21" s="172"/>
      <c r="C21" s="173"/>
      <c r="D21" s="149">
        <v>28.05</v>
      </c>
      <c r="E21" s="151"/>
      <c r="F21" s="170">
        <f>F20*D21</f>
        <v>457.77600000000001</v>
      </c>
      <c r="G21" s="170">
        <f>G20*D21</f>
        <v>278.25600000000003</v>
      </c>
      <c r="H21" s="170">
        <f>H20*D21</f>
        <v>410.65200000000004</v>
      </c>
      <c r="I21" s="170">
        <f>I20*D21</f>
        <v>982.87199999999996</v>
      </c>
      <c r="J21" s="170">
        <f>J20*D21</f>
        <v>1242.0540000000001</v>
      </c>
      <c r="K21" s="170">
        <f>K20*D21</f>
        <v>1514.7</v>
      </c>
    </row>
    <row r="22" spans="1:11" x14ac:dyDescent="0.25">
      <c r="A22" s="174" t="s">
        <v>83</v>
      </c>
      <c r="B22" s="175"/>
      <c r="C22" s="175"/>
      <c r="D22" s="175"/>
      <c r="E22" s="175"/>
      <c r="F22" s="175"/>
      <c r="G22" s="175"/>
      <c r="H22" s="175"/>
      <c r="I22" s="175"/>
      <c r="J22" s="176"/>
      <c r="K22" s="177">
        <f>F21+G21+H21+I21+J21+K21</f>
        <v>4886.3100000000004</v>
      </c>
    </row>
    <row r="23" spans="1:11" ht="28.5" customHeight="1" x14ac:dyDescent="0.25">
      <c r="A23" s="178"/>
      <c r="B23" s="179" t="s">
        <v>84</v>
      </c>
      <c r="C23" s="180"/>
      <c r="D23" s="180"/>
      <c r="E23" s="180"/>
      <c r="F23" s="180"/>
      <c r="G23" s="180"/>
      <c r="H23" s="180"/>
      <c r="I23" s="180"/>
      <c r="J23" s="181"/>
      <c r="K23" s="182">
        <f>K22*0.4</f>
        <v>1954.5240000000003</v>
      </c>
    </row>
    <row r="24" spans="1:11" ht="21" customHeight="1" x14ac:dyDescent="0.25">
      <c r="A24" s="178"/>
      <c r="B24" s="179" t="s">
        <v>85</v>
      </c>
      <c r="C24" s="180"/>
      <c r="D24" s="180"/>
      <c r="E24" s="180"/>
      <c r="F24" s="180"/>
      <c r="G24" s="180"/>
      <c r="H24" s="180"/>
      <c r="I24" s="180"/>
      <c r="J24" s="181"/>
      <c r="K24" s="182">
        <f>K23*18%</f>
        <v>351.81432000000007</v>
      </c>
    </row>
    <row r="25" spans="1:11" ht="21" customHeight="1" x14ac:dyDescent="0.25">
      <c r="A25" s="178"/>
      <c r="B25" s="183" t="s">
        <v>33</v>
      </c>
      <c r="C25" s="184"/>
      <c r="D25" s="184"/>
      <c r="E25" s="184"/>
      <c r="F25" s="184"/>
      <c r="G25" s="184"/>
      <c r="H25" s="184"/>
      <c r="I25" s="184"/>
      <c r="J25" s="185"/>
      <c r="K25" s="177">
        <f>K23+K24</f>
        <v>2306.3383200000003</v>
      </c>
    </row>
    <row r="26" spans="1:11" ht="17.25" customHeight="1" x14ac:dyDescent="0.25">
      <c r="A26" s="186"/>
      <c r="B26" s="187"/>
      <c r="C26" s="187"/>
      <c r="D26" s="187"/>
      <c r="E26" s="187"/>
      <c r="F26" s="187"/>
      <c r="G26" s="187"/>
      <c r="H26" s="187"/>
      <c r="I26" s="187"/>
      <c r="J26" s="187"/>
      <c r="K26" s="188"/>
    </row>
    <row r="27" spans="1:11" ht="17.25" customHeight="1" x14ac:dyDescent="0.25">
      <c r="A27" s="186"/>
      <c r="B27" s="187"/>
      <c r="C27" s="187"/>
      <c r="D27" s="187"/>
      <c r="E27" s="187"/>
      <c r="F27" s="187"/>
      <c r="G27" s="187"/>
      <c r="H27" s="187"/>
      <c r="I27" s="187"/>
      <c r="J27" s="187"/>
      <c r="K27" s="188"/>
    </row>
    <row r="28" spans="1:11" ht="15.75" x14ac:dyDescent="0.25">
      <c r="A28" s="189"/>
      <c r="B28" s="189"/>
      <c r="C28" s="189"/>
      <c r="D28" s="189"/>
      <c r="F28" s="190"/>
      <c r="G28" s="190"/>
      <c r="H28" s="190"/>
      <c r="I28" s="190"/>
      <c r="J28" s="140"/>
      <c r="K28" s="140"/>
    </row>
    <row r="29" spans="1:11" ht="15.75" x14ac:dyDescent="0.25">
      <c r="A29" s="191"/>
      <c r="F29" s="191"/>
      <c r="G29" s="192"/>
      <c r="H29" s="192"/>
      <c r="I29" s="192"/>
      <c r="J29" s="140"/>
      <c r="K29" s="140"/>
    </row>
    <row r="30" spans="1:11" ht="15.75" x14ac:dyDescent="0.25">
      <c r="A30" s="193"/>
      <c r="F30" s="191"/>
      <c r="G30" s="192"/>
      <c r="H30" s="192"/>
      <c r="I30" s="194"/>
      <c r="J30" s="194"/>
      <c r="K30" s="140"/>
    </row>
  </sheetData>
  <mergeCells count="27">
    <mergeCell ref="B24:J24"/>
    <mergeCell ref="B25:J25"/>
    <mergeCell ref="A28:D28"/>
    <mergeCell ref="F28:I28"/>
    <mergeCell ref="I30:J30"/>
    <mergeCell ref="A11:K11"/>
    <mergeCell ref="A20:D20"/>
    <mergeCell ref="A21:C21"/>
    <mergeCell ref="D21:E21"/>
    <mergeCell ref="A22:J22"/>
    <mergeCell ref="B23:J23"/>
    <mergeCell ref="A7:C7"/>
    <mergeCell ref="D7:K7"/>
    <mergeCell ref="A8:G8"/>
    <mergeCell ref="A9:A10"/>
    <mergeCell ref="B9:B10"/>
    <mergeCell ref="C9:C10"/>
    <mergeCell ref="D9:D10"/>
    <mergeCell ref="E9:E10"/>
    <mergeCell ref="F9:K9"/>
    <mergeCell ref="A1:K1"/>
    <mergeCell ref="A2:K2"/>
    <mergeCell ref="A3:K3"/>
    <mergeCell ref="A5:C5"/>
    <mergeCell ref="D5:K5"/>
    <mergeCell ref="A6:C6"/>
    <mergeCell ref="D6:K6"/>
  </mergeCells>
  <pageMargins left="0.7" right="0.7" top="0.75" bottom="0.75" header="0.3" footer="0.3"/>
  <pageSetup paperSize="9" scale="72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1</vt:i4>
      </vt:variant>
    </vt:vector>
  </HeadingPairs>
  <TitlesOfParts>
    <vt:vector size="6" baseType="lpstr">
      <vt:lpstr>ПС 110 ПД</vt:lpstr>
      <vt:lpstr>АСУТП</vt:lpstr>
      <vt:lpstr>Лист1</vt:lpstr>
      <vt:lpstr>Лист2</vt:lpstr>
      <vt:lpstr>Лист3</vt:lpstr>
      <vt:lpstr>'ПС 110 ПД'!Область_печати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2015-01-13T06:33:42Z</dcterms:created>
  <dcterms:modified xsi:type="dcterms:W3CDTF">2015-01-13T07:00:20Z</dcterms:modified>
</cp:coreProperties>
</file>