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9035" windowHeight="12270"/>
  </bookViews>
  <sheets>
    <sheet name="кальк" sheetId="10" r:id="rId1"/>
  </sheets>
  <definedNames>
    <definedName name="_xlnm.Print_Titles" localSheetId="0">кальк!$11:$11</definedName>
    <definedName name="_xlnm.Print_Area" localSheetId="0">кальк!$A$1:$I$35</definedName>
  </definedNames>
  <calcPr calcId="125725" fullCalcOnLoad="1"/>
</workbook>
</file>

<file path=xl/calcChain.xml><?xml version="1.0" encoding="utf-8"?>
<calcChain xmlns="http://schemas.openxmlformats.org/spreadsheetml/2006/main">
  <c r="I24" i="10"/>
  <c r="I25"/>
  <c r="I20"/>
  <c r="I21"/>
  <c r="I22"/>
  <c r="I23"/>
  <c r="I19"/>
  <c r="H13"/>
  <c r="I13"/>
  <c r="H12"/>
  <c r="I12"/>
  <c r="G13"/>
  <c r="G12"/>
  <c r="K5"/>
  <c r="I14"/>
  <c r="I15"/>
  <c r="I16"/>
  <c r="I17"/>
  <c r="I27"/>
  <c r="I28"/>
  <c r="I26"/>
  <c r="I29"/>
  <c r="I30"/>
</calcChain>
</file>

<file path=xl/sharedStrings.xml><?xml version="1.0" encoding="utf-8"?>
<sst xmlns="http://schemas.openxmlformats.org/spreadsheetml/2006/main" count="46" uniqueCount="43">
  <si>
    <t>№ п/п</t>
  </si>
  <si>
    <t>Обоснование</t>
  </si>
  <si>
    <t>Наименование работ</t>
  </si>
  <si>
    <t>Ед. изм.</t>
  </si>
  <si>
    <t>Кол-во</t>
  </si>
  <si>
    <t>Трудозатраты на ед., чел/часов</t>
  </si>
  <si>
    <t>Трудозатраты всего., чел/часов</t>
  </si>
  <si>
    <t>КАЛЬКУЛЯЦИЯ № 1</t>
  </si>
  <si>
    <t>кг</t>
  </si>
  <si>
    <t xml:space="preserve">Накладные расходы </t>
  </si>
  <si>
    <t>Плановые накопления</t>
  </si>
  <si>
    <t>Итого с НР и ПН</t>
  </si>
  <si>
    <t>ИТОГО с материалами</t>
  </si>
  <si>
    <t>1.1.</t>
  </si>
  <si>
    <t>1.2.</t>
  </si>
  <si>
    <t>м3</t>
  </si>
  <si>
    <t>ИТОГО</t>
  </si>
  <si>
    <t xml:space="preserve">Подрядчик: </t>
  </si>
  <si>
    <r>
      <t xml:space="preserve">Договор </t>
    </r>
    <r>
      <rPr>
        <i/>
        <sz val="11"/>
        <rFont val="Times New Roman"/>
        <family val="1"/>
        <charset val="204"/>
      </rPr>
      <t>№ _____ от "_____"____________201_ г.</t>
    </r>
  </si>
  <si>
    <t>на изготовление ящиков деревянных для хранения и транспортировки кернов</t>
  </si>
  <si>
    <t>ЕНиР40.3-37-1-10</t>
  </si>
  <si>
    <t>ЕНиР40.3-24-03</t>
  </si>
  <si>
    <t>м2</t>
  </si>
  <si>
    <t xml:space="preserve">Материалы: </t>
  </si>
  <si>
    <t>гвозди длиной 80 мм</t>
  </si>
  <si>
    <t>петли</t>
  </si>
  <si>
    <t>шт.</t>
  </si>
  <si>
    <t>крючок</t>
  </si>
  <si>
    <t xml:space="preserve">за ед.изм. </t>
  </si>
  <si>
    <t>всего</t>
  </si>
  <si>
    <t>в ценах по состоянию на июль 2011 г. (з/п - 20500)</t>
  </si>
  <si>
    <t>Итого материалов</t>
  </si>
  <si>
    <t>НДС</t>
  </si>
  <si>
    <t>Всего с НДС</t>
  </si>
  <si>
    <t>Транспортные расходы</t>
  </si>
  <si>
    <t>Заготовительно-складские расходы</t>
  </si>
  <si>
    <t>Итого материалов с ТЗР</t>
  </si>
  <si>
    <t>доска обрезная, пихта, шириной 150 мм толщиной 30 мм</t>
  </si>
  <si>
    <t>брусок, пихта, 40х40 мм</t>
  </si>
  <si>
    <t>Составил: ______________________</t>
  </si>
  <si>
    <t>Изготовление ящика ( 1000х600х150 мм)</t>
  </si>
  <si>
    <t>Изготовление крышки ящика (1000х600 мм)</t>
  </si>
  <si>
    <t xml:space="preserve">Заказчик: </t>
  </si>
</sst>
</file>

<file path=xl/styles.xml><?xml version="1.0" encoding="utf-8"?>
<styleSheet xmlns="http://schemas.openxmlformats.org/spreadsheetml/2006/main">
  <numFmts count="3">
    <numFmt numFmtId="172" formatCode="0.000"/>
    <numFmt numFmtId="174" formatCode="0.0"/>
    <numFmt numFmtId="175" formatCode="0.0%"/>
  </numFmts>
  <fonts count="1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16" fontId="4" fillId="0" borderId="1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top" wrapText="1"/>
    </xf>
    <xf numFmtId="9" fontId="4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172" fontId="4" fillId="0" borderId="1" xfId="0" applyNumberFormat="1" applyFont="1" applyBorder="1" applyAlignment="1">
      <alignment horizontal="right" vertical="top"/>
    </xf>
    <xf numFmtId="172" fontId="4" fillId="0" borderId="2" xfId="0" applyNumberFormat="1" applyFont="1" applyBorder="1" applyAlignment="1">
      <alignment horizontal="center" vertical="top" wrapText="1"/>
    </xf>
    <xf numFmtId="172" fontId="0" fillId="0" borderId="0" xfId="0" applyNumberFormat="1" applyFont="1" applyAlignment="1">
      <alignment vertical="top"/>
    </xf>
    <xf numFmtId="172" fontId="4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0" xfId="0" applyNumberFormat="1" applyFont="1" applyAlignment="1">
      <alignment vertical="top"/>
    </xf>
    <xf numFmtId="2" fontId="4" fillId="0" borderId="1" xfId="0" applyNumberFormat="1" applyFont="1" applyFill="1" applyBorder="1" applyAlignment="1">
      <alignment horizontal="center" vertical="top" wrapText="1"/>
    </xf>
    <xf numFmtId="174" fontId="4" fillId="0" borderId="1" xfId="0" applyNumberFormat="1" applyFont="1" applyFill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right" vertical="top"/>
    </xf>
    <xf numFmtId="9" fontId="5" fillId="0" borderId="2" xfId="0" applyNumberFormat="1" applyFont="1" applyBorder="1" applyAlignment="1">
      <alignment horizontal="center" vertical="top" wrapText="1"/>
    </xf>
    <xf numFmtId="172" fontId="5" fillId="0" borderId="2" xfId="0" applyNumberFormat="1" applyFont="1" applyBorder="1" applyAlignment="1">
      <alignment horizontal="center" vertical="top" wrapText="1"/>
    </xf>
    <xf numFmtId="172" fontId="5" fillId="0" borderId="2" xfId="0" applyNumberFormat="1" applyFont="1" applyBorder="1" applyAlignment="1">
      <alignment horizontal="right" vertical="top"/>
    </xf>
    <xf numFmtId="175" fontId="4" fillId="0" borderId="2" xfId="1" applyNumberFormat="1" applyFont="1" applyBorder="1" applyAlignment="1">
      <alignment horizontal="center" vertical="top" wrapText="1"/>
    </xf>
    <xf numFmtId="9" fontId="4" fillId="0" borderId="2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5"/>
  <sheetViews>
    <sheetView tabSelected="1" zoomScaleNormal="100" workbookViewId="0">
      <selection activeCell="A2" sqref="A2"/>
    </sheetView>
  </sheetViews>
  <sheetFormatPr defaultRowHeight="15"/>
  <cols>
    <col min="1" max="1" width="5.42578125" style="3" customWidth="1"/>
    <col min="2" max="2" width="16.42578125" style="3" customWidth="1"/>
    <col min="3" max="3" width="50.42578125" style="3" customWidth="1"/>
    <col min="4" max="4" width="7.28515625" style="3" customWidth="1"/>
    <col min="5" max="5" width="9.85546875" style="3" customWidth="1"/>
    <col min="6" max="6" width="7.7109375" style="3" customWidth="1"/>
    <col min="7" max="7" width="8" style="3" customWidth="1"/>
    <col min="8" max="8" width="10.28515625" style="3" customWidth="1"/>
    <col min="9" max="9" width="11.42578125" style="3" customWidth="1"/>
    <col min="10" max="10" width="10.42578125" customWidth="1"/>
  </cols>
  <sheetData>
    <row r="1" spans="1:13" s="4" customFormat="1">
      <c r="A1" s="3" t="s">
        <v>42</v>
      </c>
      <c r="B1" s="3"/>
      <c r="C1" s="3"/>
      <c r="D1" s="3"/>
      <c r="E1" s="3"/>
      <c r="F1" s="3"/>
      <c r="G1" s="3"/>
      <c r="H1" s="3"/>
      <c r="I1" s="3"/>
    </row>
    <row r="2" spans="1:13" s="4" customFormat="1">
      <c r="A2" s="3" t="s">
        <v>17</v>
      </c>
      <c r="B2" s="3"/>
      <c r="C2" s="3"/>
      <c r="D2" s="3"/>
      <c r="E2" s="3"/>
      <c r="F2" s="3"/>
      <c r="G2" s="3"/>
      <c r="H2" s="3"/>
      <c r="I2" s="3"/>
    </row>
    <row r="3" spans="1:13" s="4" customFormat="1">
      <c r="A3" s="3" t="s">
        <v>18</v>
      </c>
      <c r="B3" s="3"/>
      <c r="C3" s="3"/>
      <c r="D3" s="3"/>
      <c r="E3" s="3"/>
      <c r="F3" s="3"/>
      <c r="G3" s="3"/>
      <c r="H3" s="3"/>
      <c r="I3" s="3"/>
    </row>
    <row r="4" spans="1:13" s="4" customFormat="1" ht="3" customHeight="1">
      <c r="A4" s="3"/>
      <c r="B4" s="3"/>
      <c r="C4" s="3"/>
      <c r="D4" s="3"/>
      <c r="E4" s="3"/>
      <c r="F4" s="3"/>
      <c r="G4" s="3"/>
      <c r="H4" s="3"/>
      <c r="I4" s="3"/>
    </row>
    <row r="5" spans="1:13" s="4" customFormat="1" ht="3.75" customHeight="1">
      <c r="A5" s="3"/>
      <c r="B5" s="3"/>
      <c r="C5" s="3"/>
      <c r="D5" s="3"/>
      <c r="E5" s="3"/>
      <c r="F5" s="3"/>
      <c r="G5" s="3"/>
      <c r="H5" s="3"/>
      <c r="I5" s="3"/>
      <c r="K5" s="4">
        <f>SUM(K1:K4)</f>
        <v>0</v>
      </c>
    </row>
    <row r="6" spans="1:13" s="4" customFormat="1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3" s="4" customFormat="1" ht="14.25">
      <c r="A7" s="45" t="s">
        <v>19</v>
      </c>
      <c r="B7" s="45"/>
      <c r="C7" s="45"/>
      <c r="D7" s="45"/>
      <c r="E7" s="45"/>
      <c r="F7" s="45"/>
      <c r="G7" s="45"/>
      <c r="H7" s="45"/>
      <c r="I7" s="45"/>
    </row>
    <row r="8" spans="1:13" s="4" customFormat="1">
      <c r="A8" s="3"/>
      <c r="B8" s="3"/>
      <c r="C8" s="3"/>
      <c r="D8" s="3"/>
      <c r="E8" s="3"/>
      <c r="F8" s="3"/>
      <c r="G8" s="3"/>
      <c r="H8" s="3"/>
      <c r="I8" s="3"/>
    </row>
    <row r="9" spans="1:13" s="4" customFormat="1" ht="38.25" customHeight="1">
      <c r="A9" s="48" t="s">
        <v>0</v>
      </c>
      <c r="B9" s="48" t="s">
        <v>1</v>
      </c>
      <c r="C9" s="48" t="s">
        <v>2</v>
      </c>
      <c r="D9" s="48" t="s">
        <v>3</v>
      </c>
      <c r="E9" s="48" t="s">
        <v>4</v>
      </c>
      <c r="F9" s="43" t="s">
        <v>5</v>
      </c>
      <c r="G9" s="46" t="s">
        <v>6</v>
      </c>
      <c r="H9" s="43" t="s">
        <v>30</v>
      </c>
      <c r="I9" s="43"/>
    </row>
    <row r="10" spans="1:13" s="4" customFormat="1" ht="12.75">
      <c r="A10" s="49"/>
      <c r="B10" s="49"/>
      <c r="C10" s="49"/>
      <c r="D10" s="49"/>
      <c r="E10" s="49"/>
      <c r="F10" s="43"/>
      <c r="G10" s="47"/>
      <c r="H10" s="30" t="s">
        <v>28</v>
      </c>
      <c r="I10" s="29" t="s">
        <v>29</v>
      </c>
    </row>
    <row r="11" spans="1:13" s="4" customFormat="1" ht="12.7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10</v>
      </c>
      <c r="H11" s="2">
        <v>11</v>
      </c>
      <c r="I11" s="2">
        <v>12</v>
      </c>
    </row>
    <row r="12" spans="1:13" s="5" customFormat="1" ht="12.75">
      <c r="A12" s="13" t="s">
        <v>13</v>
      </c>
      <c r="B12" s="23" t="s">
        <v>20</v>
      </c>
      <c r="C12" s="9" t="s">
        <v>40</v>
      </c>
      <c r="D12" s="11" t="s">
        <v>22</v>
      </c>
      <c r="E12" s="11">
        <v>0.6</v>
      </c>
      <c r="F12" s="11">
        <v>0.63</v>
      </c>
      <c r="G12" s="12">
        <f>ROUND(E12*F12,2)</f>
        <v>0.38</v>
      </c>
      <c r="H12" s="12">
        <f>ROUND(F12*20500/165.08,2)</f>
        <v>78.23</v>
      </c>
      <c r="I12" s="31">
        <f>ROUND(E12*H12,2)</f>
        <v>46.94</v>
      </c>
    </row>
    <row r="13" spans="1:13" s="5" customFormat="1" ht="12.75">
      <c r="A13" s="10" t="s">
        <v>14</v>
      </c>
      <c r="B13" s="23" t="s">
        <v>21</v>
      </c>
      <c r="C13" s="9" t="s">
        <v>41</v>
      </c>
      <c r="D13" s="11" t="s">
        <v>22</v>
      </c>
      <c r="E13" s="34">
        <v>0.6</v>
      </c>
      <c r="F13" s="33">
        <v>0.27</v>
      </c>
      <c r="G13" s="12">
        <f>ROUND(E13*F13,2)</f>
        <v>0.16</v>
      </c>
      <c r="H13" s="12">
        <f>ROUND(F13*20500/165.08,2)</f>
        <v>33.53</v>
      </c>
      <c r="I13" s="31">
        <f>ROUND(E13*H13,2)</f>
        <v>20.12</v>
      </c>
    </row>
    <row r="14" spans="1:13" s="5" customFormat="1" ht="13.5">
      <c r="A14" s="13"/>
      <c r="B14" s="14"/>
      <c r="C14" s="18" t="s">
        <v>16</v>
      </c>
      <c r="D14" s="16"/>
      <c r="E14" s="16"/>
      <c r="F14" s="16"/>
      <c r="G14" s="17"/>
      <c r="H14" s="17"/>
      <c r="I14" s="19">
        <f>SUM(I12:I13)</f>
        <v>67.06</v>
      </c>
      <c r="M14" s="1"/>
    </row>
    <row r="15" spans="1:13" s="5" customFormat="1" ht="12.75">
      <c r="A15" s="13"/>
      <c r="B15" s="14"/>
      <c r="C15" s="15" t="s">
        <v>9</v>
      </c>
      <c r="D15" s="20">
        <v>0.66</v>
      </c>
      <c r="E15" s="16">
        <v>0.85</v>
      </c>
      <c r="F15" s="16"/>
      <c r="G15" s="17"/>
      <c r="H15" s="17"/>
      <c r="I15" s="19">
        <f>I14*D15*E15</f>
        <v>37.620660000000001</v>
      </c>
    </row>
    <row r="16" spans="1:13" s="5" customFormat="1" ht="12.75">
      <c r="A16" s="13"/>
      <c r="B16" s="14"/>
      <c r="C16" s="15" t="s">
        <v>10</v>
      </c>
      <c r="D16" s="20">
        <v>0.5</v>
      </c>
      <c r="E16" s="16">
        <v>0.8</v>
      </c>
      <c r="F16" s="16"/>
      <c r="G16" s="17"/>
      <c r="H16" s="17"/>
      <c r="I16" s="19">
        <f>I14*D16</f>
        <v>33.53</v>
      </c>
    </row>
    <row r="17" spans="1:12" s="5" customFormat="1" ht="12.75">
      <c r="A17" s="13"/>
      <c r="B17" s="14"/>
      <c r="C17" s="22" t="s">
        <v>11</v>
      </c>
      <c r="D17" s="20"/>
      <c r="E17" s="16"/>
      <c r="F17" s="16"/>
      <c r="G17" s="17"/>
      <c r="H17" s="17"/>
      <c r="I17" s="21">
        <f>SUM(I14:I16)</f>
        <v>138.21066000000002</v>
      </c>
      <c r="J17" s="32"/>
      <c r="K17" s="32"/>
      <c r="L17" s="32"/>
    </row>
    <row r="18" spans="1:12" s="5" customFormat="1" ht="12.75">
      <c r="A18" s="13"/>
      <c r="B18" s="14"/>
      <c r="C18" s="15" t="s">
        <v>23</v>
      </c>
      <c r="D18" s="20"/>
      <c r="E18" s="16"/>
      <c r="F18" s="16"/>
      <c r="G18" s="17"/>
      <c r="H18" s="17"/>
      <c r="I18" s="21"/>
      <c r="L18" s="32"/>
    </row>
    <row r="19" spans="1:12" s="5" customFormat="1" ht="12.75">
      <c r="A19" s="13"/>
      <c r="B19" s="14"/>
      <c r="C19" s="15" t="s">
        <v>37</v>
      </c>
      <c r="D19" s="20" t="s">
        <v>15</v>
      </c>
      <c r="E19" s="26">
        <v>7.2999999999999995E-2</v>
      </c>
      <c r="F19" s="26"/>
      <c r="G19" s="28"/>
      <c r="H19" s="37">
        <v>4000</v>
      </c>
      <c r="I19" s="19">
        <f>E19*H19</f>
        <v>292</v>
      </c>
      <c r="J19" s="27"/>
      <c r="K19" s="27"/>
    </row>
    <row r="20" spans="1:12" s="5" customFormat="1" ht="12.75">
      <c r="A20" s="13"/>
      <c r="B20" s="14"/>
      <c r="C20" s="15" t="s">
        <v>38</v>
      </c>
      <c r="D20" s="20" t="s">
        <v>15</v>
      </c>
      <c r="E20" s="26">
        <v>8.0000000000000002E-3</v>
      </c>
      <c r="F20" s="26"/>
      <c r="G20" s="28"/>
      <c r="H20" s="37">
        <v>4600</v>
      </c>
      <c r="I20" s="19">
        <f>E20*H20</f>
        <v>36.800000000000004</v>
      </c>
      <c r="J20" s="27"/>
      <c r="K20" s="27"/>
    </row>
    <row r="21" spans="1:12" s="5" customFormat="1" ht="12.75">
      <c r="A21" s="13"/>
      <c r="B21" s="14"/>
      <c r="C21" s="15" t="s">
        <v>24</v>
      </c>
      <c r="D21" s="20" t="s">
        <v>8</v>
      </c>
      <c r="E21" s="35">
        <v>0.08</v>
      </c>
      <c r="F21" s="26"/>
      <c r="G21" s="28"/>
      <c r="H21" s="37">
        <v>36</v>
      </c>
      <c r="I21" s="19">
        <f>E21*H21</f>
        <v>2.88</v>
      </c>
      <c r="J21" s="27"/>
      <c r="K21" s="27"/>
    </row>
    <row r="22" spans="1:12" s="5" customFormat="1" ht="12.75">
      <c r="A22" s="13"/>
      <c r="B22" s="14"/>
      <c r="C22" s="15" t="s">
        <v>25</v>
      </c>
      <c r="D22" s="20" t="s">
        <v>26</v>
      </c>
      <c r="E22" s="36">
        <v>2</v>
      </c>
      <c r="F22" s="26"/>
      <c r="G22" s="28"/>
      <c r="H22" s="37">
        <v>12</v>
      </c>
      <c r="I22" s="19">
        <f>E22*H22</f>
        <v>24</v>
      </c>
      <c r="J22" s="27"/>
      <c r="K22" s="27"/>
    </row>
    <row r="23" spans="1:12" s="5" customFormat="1" ht="12.75">
      <c r="A23" s="13"/>
      <c r="B23" s="14"/>
      <c r="C23" s="15" t="s">
        <v>27</v>
      </c>
      <c r="D23" s="20" t="s">
        <v>26</v>
      </c>
      <c r="E23" s="36">
        <v>1</v>
      </c>
      <c r="F23" s="26"/>
      <c r="G23" s="28"/>
      <c r="H23" s="37">
        <v>10</v>
      </c>
      <c r="I23" s="19">
        <f>E23*H23</f>
        <v>10</v>
      </c>
      <c r="J23" s="27"/>
      <c r="K23" s="27"/>
    </row>
    <row r="24" spans="1:12" s="5" customFormat="1" ht="12.75">
      <c r="A24" s="13"/>
      <c r="B24" s="14"/>
      <c r="C24" s="22" t="s">
        <v>31</v>
      </c>
      <c r="D24" s="38"/>
      <c r="E24" s="39"/>
      <c r="F24" s="39"/>
      <c r="G24" s="40"/>
      <c r="H24" s="40"/>
      <c r="I24" s="21">
        <f>SUM(I19:I23)</f>
        <v>365.68</v>
      </c>
      <c r="J24" s="27"/>
      <c r="K24" s="27"/>
    </row>
    <row r="25" spans="1:12" s="5" customFormat="1" ht="12.75">
      <c r="A25" s="13"/>
      <c r="B25" s="24"/>
      <c r="C25" s="15" t="s">
        <v>34</v>
      </c>
      <c r="D25" s="20"/>
      <c r="E25" s="41">
        <v>4.5999999999999999E-2</v>
      </c>
      <c r="F25" s="26"/>
      <c r="G25" s="28"/>
      <c r="H25" s="28"/>
      <c r="I25" s="19">
        <f>I24*E25</f>
        <v>16.821280000000002</v>
      </c>
      <c r="J25" s="27"/>
      <c r="K25" s="27"/>
    </row>
    <row r="26" spans="1:12" s="5" customFormat="1" ht="12.75">
      <c r="A26" s="13"/>
      <c r="B26" s="24"/>
      <c r="C26" s="15" t="s">
        <v>35</v>
      </c>
      <c r="D26" s="20"/>
      <c r="E26" s="42">
        <v>0.02</v>
      </c>
      <c r="F26" s="26"/>
      <c r="G26" s="28"/>
      <c r="H26" s="28"/>
      <c r="I26" s="19">
        <f>E26*I24</f>
        <v>7.3136000000000001</v>
      </c>
      <c r="J26" s="27"/>
      <c r="K26" s="27"/>
    </row>
    <row r="27" spans="1:12" s="5" customFormat="1" ht="12.75">
      <c r="A27" s="13"/>
      <c r="B27" s="14"/>
      <c r="C27" s="22" t="s">
        <v>36</v>
      </c>
      <c r="D27" s="38"/>
      <c r="E27" s="39"/>
      <c r="F27" s="39"/>
      <c r="G27" s="40"/>
      <c r="H27" s="40"/>
      <c r="I27" s="21">
        <f>SUM(I24:I26)</f>
        <v>389.81488000000002</v>
      </c>
      <c r="J27" s="27"/>
      <c r="K27" s="27"/>
    </row>
    <row r="28" spans="1:12" s="5" customFormat="1" ht="12.75">
      <c r="A28" s="13"/>
      <c r="B28" s="14"/>
      <c r="C28" s="22" t="s">
        <v>12</v>
      </c>
      <c r="D28" s="20"/>
      <c r="E28" s="16"/>
      <c r="F28" s="16"/>
      <c r="G28" s="17"/>
      <c r="H28" s="17"/>
      <c r="I28" s="21">
        <f>SUM(I17,I27)</f>
        <v>528.02554000000009</v>
      </c>
    </row>
    <row r="29" spans="1:12" s="5" customFormat="1" ht="12.75">
      <c r="A29" s="13"/>
      <c r="B29" s="14"/>
      <c r="C29" s="22" t="s">
        <v>32</v>
      </c>
      <c r="D29" s="20"/>
      <c r="E29" s="20">
        <v>0.18</v>
      </c>
      <c r="F29" s="16"/>
      <c r="G29" s="17"/>
      <c r="H29" s="17"/>
      <c r="I29" s="21">
        <f>I28*E29</f>
        <v>95.044597200000013</v>
      </c>
    </row>
    <row r="30" spans="1:12" s="5" customFormat="1" ht="12.75">
      <c r="A30" s="13"/>
      <c r="B30" s="14"/>
      <c r="C30" s="22" t="s">
        <v>33</v>
      </c>
      <c r="D30" s="20"/>
      <c r="E30" s="16"/>
      <c r="F30" s="16"/>
      <c r="G30" s="17"/>
      <c r="H30" s="17"/>
      <c r="I30" s="21">
        <f>SUM(I28:I29)</f>
        <v>623.07013720000009</v>
      </c>
    </row>
    <row r="31" spans="1:12" s="5" customFormat="1" ht="12.75">
      <c r="A31" s="10"/>
      <c r="B31" s="23"/>
      <c r="C31" s="9"/>
      <c r="D31" s="11"/>
      <c r="E31" s="10"/>
      <c r="F31" s="10"/>
      <c r="G31" s="12"/>
      <c r="H31" s="12"/>
      <c r="I31" s="25"/>
    </row>
    <row r="34" spans="1:9" s="4" customFormat="1" ht="12.75">
      <c r="A34" s="6"/>
      <c r="B34" s="7"/>
      <c r="C34" s="6"/>
      <c r="D34" s="7"/>
      <c r="E34" s="7"/>
      <c r="F34" s="7"/>
      <c r="G34" s="8" t="s">
        <v>39</v>
      </c>
      <c r="H34" s="8"/>
      <c r="I34" s="7"/>
    </row>
    <row r="35" spans="1:9" s="4" customFormat="1" ht="12.75">
      <c r="A35" s="6"/>
      <c r="B35" s="6"/>
      <c r="C35" s="6"/>
      <c r="D35" s="6"/>
      <c r="E35" s="6"/>
      <c r="F35" s="6"/>
      <c r="G35" s="8"/>
      <c r="H35" s="8"/>
      <c r="I35" s="6"/>
    </row>
  </sheetData>
  <mergeCells count="10">
    <mergeCell ref="H9:I9"/>
    <mergeCell ref="A6:I6"/>
    <mergeCell ref="A7:I7"/>
    <mergeCell ref="F9:F10"/>
    <mergeCell ref="G9:G10"/>
    <mergeCell ref="A9:A10"/>
    <mergeCell ref="B9:B10"/>
    <mergeCell ref="C9:C10"/>
    <mergeCell ref="D9:D10"/>
    <mergeCell ref="E9:E10"/>
  </mergeCells>
  <printOptions horizontalCentered="1"/>
  <pageMargins left="0.17" right="0.16" top="0.34" bottom="0.48" header="0.15748031496062992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кальк</vt:lpstr>
      <vt:lpstr>кальк!Заголовки_для_печати</vt:lpstr>
      <vt:lpstr>кальк!Область_печати</vt:lpstr>
    </vt:vector>
  </TitlesOfParts>
  <Company>ххх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lukina</cp:lastModifiedBy>
  <cp:lastPrinted>2009-09-24T11:00:48Z</cp:lastPrinted>
  <dcterms:created xsi:type="dcterms:W3CDTF">2009-04-02T08:53:34Z</dcterms:created>
  <dcterms:modified xsi:type="dcterms:W3CDTF">2014-09-18T02:09:14Z</dcterms:modified>
</cp:coreProperties>
</file>