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FS1\Lacie\public\Users\HanukajnenIV\Сметы на проектирование\Челиндбанк\"/>
    </mc:Choice>
  </mc:AlternateContent>
  <bookViews>
    <workbookView xWindow="0" yWindow="0" windowWidth="22770" windowHeight="3855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3" i="1" l="1"/>
  <c r="G14" i="1"/>
  <c r="G15" i="1"/>
  <c r="G16" i="1"/>
  <c r="G17" i="1"/>
  <c r="G12" i="1"/>
  <c r="G18" i="1" l="1"/>
  <c r="G24" i="1" s="1"/>
  <c r="G27" i="1" s="1"/>
  <c r="G29" i="1" s="1"/>
  <c r="G30" i="1" s="1"/>
  <c r="G31" i="1" s="1"/>
  <c r="G32" i="1" s="1"/>
</calcChain>
</file>

<file path=xl/sharedStrings.xml><?xml version="1.0" encoding="utf-8"?>
<sst xmlns="http://schemas.openxmlformats.org/spreadsheetml/2006/main" count="53" uniqueCount="41">
  <si>
    <t>Наименование объекта:</t>
  </si>
  <si>
    <t>Расчет стоимости выполнения работ по себестоимости (на основе трудозатрат) и сложившемуся уровню рентабельности</t>
  </si>
  <si>
    <t>Раздел №1. Определение трудоемкости выполняемой работы</t>
  </si>
  <si>
    <t>№ п/п</t>
  </si>
  <si>
    <t>Наименование работ</t>
  </si>
  <si>
    <t>Исполнители</t>
  </si>
  <si>
    <t>Кол-во</t>
  </si>
  <si>
    <t>Должность</t>
  </si>
  <si>
    <t>Кол-во человеко-дней</t>
  </si>
  <si>
    <t>Среднедневная зарплата (руб.)</t>
  </si>
  <si>
    <t>Заработная плата (руб.)</t>
  </si>
  <si>
    <t>Предпроектное обследование</t>
  </si>
  <si>
    <t>Получение и обработка исходных данных</t>
  </si>
  <si>
    <t>Подготовка и отправка документации</t>
  </si>
  <si>
    <t>Итого з/п непосредственных исполнителей</t>
  </si>
  <si>
    <t>Раздел №2. Определение стоимости работы</t>
  </si>
  <si>
    <t>Наименование показателей</t>
  </si>
  <si>
    <t>Значение показателей</t>
  </si>
  <si>
    <t>Единица измерения</t>
  </si>
  <si>
    <t>Общая з/п непосредственных исполнителей</t>
  </si>
  <si>
    <t>Налоги на Фонд заработной платы</t>
  </si>
  <si>
    <t>Накладные расходы</t>
  </si>
  <si>
    <t>Себестоимость работ</t>
  </si>
  <si>
    <t>Уровень рентабельности (по отношению к себестоимости)</t>
  </si>
  <si>
    <t>Прибыль</t>
  </si>
  <si>
    <t>Стоимость работы</t>
  </si>
  <si>
    <t>НДС 18%</t>
  </si>
  <si>
    <t>Всего</t>
  </si>
  <si>
    <t>руб.</t>
  </si>
  <si>
    <t>%</t>
  </si>
  <si>
    <t>Примечание:</t>
  </si>
  <si>
    <t>1.</t>
  </si>
  <si>
    <t>Срок проектирования:</t>
  </si>
  <si>
    <t>2.</t>
  </si>
  <si>
    <t>Инж-проект</t>
  </si>
  <si>
    <t>Разработка РД (Раздел ЭОМ)</t>
  </si>
  <si>
    <t>Разработка сметной документации</t>
  </si>
  <si>
    <t>Согласование РД с Заказчиком</t>
  </si>
  <si>
    <t>Сметчик</t>
  </si>
  <si>
    <t>В стоимость и сроки не входит прохождение государственной/негосударственной экспертизы РД</t>
  </si>
  <si>
    <t xml:space="preserve">Исполнитель: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</si>
</sst>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0" borderId="0" xfId="0" applyFont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/>
    <xf numFmtId="0" fontId="1" fillId="0" borderId="1" xfId="0" applyFont="1" applyBorder="1" applyAlignment="1">
      <alignment horizontal="center" vertical="center" wrapText="1"/>
    </xf>
    <xf numFmtId="2" fontId="1" fillId="0" borderId="1" xfId="0" applyNumberFormat="1" applyFont="1" applyBorder="1"/>
    <xf numFmtId="2" fontId="1" fillId="0" borderId="1" xfId="0" applyNumberFormat="1" applyFont="1" applyBorder="1" applyAlignment="1">
      <alignment horizontal="center" vertical="center"/>
    </xf>
    <xf numFmtId="1" fontId="1" fillId="0" borderId="1" xfId="0" applyNumberFormat="1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left" vertical="center"/>
    </xf>
    <xf numFmtId="0" fontId="1" fillId="0" borderId="0" xfId="0" applyFont="1" applyAlignment="1">
      <alignment horizont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right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36"/>
  <sheetViews>
    <sheetView tabSelected="1" zoomScale="85" zoomScaleNormal="85" workbookViewId="0">
      <selection activeCell="A7" sqref="A7:G7"/>
    </sheetView>
  </sheetViews>
  <sheetFormatPr defaultColWidth="8.85546875" defaultRowHeight="15.75" x14ac:dyDescent="0.25"/>
  <cols>
    <col min="1" max="1" width="6.7109375" style="1" bestFit="1" customWidth="1"/>
    <col min="2" max="2" width="43.140625" style="1" bestFit="1" customWidth="1"/>
    <col min="3" max="3" width="7.7109375" style="1" bestFit="1" customWidth="1"/>
    <col min="4" max="4" width="12.7109375" style="1" bestFit="1" customWidth="1"/>
    <col min="5" max="5" width="10.7109375" style="1" customWidth="1"/>
    <col min="6" max="6" width="13.7109375" style="1" customWidth="1"/>
    <col min="7" max="7" width="12.140625" style="1" customWidth="1"/>
    <col min="8" max="16384" width="8.85546875" style="1"/>
  </cols>
  <sheetData>
    <row r="1" spans="1:7" x14ac:dyDescent="0.25">
      <c r="A1" s="8" t="s">
        <v>0</v>
      </c>
      <c r="B1" s="8"/>
      <c r="C1" s="8"/>
      <c r="D1" s="8"/>
      <c r="E1" s="8"/>
      <c r="F1" s="8"/>
      <c r="G1" s="8"/>
    </row>
    <row r="2" spans="1:7" x14ac:dyDescent="0.25">
      <c r="A2" s="13"/>
      <c r="B2" s="14"/>
      <c r="C2" s="14"/>
      <c r="D2" s="14"/>
      <c r="E2" s="14"/>
      <c r="F2" s="14"/>
      <c r="G2" s="14"/>
    </row>
    <row r="3" spans="1:7" x14ac:dyDescent="0.25">
      <c r="A3" s="8" t="s">
        <v>40</v>
      </c>
      <c r="B3" s="8"/>
      <c r="C3" s="8"/>
      <c r="D3" s="8"/>
      <c r="E3" s="8"/>
      <c r="F3" s="8"/>
      <c r="G3" s="8"/>
    </row>
    <row r="5" spans="1:7" ht="31.15" customHeight="1" x14ac:dyDescent="0.25">
      <c r="A5" s="11" t="s">
        <v>1</v>
      </c>
      <c r="B5" s="11"/>
      <c r="C5" s="11"/>
      <c r="D5" s="11"/>
      <c r="E5" s="11"/>
      <c r="F5" s="11"/>
      <c r="G5" s="11"/>
    </row>
    <row r="7" spans="1:7" x14ac:dyDescent="0.25">
      <c r="A7" s="8" t="s">
        <v>2</v>
      </c>
      <c r="B7" s="8"/>
      <c r="C7" s="8"/>
      <c r="D7" s="8"/>
      <c r="E7" s="8"/>
      <c r="F7" s="8"/>
      <c r="G7" s="8"/>
    </row>
    <row r="9" spans="1:7" x14ac:dyDescent="0.25">
      <c r="A9" s="9" t="s">
        <v>3</v>
      </c>
      <c r="B9" s="9" t="s">
        <v>4</v>
      </c>
      <c r="C9" s="9" t="s">
        <v>5</v>
      </c>
      <c r="D9" s="9"/>
      <c r="E9" s="12" t="s">
        <v>8</v>
      </c>
      <c r="F9" s="12" t="s">
        <v>9</v>
      </c>
      <c r="G9" s="12" t="s">
        <v>10</v>
      </c>
    </row>
    <row r="10" spans="1:7" ht="30.6" customHeight="1" x14ac:dyDescent="0.25">
      <c r="A10" s="9"/>
      <c r="B10" s="9"/>
      <c r="C10" s="2" t="s">
        <v>6</v>
      </c>
      <c r="D10" s="2" t="s">
        <v>7</v>
      </c>
      <c r="E10" s="12"/>
      <c r="F10" s="12"/>
      <c r="G10" s="12"/>
    </row>
    <row r="11" spans="1:7" x14ac:dyDescent="0.25">
      <c r="A11" s="2">
        <v>1</v>
      </c>
      <c r="B11" s="2">
        <v>2</v>
      </c>
      <c r="C11" s="2">
        <v>3</v>
      </c>
      <c r="D11" s="2">
        <v>4</v>
      </c>
      <c r="E11" s="2">
        <v>5</v>
      </c>
      <c r="F11" s="2">
        <v>6</v>
      </c>
      <c r="G11" s="2">
        <v>7</v>
      </c>
    </row>
    <row r="12" spans="1:7" x14ac:dyDescent="0.25">
      <c r="A12" s="2">
        <v>1</v>
      </c>
      <c r="B12" s="3" t="s">
        <v>11</v>
      </c>
      <c r="C12" s="2">
        <v>1</v>
      </c>
      <c r="D12" s="2" t="s">
        <v>34</v>
      </c>
      <c r="E12" s="2">
        <v>2</v>
      </c>
      <c r="F12" s="6">
        <v>1301.78</v>
      </c>
      <c r="G12" s="5">
        <f>F12*E12</f>
        <v>2603.56</v>
      </c>
    </row>
    <row r="13" spans="1:7" x14ac:dyDescent="0.25">
      <c r="A13" s="2">
        <v>2</v>
      </c>
      <c r="B13" s="3" t="s">
        <v>12</v>
      </c>
      <c r="C13" s="2">
        <v>1</v>
      </c>
      <c r="D13" s="2" t="s">
        <v>34</v>
      </c>
      <c r="E13" s="2">
        <v>2</v>
      </c>
      <c r="F13" s="6">
        <v>1301.78</v>
      </c>
      <c r="G13" s="5">
        <f t="shared" ref="G13:G17" si="0">F13*E13</f>
        <v>2603.56</v>
      </c>
    </row>
    <row r="14" spans="1:7" x14ac:dyDescent="0.25">
      <c r="A14" s="2">
        <v>3</v>
      </c>
      <c r="B14" s="3" t="s">
        <v>35</v>
      </c>
      <c r="C14" s="2">
        <v>2</v>
      </c>
      <c r="D14" s="2" t="s">
        <v>34</v>
      </c>
      <c r="E14" s="2">
        <v>25</v>
      </c>
      <c r="F14" s="6">
        <v>1581.14</v>
      </c>
      <c r="G14" s="5">
        <f t="shared" si="0"/>
        <v>39528.5</v>
      </c>
    </row>
    <row r="15" spans="1:7" x14ac:dyDescent="0.25">
      <c r="A15" s="2">
        <v>4</v>
      </c>
      <c r="B15" s="3" t="s">
        <v>36</v>
      </c>
      <c r="C15" s="2">
        <v>1</v>
      </c>
      <c r="D15" s="2" t="s">
        <v>38</v>
      </c>
      <c r="E15" s="2">
        <v>10</v>
      </c>
      <c r="F15" s="6">
        <v>1117.4100000000001</v>
      </c>
      <c r="G15" s="5">
        <f t="shared" si="0"/>
        <v>11174.1</v>
      </c>
    </row>
    <row r="16" spans="1:7" x14ac:dyDescent="0.25">
      <c r="A16" s="2">
        <v>5</v>
      </c>
      <c r="B16" s="3" t="s">
        <v>37</v>
      </c>
      <c r="C16" s="2">
        <v>1</v>
      </c>
      <c r="D16" s="2" t="s">
        <v>34</v>
      </c>
      <c r="E16" s="2">
        <v>5</v>
      </c>
      <c r="F16" s="6">
        <v>1955.47</v>
      </c>
      <c r="G16" s="5">
        <f t="shared" si="0"/>
        <v>9777.35</v>
      </c>
    </row>
    <row r="17" spans="1:7" x14ac:dyDescent="0.25">
      <c r="A17" s="2">
        <v>6</v>
      </c>
      <c r="B17" s="3" t="s">
        <v>13</v>
      </c>
      <c r="C17" s="2">
        <v>1</v>
      </c>
      <c r="D17" s="2" t="s">
        <v>34</v>
      </c>
      <c r="E17" s="2">
        <v>2</v>
      </c>
      <c r="F17" s="6">
        <v>1301.78</v>
      </c>
      <c r="G17" s="5">
        <f t="shared" si="0"/>
        <v>2603.56</v>
      </c>
    </row>
    <row r="18" spans="1:7" x14ac:dyDescent="0.25">
      <c r="A18" s="3"/>
      <c r="B18" s="3" t="s">
        <v>14</v>
      </c>
      <c r="C18" s="2"/>
      <c r="D18" s="2"/>
      <c r="E18" s="2"/>
      <c r="F18" s="6"/>
      <c r="G18" s="5">
        <f>SUM(G12:G17)</f>
        <v>68290.63</v>
      </c>
    </row>
    <row r="20" spans="1:7" x14ac:dyDescent="0.25">
      <c r="A20" s="8" t="s">
        <v>15</v>
      </c>
      <c r="B20" s="8"/>
      <c r="C20" s="8"/>
      <c r="D20" s="8"/>
      <c r="E20" s="8"/>
      <c r="F20" s="8"/>
      <c r="G20" s="8"/>
    </row>
    <row r="22" spans="1:7" ht="47.25" x14ac:dyDescent="0.25">
      <c r="A22" s="2" t="s">
        <v>3</v>
      </c>
      <c r="B22" s="9" t="s">
        <v>16</v>
      </c>
      <c r="C22" s="9"/>
      <c r="D22" s="9"/>
      <c r="E22" s="9"/>
      <c r="F22" s="4" t="s">
        <v>18</v>
      </c>
      <c r="G22" s="4" t="s">
        <v>17</v>
      </c>
    </row>
    <row r="23" spans="1:7" x14ac:dyDescent="0.25">
      <c r="A23" s="2">
        <v>1</v>
      </c>
      <c r="B23" s="9">
        <v>2</v>
      </c>
      <c r="C23" s="9"/>
      <c r="D23" s="9"/>
      <c r="E23" s="9"/>
      <c r="F23" s="2">
        <v>3</v>
      </c>
      <c r="G23" s="2">
        <v>4</v>
      </c>
    </row>
    <row r="24" spans="1:7" x14ac:dyDescent="0.25">
      <c r="A24" s="2">
        <v>1</v>
      </c>
      <c r="B24" s="10" t="s">
        <v>19</v>
      </c>
      <c r="C24" s="10"/>
      <c r="D24" s="10"/>
      <c r="E24" s="10"/>
      <c r="F24" s="2" t="s">
        <v>28</v>
      </c>
      <c r="G24" s="6">
        <f>G18</f>
        <v>68290.63</v>
      </c>
    </row>
    <row r="25" spans="1:7" x14ac:dyDescent="0.25">
      <c r="A25" s="2">
        <v>2</v>
      </c>
      <c r="B25" s="10" t="s">
        <v>20</v>
      </c>
      <c r="C25" s="10"/>
      <c r="D25" s="10"/>
      <c r="E25" s="10"/>
      <c r="F25" s="2" t="s">
        <v>29</v>
      </c>
      <c r="G25" s="7">
        <v>30</v>
      </c>
    </row>
    <row r="26" spans="1:7" x14ac:dyDescent="0.25">
      <c r="A26" s="2">
        <v>3</v>
      </c>
      <c r="B26" s="10" t="s">
        <v>21</v>
      </c>
      <c r="C26" s="10"/>
      <c r="D26" s="10"/>
      <c r="E26" s="10"/>
      <c r="F26" s="2" t="s">
        <v>29</v>
      </c>
      <c r="G26" s="7">
        <v>45</v>
      </c>
    </row>
    <row r="27" spans="1:7" x14ac:dyDescent="0.25">
      <c r="A27" s="2">
        <v>4</v>
      </c>
      <c r="B27" s="10" t="s">
        <v>22</v>
      </c>
      <c r="C27" s="10"/>
      <c r="D27" s="10"/>
      <c r="E27" s="10"/>
      <c r="F27" s="2" t="s">
        <v>28</v>
      </c>
      <c r="G27" s="6">
        <f>ROUND(G24*1.3*1.45,0)</f>
        <v>128728</v>
      </c>
    </row>
    <row r="28" spans="1:7" x14ac:dyDescent="0.25">
      <c r="A28" s="2">
        <v>5</v>
      </c>
      <c r="B28" s="10" t="s">
        <v>23</v>
      </c>
      <c r="C28" s="10"/>
      <c r="D28" s="10"/>
      <c r="E28" s="10"/>
      <c r="F28" s="2" t="s">
        <v>29</v>
      </c>
      <c r="G28" s="7">
        <v>15</v>
      </c>
    </row>
    <row r="29" spans="1:7" x14ac:dyDescent="0.25">
      <c r="A29" s="2">
        <v>6</v>
      </c>
      <c r="B29" s="10" t="s">
        <v>24</v>
      </c>
      <c r="C29" s="10"/>
      <c r="D29" s="10"/>
      <c r="E29" s="10"/>
      <c r="F29" s="2" t="s">
        <v>28</v>
      </c>
      <c r="G29" s="6">
        <f>ROUND(G27*0.15,0)</f>
        <v>19309</v>
      </c>
    </row>
    <row r="30" spans="1:7" x14ac:dyDescent="0.25">
      <c r="A30" s="15" t="s">
        <v>25</v>
      </c>
      <c r="B30" s="15"/>
      <c r="C30" s="15"/>
      <c r="D30" s="15"/>
      <c r="E30" s="15"/>
      <c r="F30" s="2" t="s">
        <v>28</v>
      </c>
      <c r="G30" s="6">
        <f>G29+G27</f>
        <v>148037</v>
      </c>
    </row>
    <row r="31" spans="1:7" x14ac:dyDescent="0.25">
      <c r="A31" s="15" t="s">
        <v>26</v>
      </c>
      <c r="B31" s="15"/>
      <c r="C31" s="15"/>
      <c r="D31" s="15"/>
      <c r="E31" s="15"/>
      <c r="F31" s="2" t="s">
        <v>28</v>
      </c>
      <c r="G31" s="6">
        <f>G30*0.18</f>
        <v>26646.66</v>
      </c>
    </row>
    <row r="32" spans="1:7" x14ac:dyDescent="0.25">
      <c r="A32" s="15" t="s">
        <v>27</v>
      </c>
      <c r="B32" s="15"/>
      <c r="C32" s="15"/>
      <c r="D32" s="15"/>
      <c r="E32" s="15"/>
      <c r="F32" s="2" t="s">
        <v>28</v>
      </c>
      <c r="G32" s="6">
        <f>G31+G30</f>
        <v>174683.66</v>
      </c>
    </row>
    <row r="34" spans="1:7" x14ac:dyDescent="0.25">
      <c r="A34" s="8" t="s">
        <v>30</v>
      </c>
      <c r="B34" s="8"/>
      <c r="C34" s="8"/>
      <c r="D34" s="8"/>
      <c r="E34" s="8"/>
      <c r="F34" s="8"/>
      <c r="G34" s="8"/>
    </row>
    <row r="35" spans="1:7" x14ac:dyDescent="0.25">
      <c r="A35" s="1" t="s">
        <v>31</v>
      </c>
      <c r="B35" s="1" t="s">
        <v>32</v>
      </c>
    </row>
    <row r="36" spans="1:7" x14ac:dyDescent="0.25">
      <c r="A36" s="1" t="s">
        <v>33</v>
      </c>
      <c r="B36" s="1" t="s">
        <v>39</v>
      </c>
    </row>
  </sheetData>
  <mergeCells count="24">
    <mergeCell ref="B25:E25"/>
    <mergeCell ref="A30:E30"/>
    <mergeCell ref="A31:E31"/>
    <mergeCell ref="A32:E32"/>
    <mergeCell ref="A34:G34"/>
    <mergeCell ref="B27:E27"/>
    <mergeCell ref="B28:E28"/>
    <mergeCell ref="B29:E29"/>
    <mergeCell ref="B26:E26"/>
    <mergeCell ref="A20:G20"/>
    <mergeCell ref="B22:E22"/>
    <mergeCell ref="B23:E23"/>
    <mergeCell ref="B24:E24"/>
    <mergeCell ref="A1:G1"/>
    <mergeCell ref="A3:G3"/>
    <mergeCell ref="A5:G5"/>
    <mergeCell ref="A7:G7"/>
    <mergeCell ref="A9:A10"/>
    <mergeCell ref="B9:B10"/>
    <mergeCell ref="C9:D9"/>
    <mergeCell ref="E9:E10"/>
    <mergeCell ref="F9:F10"/>
    <mergeCell ref="G9:G10"/>
    <mergeCell ref="A2:G2"/>
  </mergeCells>
  <pageMargins left="0.7" right="0.7" top="0.75" bottom="0.75" header="0.3" footer="0.3"/>
  <pageSetup paperSize="9" scale="8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Андрей</dc:creator>
  <cp:lastModifiedBy>Инна В. Ханукайнен</cp:lastModifiedBy>
  <cp:lastPrinted>2015-10-07T02:12:14Z</cp:lastPrinted>
  <dcterms:created xsi:type="dcterms:W3CDTF">2015-10-07T01:40:10Z</dcterms:created>
  <dcterms:modified xsi:type="dcterms:W3CDTF">2015-10-20T04:45:56Z</dcterms:modified>
</cp:coreProperties>
</file>