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0545"/>
  </bookViews>
  <sheets>
    <sheet name="Лист1" sheetId="1" r:id="rId1"/>
  </sheets>
  <definedNames>
    <definedName name="_xlnm.Print_Titles" localSheetId="0">Лист1!$72:$72</definedName>
  </definedNames>
  <calcPr calcId="145621"/>
</workbook>
</file>

<file path=xl/calcChain.xml><?xml version="1.0" encoding="utf-8"?>
<calcChain xmlns="http://schemas.openxmlformats.org/spreadsheetml/2006/main">
  <c r="E48" i="1" l="1"/>
  <c r="E44" i="1"/>
  <c r="E38" i="1"/>
  <c r="E31" i="1"/>
  <c r="E24" i="1"/>
  <c r="E17" i="1"/>
  <c r="E53" i="1" l="1"/>
</calcChain>
</file>

<file path=xl/sharedStrings.xml><?xml version="1.0" encoding="utf-8"?>
<sst xmlns="http://schemas.openxmlformats.org/spreadsheetml/2006/main" count="118" uniqueCount="83">
  <si>
    <t>Форма № 2П</t>
  </si>
  <si>
    <t>С М Е Т А    №  7</t>
  </si>
  <si>
    <t>на проектные (изыскательские) работы</t>
  </si>
  <si>
    <t>Наименование объекта проектирования:</t>
  </si>
  <si>
    <t>1</t>
  </si>
  <si>
    <t>Наименование проектной (изыскательской) организации:</t>
  </si>
  <si>
    <t>Наименование организации заказчика:</t>
  </si>
  <si>
    <t>N п/п</t>
  </si>
  <si>
    <t>Характеристика предприятия, здания, сооружения или вида работ</t>
  </si>
  <si>
    <t>N частей, глав таблиц, параграфов, пунктов указаний к разделу или глав Сборника цен на проектные работы для строительства</t>
  </si>
  <si>
    <t>Расчет стоимости А+Вх, или (объем строительно-монтажных работ)* проц. 100</t>
  </si>
  <si>
    <t>Стоимость   (тыс.руб)</t>
  </si>
  <si>
    <t>Электрохимическая защита от коррозии</t>
  </si>
  <si>
    <t>Электрозащитная установка</t>
  </si>
  <si>
    <t>Справ.цен 2006г. Р.51 т.</t>
  </si>
  <si>
    <t>21*3.64*0.9*0.6*2*1.3*</t>
  </si>
  <si>
    <t>(станция катодной защиты)</t>
  </si>
  <si>
    <t>13 п.1, Кинд.=3.64,</t>
  </si>
  <si>
    <t>0.8</t>
  </si>
  <si>
    <t>2шт</t>
  </si>
  <si>
    <t>Кпр51.13=0.9 п.1, Кп=0.6</t>
  </si>
  <si>
    <t>п.1.4, Ко.р.=2</t>
  </si>
  <si>
    <t>шт, Кр51=1.3 п.ОУ3.7, К</t>
  </si>
  <si>
    <t>=0.8</t>
  </si>
  <si>
    <t>на оптимизацию</t>
  </si>
  <si>
    <t>2</t>
  </si>
  <si>
    <t>Контрольно-измерительный</t>
  </si>
  <si>
    <t>21*3.64*0.9*0.007*80*</t>
  </si>
  <si>
    <t>пунктов 80 шт</t>
  </si>
  <si>
    <t>0.8*0.6*1.3</t>
  </si>
  <si>
    <t>Кпр51.13=0.9 п.1,</t>
  </si>
  <si>
    <t>Кпр51.13=0.007 п.2, Ко.р.</t>
  </si>
  <si>
    <t>=80</t>
  </si>
  <si>
    <t>шт, К =0.8, Кп=0.6 п.1.4,</t>
  </si>
  <si>
    <t>Кр51=1.3 п.ОУ3.7</t>
  </si>
  <si>
    <t>3</t>
  </si>
  <si>
    <t>Вентильная перемычка с</t>
  </si>
  <si>
    <t>21*3.64*0.9*0.031*15*</t>
  </si>
  <si>
    <t>блоком совместной защиты</t>
  </si>
  <si>
    <t>15 шт</t>
  </si>
  <si>
    <t>Кпр51.13=0.031 п.2, Ко.р.</t>
  </si>
  <si>
    <t>=15</t>
  </si>
  <si>
    <t>4</t>
  </si>
  <si>
    <t>Изолирующее фланцевое</t>
  </si>
  <si>
    <t>21*3.64*0.9*0.009*2*</t>
  </si>
  <si>
    <t>соединение 2</t>
  </si>
  <si>
    <t>0.8*0.6</t>
  </si>
  <si>
    <t>шт</t>
  </si>
  <si>
    <t>Кпр51.13=0.009 п.2, Ко.р.</t>
  </si>
  <si>
    <t>=2</t>
  </si>
  <si>
    <t>шт, К =0.8, Кп=0.6 п.1.4</t>
  </si>
  <si>
    <t>5</t>
  </si>
  <si>
    <t>Прокладка протяженного</t>
  </si>
  <si>
    <t>(3.098+16.348*0.2)*</t>
  </si>
  <si>
    <t>анода 0.2 км - 10 шт</t>
  </si>
  <si>
    <t>16 п.2, Кинд.=3.64, Ко.р.</t>
  </si>
  <si>
    <t>3.64*10*0.8*0.6</t>
  </si>
  <si>
    <t>=10</t>
  </si>
  <si>
    <t>6</t>
  </si>
  <si>
    <t>Прокладка контрольных</t>
  </si>
  <si>
    <t>(6.422+4.404*0.3)*</t>
  </si>
  <si>
    <t>кабелей 0.3 км - 6 шт</t>
  </si>
  <si>
    <t>14 п.1, Кинд.=3.64, Ко.р.</t>
  </si>
  <si>
    <t>3.64*6*0.8*0.6</t>
  </si>
  <si>
    <t>=6</t>
  </si>
  <si>
    <t>Итого:</t>
  </si>
  <si>
    <t>ТРИСТА ДВАДЦАТЬ ДВЕ ТЫСЯЧИ ВОСЕМЬСОТ ВОСЕМЬДЕСЯТ ДВА РУБЛЯ</t>
  </si>
  <si>
    <t>Главный инженер проекта</t>
  </si>
  <si>
    <t>Составитель сметы</t>
  </si>
  <si>
    <t>Используемые Справочники базовых цен, начиная с 1995г.</t>
  </si>
  <si>
    <t>Р.51.  Газооборудование и газоснабжение.Наружное освещение. (2006г.)</t>
  </si>
  <si>
    <t>Используемые коэффициенты</t>
  </si>
  <si>
    <t>Обозначение в смете</t>
  </si>
  <si>
    <t xml:space="preserve">Описание    </t>
  </si>
  <si>
    <t xml:space="preserve">  коэффициента</t>
  </si>
  <si>
    <t>Кпр51.13=0.9 п.1</t>
  </si>
  <si>
    <t/>
  </si>
  <si>
    <t>Кр51=1.3 п.ОУ3</t>
  </si>
  <si>
    <t>Кпр51.13=0.007 п.2</t>
  </si>
  <si>
    <t>Кпр51.13=0.031 п.2</t>
  </si>
  <si>
    <t>Кпр51.13=0.009 п.2</t>
  </si>
  <si>
    <t>Приложение №_______</t>
  </si>
  <si>
    <t>к договору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</si>
</sst>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view="pageBreakPreview" topLeftCell="A43" zoomScaleNormal="100" zoomScaleSheetLayoutView="100" workbookViewId="0">
      <selection activeCell="A8" sqref="A8"/>
    </sheetView>
  </sheetViews>
  <sheetFormatPr defaultColWidth="9.7109375" defaultRowHeight="15" x14ac:dyDescent="0.25"/>
  <cols>
    <col min="1" max="1" width="6.28515625" style="1" customWidth="1"/>
    <col min="2" max="2" width="26.7109375" style="1" customWidth="1"/>
    <col min="3" max="4" width="24.7109375" style="1" customWidth="1"/>
    <col min="5" max="5" width="13.7109375" style="1" customWidth="1"/>
    <col min="6" max="16384" width="9.7109375" style="1"/>
  </cols>
  <sheetData>
    <row r="1" spans="1:5" x14ac:dyDescent="0.25">
      <c r="B1" s="2" t="s">
        <v>81</v>
      </c>
      <c r="E1" s="1" t="s">
        <v>0</v>
      </c>
    </row>
    <row r="2" spans="1:5" x14ac:dyDescent="0.25">
      <c r="B2" s="2" t="s">
        <v>82</v>
      </c>
    </row>
    <row r="4" spans="1:5" x14ac:dyDescent="0.25">
      <c r="C4" s="28" t="s">
        <v>1</v>
      </c>
      <c r="D4" s="28"/>
    </row>
    <row r="5" spans="1:5" x14ac:dyDescent="0.25">
      <c r="B5" s="29" t="s">
        <v>2</v>
      </c>
      <c r="C5" s="29"/>
      <c r="D5" s="29"/>
    </row>
    <row r="7" spans="1:5" x14ac:dyDescent="0.25">
      <c r="A7" s="1" t="s">
        <v>3</v>
      </c>
    </row>
    <row r="8" spans="1:5" x14ac:dyDescent="0.25">
      <c r="A8" s="3"/>
    </row>
    <row r="9" spans="1:5" x14ac:dyDescent="0.25">
      <c r="A9" s="1" t="s">
        <v>5</v>
      </c>
    </row>
    <row r="10" spans="1:5" x14ac:dyDescent="0.25">
      <c r="A10" s="3"/>
    </row>
    <row r="11" spans="1:5" x14ac:dyDescent="0.25">
      <c r="A11" s="1" t="s">
        <v>6</v>
      </c>
    </row>
    <row r="12" spans="1:5" x14ac:dyDescent="0.25">
      <c r="A12" s="3"/>
    </row>
    <row r="14" spans="1:5" ht="90" x14ac:dyDescent="0.25">
      <c r="A14" s="4" t="s">
        <v>7</v>
      </c>
      <c r="B14" s="5" t="s">
        <v>8</v>
      </c>
      <c r="C14" s="5" t="s">
        <v>9</v>
      </c>
      <c r="D14" s="5" t="s">
        <v>10</v>
      </c>
      <c r="E14" s="5" t="s">
        <v>11</v>
      </c>
    </row>
    <row r="15" spans="1:5" x14ac:dyDescent="0.25">
      <c r="B15" s="30" t="s">
        <v>12</v>
      </c>
      <c r="C15" s="30"/>
      <c r="D15" s="30"/>
      <c r="E15" s="30"/>
    </row>
    <row r="16" spans="1:5" x14ac:dyDescent="0.25">
      <c r="B16" s="31"/>
      <c r="C16" s="31"/>
      <c r="D16" s="31"/>
      <c r="E16" s="31"/>
    </row>
    <row r="17" spans="1:5" x14ac:dyDescent="0.25">
      <c r="A17" s="6" t="s">
        <v>4</v>
      </c>
      <c r="B17" s="7" t="s">
        <v>13</v>
      </c>
      <c r="C17" s="7" t="s">
        <v>14</v>
      </c>
      <c r="D17" s="7" t="s">
        <v>15</v>
      </c>
      <c r="E17" s="8">
        <f>ROUND(21*3.64*0.9*0.6*2*1.3*0.8,3)</f>
        <v>85.856999999999999</v>
      </c>
    </row>
    <row r="18" spans="1:5" x14ac:dyDescent="0.25">
      <c r="B18" s="7" t="s">
        <v>16</v>
      </c>
      <c r="C18" s="7" t="s">
        <v>17</v>
      </c>
      <c r="D18" s="7" t="s">
        <v>18</v>
      </c>
    </row>
    <row r="19" spans="1:5" x14ac:dyDescent="0.25">
      <c r="B19" s="7" t="s">
        <v>19</v>
      </c>
      <c r="C19" s="7" t="s">
        <v>20</v>
      </c>
    </row>
    <row r="20" spans="1:5" x14ac:dyDescent="0.25">
      <c r="C20" s="7" t="s">
        <v>21</v>
      </c>
    </row>
    <row r="21" spans="1:5" x14ac:dyDescent="0.25">
      <c r="C21" s="7" t="s">
        <v>22</v>
      </c>
    </row>
    <row r="22" spans="1:5" x14ac:dyDescent="0.25">
      <c r="C22" s="7" t="s">
        <v>23</v>
      </c>
    </row>
    <row r="23" spans="1:5" x14ac:dyDescent="0.25">
      <c r="C23" s="7" t="s">
        <v>24</v>
      </c>
    </row>
    <row r="24" spans="1:5" x14ac:dyDescent="0.25">
      <c r="A24" s="6" t="s">
        <v>25</v>
      </c>
      <c r="B24" s="7" t="s">
        <v>26</v>
      </c>
      <c r="C24" s="7" t="s">
        <v>14</v>
      </c>
      <c r="D24" s="7" t="s">
        <v>27</v>
      </c>
      <c r="E24" s="8">
        <f>ROUND(21*3.64*0.9*0.007*80*0.8*0.6*1.3,3)</f>
        <v>24.04</v>
      </c>
    </row>
    <row r="25" spans="1:5" x14ac:dyDescent="0.25">
      <c r="B25" s="7" t="s">
        <v>28</v>
      </c>
      <c r="C25" s="7" t="s">
        <v>17</v>
      </c>
      <c r="D25" s="7" t="s">
        <v>29</v>
      </c>
    </row>
    <row r="26" spans="1:5" x14ac:dyDescent="0.25">
      <c r="C26" s="7" t="s">
        <v>30</v>
      </c>
    </row>
    <row r="27" spans="1:5" x14ac:dyDescent="0.25">
      <c r="C27" s="7" t="s">
        <v>31</v>
      </c>
    </row>
    <row r="28" spans="1:5" x14ac:dyDescent="0.25">
      <c r="C28" s="7" t="s">
        <v>32</v>
      </c>
    </row>
    <row r="29" spans="1:5" x14ac:dyDescent="0.25">
      <c r="C29" s="7" t="s">
        <v>33</v>
      </c>
    </row>
    <row r="30" spans="1:5" x14ac:dyDescent="0.25">
      <c r="C30" s="7" t="s">
        <v>34</v>
      </c>
    </row>
    <row r="31" spans="1:5" x14ac:dyDescent="0.25">
      <c r="A31" s="6" t="s">
        <v>35</v>
      </c>
      <c r="B31" s="7" t="s">
        <v>36</v>
      </c>
      <c r="C31" s="7" t="s">
        <v>14</v>
      </c>
      <c r="D31" s="7" t="s">
        <v>37</v>
      </c>
      <c r="E31" s="8">
        <f>ROUND(21*3.64*0.9*0.031*15*0.8*0.6*1.3,3)</f>
        <v>19.962</v>
      </c>
    </row>
    <row r="32" spans="1:5" x14ac:dyDescent="0.25">
      <c r="B32" s="7" t="s">
        <v>38</v>
      </c>
      <c r="C32" s="7" t="s">
        <v>17</v>
      </c>
      <c r="D32" s="7" t="s">
        <v>29</v>
      </c>
    </row>
    <row r="33" spans="1:5" x14ac:dyDescent="0.25">
      <c r="B33" s="7" t="s">
        <v>39</v>
      </c>
      <c r="C33" s="7" t="s">
        <v>30</v>
      </c>
    </row>
    <row r="34" spans="1:5" x14ac:dyDescent="0.25">
      <c r="C34" s="7" t="s">
        <v>40</v>
      </c>
    </row>
    <row r="35" spans="1:5" x14ac:dyDescent="0.25">
      <c r="C35" s="7" t="s">
        <v>41</v>
      </c>
    </row>
    <row r="36" spans="1:5" x14ac:dyDescent="0.25">
      <c r="C36" s="7" t="s">
        <v>33</v>
      </c>
    </row>
    <row r="37" spans="1:5" x14ac:dyDescent="0.25">
      <c r="C37" s="7" t="s">
        <v>34</v>
      </c>
    </row>
    <row r="38" spans="1:5" x14ac:dyDescent="0.25">
      <c r="A38" s="6" t="s">
        <v>42</v>
      </c>
      <c r="B38" s="7" t="s">
        <v>43</v>
      </c>
      <c r="C38" s="7" t="s">
        <v>14</v>
      </c>
      <c r="D38" s="7" t="s">
        <v>44</v>
      </c>
      <c r="E38" s="8">
        <f>ROUND(21*3.64*0.9*0.009*2*0.8*0.6,3)</f>
        <v>0.59399999999999997</v>
      </c>
    </row>
    <row r="39" spans="1:5" x14ac:dyDescent="0.25">
      <c r="B39" s="7" t="s">
        <v>45</v>
      </c>
      <c r="C39" s="7" t="s">
        <v>17</v>
      </c>
      <c r="D39" s="7" t="s">
        <v>46</v>
      </c>
    </row>
    <row r="40" spans="1:5" x14ac:dyDescent="0.25">
      <c r="B40" s="7" t="s">
        <v>47</v>
      </c>
      <c r="C40" s="7" t="s">
        <v>30</v>
      </c>
    </row>
    <row r="41" spans="1:5" x14ac:dyDescent="0.25">
      <c r="C41" s="7" t="s">
        <v>48</v>
      </c>
    </row>
    <row r="42" spans="1:5" x14ac:dyDescent="0.25">
      <c r="C42" s="7" t="s">
        <v>49</v>
      </c>
    </row>
    <row r="43" spans="1:5" x14ac:dyDescent="0.25">
      <c r="C43" s="7" t="s">
        <v>50</v>
      </c>
    </row>
    <row r="44" spans="1:5" x14ac:dyDescent="0.25">
      <c r="A44" s="6" t="s">
        <v>51</v>
      </c>
      <c r="B44" s="7" t="s">
        <v>52</v>
      </c>
      <c r="C44" s="7" t="s">
        <v>14</v>
      </c>
      <c r="D44" s="7" t="s">
        <v>53</v>
      </c>
      <c r="E44" s="8">
        <f>ROUND((3.098+16.348*0.2)*3.64*10*0.8*0.6,3)</f>
        <v>111.255</v>
      </c>
    </row>
    <row r="45" spans="1:5" x14ac:dyDescent="0.25">
      <c r="B45" s="7" t="s">
        <v>54</v>
      </c>
      <c r="C45" s="7" t="s">
        <v>55</v>
      </c>
      <c r="D45" s="7" t="s">
        <v>56</v>
      </c>
    </row>
    <row r="46" spans="1:5" x14ac:dyDescent="0.25">
      <c r="C46" s="7" t="s">
        <v>57</v>
      </c>
    </row>
    <row r="47" spans="1:5" x14ac:dyDescent="0.25">
      <c r="C47" s="7" t="s">
        <v>50</v>
      </c>
    </row>
    <row r="48" spans="1:5" x14ac:dyDescent="0.25">
      <c r="A48" s="6" t="s">
        <v>58</v>
      </c>
      <c r="B48" s="7" t="s">
        <v>59</v>
      </c>
      <c r="C48" s="7" t="s">
        <v>14</v>
      </c>
      <c r="D48" s="7" t="s">
        <v>60</v>
      </c>
      <c r="E48" s="8">
        <f>ROUND((6.422+4.404*0.3)*3.64*6*0.8*0.6,3)</f>
        <v>81.174000000000007</v>
      </c>
    </row>
    <row r="49" spans="1:5" x14ac:dyDescent="0.25">
      <c r="B49" s="7" t="s">
        <v>61</v>
      </c>
      <c r="C49" s="7" t="s">
        <v>62</v>
      </c>
      <c r="D49" s="7" t="s">
        <v>63</v>
      </c>
    </row>
    <row r="50" spans="1:5" x14ac:dyDescent="0.25">
      <c r="C50" s="7" t="s">
        <v>64</v>
      </c>
    </row>
    <row r="51" spans="1:5" x14ac:dyDescent="0.25">
      <c r="C51" s="7" t="s">
        <v>50</v>
      </c>
    </row>
    <row r="53" spans="1:5" x14ac:dyDescent="0.25">
      <c r="D53" s="9" t="s">
        <v>65</v>
      </c>
      <c r="E53" s="10">
        <f>SUM(E17:E52)</f>
        <v>322.88199999999995</v>
      </c>
    </row>
    <row r="55" spans="1:5" x14ac:dyDescent="0.25">
      <c r="A55" s="11" t="s">
        <v>65</v>
      </c>
      <c r="B55" s="12" t="s">
        <v>66</v>
      </c>
    </row>
    <row r="59" spans="1:5" x14ac:dyDescent="0.25">
      <c r="A59" s="1" t="s">
        <v>67</v>
      </c>
    </row>
    <row r="61" spans="1:5" x14ac:dyDescent="0.25">
      <c r="A61" s="1" t="s">
        <v>68</v>
      </c>
    </row>
    <row r="66" spans="1:5" x14ac:dyDescent="0.25">
      <c r="B66" s="32" t="s">
        <v>69</v>
      </c>
      <c r="C66" s="32"/>
      <c r="D66" s="32"/>
    </row>
    <row r="68" spans="1:5" x14ac:dyDescent="0.25">
      <c r="A68" s="11" t="s">
        <v>70</v>
      </c>
    </row>
    <row r="71" spans="1:5" x14ac:dyDescent="0.25">
      <c r="B71" s="32" t="s">
        <v>71</v>
      </c>
      <c r="C71" s="32"/>
      <c r="D71" s="32"/>
    </row>
    <row r="72" spans="1:5" x14ac:dyDescent="0.25">
      <c r="A72" s="13" t="s">
        <v>7</v>
      </c>
      <c r="B72" s="4" t="s">
        <v>72</v>
      </c>
      <c r="C72" s="15" t="s">
        <v>73</v>
      </c>
      <c r="D72" s="16" t="s">
        <v>74</v>
      </c>
      <c r="E72" s="14"/>
    </row>
    <row r="73" spans="1:5" x14ac:dyDescent="0.25">
      <c r="A73" s="17" t="s">
        <v>4</v>
      </c>
      <c r="B73" s="19" t="s">
        <v>75</v>
      </c>
      <c r="C73" s="25" t="s">
        <v>76</v>
      </c>
      <c r="D73" s="26"/>
      <c r="E73" s="27"/>
    </row>
    <row r="74" spans="1:5" x14ac:dyDescent="0.25">
      <c r="A74" s="20"/>
      <c r="B74" s="18" t="s">
        <v>77</v>
      </c>
      <c r="C74" s="33" t="s">
        <v>76</v>
      </c>
      <c r="D74" s="34"/>
      <c r="E74" s="35"/>
    </row>
    <row r="75" spans="1:5" x14ac:dyDescent="0.25">
      <c r="A75" s="21" t="s">
        <v>25</v>
      </c>
      <c r="B75" s="22" t="s">
        <v>75</v>
      </c>
      <c r="C75" s="36" t="s">
        <v>76</v>
      </c>
      <c r="D75" s="37"/>
      <c r="E75" s="38"/>
    </row>
    <row r="76" spans="1:5" x14ac:dyDescent="0.25">
      <c r="A76" s="20"/>
      <c r="B76" s="19" t="s">
        <v>78</v>
      </c>
      <c r="C76" s="25" t="s">
        <v>76</v>
      </c>
      <c r="D76" s="26"/>
      <c r="E76" s="27"/>
    </row>
    <row r="77" spans="1:5" x14ac:dyDescent="0.25">
      <c r="A77" s="20"/>
      <c r="B77" s="18" t="s">
        <v>77</v>
      </c>
      <c r="C77" s="33" t="s">
        <v>76</v>
      </c>
      <c r="D77" s="34"/>
      <c r="E77" s="35"/>
    </row>
    <row r="78" spans="1:5" x14ac:dyDescent="0.25">
      <c r="A78" s="21" t="s">
        <v>35</v>
      </c>
      <c r="B78" s="22" t="s">
        <v>75</v>
      </c>
      <c r="C78" s="36" t="s">
        <v>76</v>
      </c>
      <c r="D78" s="37"/>
      <c r="E78" s="38"/>
    </row>
    <row r="79" spans="1:5" x14ac:dyDescent="0.25">
      <c r="A79" s="20"/>
      <c r="B79" s="19" t="s">
        <v>79</v>
      </c>
      <c r="C79" s="25" t="s">
        <v>76</v>
      </c>
      <c r="D79" s="26"/>
      <c r="E79" s="27"/>
    </row>
    <row r="80" spans="1:5" x14ac:dyDescent="0.25">
      <c r="A80" s="20"/>
      <c r="B80" s="18" t="s">
        <v>77</v>
      </c>
      <c r="C80" s="33" t="s">
        <v>76</v>
      </c>
      <c r="D80" s="34"/>
      <c r="E80" s="35"/>
    </row>
    <row r="81" spans="1:5" x14ac:dyDescent="0.25">
      <c r="A81" s="21" t="s">
        <v>42</v>
      </c>
      <c r="B81" s="22" t="s">
        <v>75</v>
      </c>
      <c r="C81" s="36" t="s">
        <v>76</v>
      </c>
      <c r="D81" s="37"/>
      <c r="E81" s="38"/>
    </row>
    <row r="82" spans="1:5" x14ac:dyDescent="0.25">
      <c r="A82" s="23"/>
      <c r="B82" s="24" t="s">
        <v>80</v>
      </c>
      <c r="C82" s="39" t="s">
        <v>76</v>
      </c>
      <c r="D82" s="40"/>
      <c r="E82" s="41"/>
    </row>
  </sheetData>
  <mergeCells count="15">
    <mergeCell ref="C80:E80"/>
    <mergeCell ref="C81:E81"/>
    <mergeCell ref="C82:E82"/>
    <mergeCell ref="C74:E74"/>
    <mergeCell ref="C75:E75"/>
    <mergeCell ref="C76:E76"/>
    <mergeCell ref="C77:E77"/>
    <mergeCell ref="C78:E78"/>
    <mergeCell ref="C79:E79"/>
    <mergeCell ref="C73:E73"/>
    <mergeCell ref="C4:D4"/>
    <mergeCell ref="B5:D5"/>
    <mergeCell ref="B15:E16"/>
    <mergeCell ref="B66:D66"/>
    <mergeCell ref="B71:D71"/>
  </mergeCells>
  <pageMargins left="0.78740157480314954" right="0.39370078740157477" top="0.75" bottom="0.75" header="0.3" footer="0.3"/>
  <pageSetup paperSize="9" scale="57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ОАО "ВНИПИгаздобыча"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Каримова Алия</dc:creator>
  <cp:lastModifiedBy>user</cp:lastModifiedBy>
  <cp:lastPrinted>2014-04-29T18:33:47Z</cp:lastPrinted>
  <dcterms:created xsi:type="dcterms:W3CDTF">2014-02-19T06:53:44Z</dcterms:created>
  <dcterms:modified xsi:type="dcterms:W3CDTF">2014-04-29T18:34:02Z</dcterms:modified>
</cp:coreProperties>
</file>