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5" yWindow="5970" windowWidth="15420" windowHeight="5715"/>
  </bookViews>
  <sheets>
    <sheet name="Мои данные" sheetId="1" r:id="rId1"/>
    <sheet name="Вспомогательный" sheetId="2" state="hidden" r:id="rId2"/>
  </sheets>
  <definedNames>
    <definedName name="_xlnm.Print_Titles" localSheetId="0">'Мои данные'!$15:$15</definedName>
    <definedName name="_xlnm.Print_Area" localSheetId="0">'Мои данные'!$A$1:$N$34</definedName>
  </definedNames>
  <calcPr calcId="145621" fullCalcOnLoad="1"/>
</workbook>
</file>

<file path=xl/calcChain.xml><?xml version="1.0" encoding="utf-8"?>
<calcChain xmlns="http://schemas.openxmlformats.org/spreadsheetml/2006/main">
  <c r="N18" i="1" l="1"/>
  <c r="N19" i="1"/>
  <c r="N21" i="1"/>
  <c r="N24" i="1"/>
  <c r="N26" i="1"/>
  <c r="N27" i="1"/>
  <c r="E17" i="1"/>
  <c r="A12" i="2"/>
  <c r="F17" i="1"/>
</calcChain>
</file>

<file path=xl/comments1.xml><?xml version="1.0" encoding="utf-8"?>
<comments xmlns="http://schemas.openxmlformats.org/spreadsheetml/2006/main">
  <authors>
    <author>Сергей</author>
    <author>Alex</author>
    <author>Alex Sosedko</author>
  </authors>
  <commentList>
    <comment ref="A2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A3" author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расчета&gt;</t>
        </r>
      </text>
    </comment>
    <comment ref="A7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стройки&gt;, &lt;Наименование объекта&gt;, &lt;Наименование локальной сметы&gt;</t>
        </r>
      </text>
    </comment>
    <comment ref="A10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A15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15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C15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&lt;Комментарии из базы данных к расценке&gt;
Примечание: &lt;Примечание&gt;</t>
        </r>
      </text>
    </comment>
    <comment ref="D15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"&amp;INDIRECT("G"&amp;ROW()))&lt;Пустой идентификатор&gt;</t>
        </r>
      </text>
    </comment>
    <comment ref="E15" authorId="0">
      <text>
        <r>
          <rPr>
            <sz val="8"/>
            <color indexed="81"/>
            <rFont val="Tahoma"/>
            <family val="2"/>
            <charset val="204"/>
          </rPr>
          <t xml:space="preserve"> =IF(&lt;Пустой идентификатор&gt;&lt;Количество всего (физ. объем) по позиции&gt; = "","0",&lt;Количество всего (физ. объем) по позиции&gt;)</t>
        </r>
      </text>
    </comment>
    <comment ref="F15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=IF(INDIRECT("J" &amp; ROW())="текущие цены", IF(INDIRECT("G" &amp; ROW())="", "&lt;ПЗ по позиции на единицу в текущих ценах с учетом всех к-тов&gt;", "&lt;ПЗ по позиции на единицу в текущих ценах&gt;"), IF(INDIRECT("G" &amp; ROW())="", "&lt;ПЗ по позиции на единицу в базисных ценах с учетом всех к-тов&gt;","&lt;ПЗ по позиции на единицу в базисных ценах&gt;")) </t>
        </r>
      </text>
    </comment>
    <comment ref="G15" authorId="0">
      <text>
        <r>
          <rPr>
            <sz val="8"/>
            <color indexed="81"/>
            <rFont val="Tahoma"/>
            <family val="2"/>
            <charset val="204"/>
          </rPr>
          <t xml:space="preserve"> &lt;К-т к позиции на прямые затраты&gt;</t>
        </r>
      </text>
    </comment>
    <comment ref="H15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физ. объема&gt;</t>
        </r>
      </text>
    </comment>
    <comment ref="I15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стоимости единицы&gt;</t>
        </r>
      </text>
    </comment>
    <comment ref="J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&lt;Уровень цен позиции&gt;</t>
        </r>
      </text>
    </comment>
    <comment ref="K15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коэффициентов&gt;</t>
        </r>
      </text>
    </comment>
    <comment ref="L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раздела&gt;</t>
        </r>
      </text>
    </comment>
    <comment ref="M15" authorId="0">
      <text>
        <r>
          <rPr>
            <sz val="8"/>
            <color indexed="81"/>
            <rFont val="Tahoma"/>
            <family val="2"/>
            <charset val="204"/>
          </rPr>
          <t xml:space="preserve"> &lt;Ед. измерения по расценке&gt;</t>
        </r>
      </text>
    </comment>
    <comment ref="N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=IF(INDIRECT("J" &amp; ROW())="текущие цены", &lt;ИТОГО ПЗ по позиции в текущих ценах&gt;/1000, &lt;ИТОГО ПЗ по позиции для БИМ&gt;/1000) 
</t>
        </r>
      </text>
    </comment>
    <comment ref="A18" author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N18" authorId="0">
      <text>
        <r>
          <rPr>
            <sz val="8"/>
            <color indexed="81"/>
            <rFont val="Tahoma"/>
            <family val="2"/>
            <charset val="204"/>
          </rPr>
          <t xml:space="preserve"> =&lt;Прямые затраты (итоги)&gt;/1000</t>
        </r>
      </text>
    </comment>
    <comment ref="C30" authorId="0">
      <text>
        <r>
          <rPr>
            <sz val="8"/>
            <color indexed="81"/>
            <rFont val="Tahoma"/>
            <family val="2"/>
            <charset val="204"/>
          </rPr>
          <t xml:space="preserve"> &lt;подпись 360 значение&gt;</t>
        </r>
      </text>
    </comment>
    <comment ref="C3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&lt;Составил&gt;</t>
        </r>
      </text>
    </comment>
    <comment ref="A3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&lt;Комментарии к смете&gt;</t>
        </r>
      </text>
    </comment>
  </commentList>
</comments>
</file>

<file path=xl/sharedStrings.xml><?xml version="1.0" encoding="utf-8"?>
<sst xmlns="http://schemas.openxmlformats.org/spreadsheetml/2006/main" count="31" uniqueCount="31">
  <si>
    <t>№ пп</t>
  </si>
  <si>
    <t>на проектные (изыскательские)  работы</t>
  </si>
  <si>
    <t>Наименование проектной (изыскательской) организации</t>
  </si>
  <si>
    <t>Наименование организации заказчика</t>
  </si>
  <si>
    <t xml:space="preserve">Главный инженер проекта </t>
  </si>
  <si>
    <t xml:space="preserve">Составитель сметы </t>
  </si>
  <si>
    <t xml:space="preserve">СМЕТА № </t>
  </si>
  <si>
    <t>Характеристика предприятия,
здания, сооружения или вид работ</t>
  </si>
  <si>
    <t>Номер частей, глав, таблиц,
параграфов и пунктов указаний к
разделу справочника базовых цен
на проектные и изыскательские
работы для строителей</t>
  </si>
  <si>
    <t xml:space="preserve">Приложение к Договору № </t>
  </si>
  <si>
    <t>Форма 2п</t>
  </si>
  <si>
    <t>Расчет стоимости: (a+bx)*Kj или
(стоимость
строительно-монтажных
работ)*проц./ 100 или количество * цена, руб.</t>
  </si>
  <si>
    <t>Стоимость работ,    тыс. руб.</t>
  </si>
  <si>
    <t>, , Наружные сети радиофикации</t>
  </si>
  <si>
    <t>Раздел 1. Проектные работы</t>
  </si>
  <si>
    <t>цены 2001</t>
  </si>
  <si>
    <t>(ОП п.1.8Разработки проектной и рабочей документации при строительстве объектов в гг. Москве, Санкт-Петербурге (до) ПЗ=1.2)</t>
  </si>
  <si>
    <t>1 км</t>
  </si>
  <si>
    <t xml:space="preserve">  В том числе, справочно:</t>
  </si>
  <si>
    <t>Итоги по смете:</t>
  </si>
  <si>
    <t xml:space="preserve">  Проектные работы: Объекты связи (1996):</t>
  </si>
  <si>
    <t xml:space="preserve">    В том числе:</t>
  </si>
  <si>
    <t xml:space="preserve">  НДС 18%</t>
  </si>
  <si>
    <t xml:space="preserve">  ВСЕГО по смете</t>
  </si>
  <si>
    <t>(170*0.05)*1.2</t>
  </si>
  <si>
    <t>Подвеска одной цепи неуплотненной воздушной линии связи или радиофикации на существующих опорах
(1 км)</t>
  </si>
  <si>
    <r>
      <t xml:space="preserve">СБЦП   "Объекты связи (2010 г.)" табл.6 п.4
</t>
    </r>
    <r>
      <rPr>
        <i/>
        <sz val="9"/>
        <rFont val="Arial"/>
        <family val="2"/>
        <charset val="204"/>
      </rPr>
      <t>(ОП п.1.8Разработки проектной и рабочей документации при строительстве объектов в гг. Москве, Санкт-Петербурге (до) ПЗ=1.2)</t>
    </r>
  </si>
  <si>
    <t xml:space="preserve">   Индекс на I квартал 2014г Письмо № 3085-ЕО/08 от 28.02.2014г Минрегиона России К=3.64  (Поз. 8)</t>
  </si>
  <si>
    <t xml:space="preserve">    Всего с учетом "Индекс на I квартал 2014г Письмо № 3085-ЕО/08 от 28.02.2014г Минрегиона России К=3.64"</t>
  </si>
  <si>
    <t>Итого затраты по разделам (1-1) в текущих ценах</t>
  </si>
  <si>
    <t>Итого затраты по разделам (1-1) с учетом коэффициентов к итогам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</si>
</sst>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1">
      <alignment horizontal="center"/>
    </xf>
    <xf numFmtId="0" fontId="1" fillId="0" borderId="0">
      <alignment vertical="top"/>
    </xf>
    <xf numFmtId="0" fontId="5" fillId="0" borderId="1">
      <alignment horizontal="center"/>
    </xf>
    <xf numFmtId="0" fontId="5" fillId="0" borderId="0">
      <alignment vertical="top"/>
    </xf>
    <xf numFmtId="0" fontId="5" fillId="0" borderId="0">
      <alignment horizontal="right" vertical="top" wrapText="1"/>
    </xf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1">
      <alignment horizontal="center" wrapText="1"/>
    </xf>
    <xf numFmtId="0" fontId="5" fillId="0" borderId="1">
      <alignment horizontal="center"/>
    </xf>
    <xf numFmtId="0" fontId="5" fillId="0" borderId="1">
      <alignment horizontal="center" wrapText="1"/>
    </xf>
    <xf numFmtId="0" fontId="1" fillId="0" borderId="0"/>
    <xf numFmtId="0" fontId="5" fillId="0" borderId="0">
      <alignment horizontal="center"/>
    </xf>
    <xf numFmtId="0" fontId="5" fillId="0" borderId="0">
      <alignment horizontal="left" vertical="top"/>
    </xf>
    <xf numFmtId="0" fontId="5" fillId="0" borderId="0"/>
  </cellStyleXfs>
  <cellXfs count="42">
    <xf numFmtId="0" fontId="0" fillId="0" borderId="0" xfId="0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left" indent="1"/>
    </xf>
    <xf numFmtId="0" fontId="9" fillId="0" borderId="0" xfId="21" applyFont="1" applyBorder="1">
      <alignment horizontal="center"/>
    </xf>
    <xf numFmtId="0" fontId="9" fillId="0" borderId="0" xfId="21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9" fillId="0" borderId="0" xfId="22" applyFont="1">
      <alignment horizontal="left" vertical="top"/>
    </xf>
    <xf numFmtId="0" fontId="12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11" fillId="0" borderId="0" xfId="21" applyFont="1" applyBorder="1" applyAlignment="1">
      <alignment horizontal="left" vertical="top" wrapText="1"/>
    </xf>
    <xf numFmtId="0" fontId="9" fillId="0" borderId="0" xfId="21" applyFont="1" applyBorder="1" applyAlignment="1">
      <alignment horizontal="left" wrapText="1"/>
    </xf>
    <xf numFmtId="0" fontId="8" fillId="0" borderId="0" xfId="21" applyFont="1">
      <alignment horizontal="center"/>
    </xf>
    <xf numFmtId="0" fontId="9" fillId="0" borderId="0" xfId="0" applyFont="1" applyAlignment="1">
      <alignment horizontal="center"/>
    </xf>
    <xf numFmtId="0" fontId="10" fillId="0" borderId="0" xfId="21" applyFont="1" applyBorder="1" applyAlignment="1">
      <alignment horizontal="center" vertical="top" wrapText="1"/>
    </xf>
    <xf numFmtId="0" fontId="9" fillId="0" borderId="0" xfId="21" applyFont="1" applyBorder="1" applyAlignment="1">
      <alignment horizontal="left" vertical="top" wrapText="1"/>
    </xf>
    <xf numFmtId="0" fontId="9" fillId="0" borderId="0" xfId="21" applyFont="1" applyBorder="1" applyAlignment="1">
      <alignment horizontal="center" vertical="top" wrapText="1"/>
    </xf>
    <xf numFmtId="0" fontId="9" fillId="0" borderId="3" xfId="12" applyFont="1" applyBorder="1">
      <alignment horizontal="center" wrapText="1"/>
    </xf>
    <xf numFmtId="49" fontId="9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10" fontId="9" fillId="0" borderId="3" xfId="0" applyNumberFormat="1" applyFont="1" applyBorder="1" applyAlignment="1">
      <alignment horizontal="center" vertical="top" wrapText="1"/>
    </xf>
    <xf numFmtId="0" fontId="9" fillId="0" borderId="3" xfId="0" applyNumberFormat="1" applyFont="1" applyBorder="1" applyAlignment="1">
      <alignment horizontal="center" vertical="top" wrapText="1"/>
    </xf>
    <xf numFmtId="168" fontId="9" fillId="0" borderId="3" xfId="0" applyNumberFormat="1" applyFont="1" applyBorder="1" applyAlignment="1">
      <alignment horizontal="right" vertical="top" wrapText="1"/>
    </xf>
    <xf numFmtId="0" fontId="0" fillId="0" borderId="1" xfId="0" applyFont="1" applyBorder="1" applyAlignment="1">
      <alignment horizontal="left" vertical="top" wrapText="1"/>
    </xf>
    <xf numFmtId="168" fontId="9" fillId="0" borderId="1" xfId="5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left" vertical="top" wrapText="1"/>
    </xf>
    <xf numFmtId="168" fontId="10" fillId="0" borderId="1" xfId="5" applyNumberFormat="1" applyFont="1" applyBorder="1" applyAlignment="1">
      <alignment horizontal="right" vertical="top" wrapText="1"/>
    </xf>
    <xf numFmtId="0" fontId="14" fillId="0" borderId="4" xfId="0" applyNumberFormat="1" applyFont="1" applyBorder="1" applyAlignment="1">
      <alignment horizontal="left" vertical="top" wrapText="1" indent="5"/>
    </xf>
    <xf numFmtId="0" fontId="15" fillId="0" borderId="2" xfId="0" applyFont="1" applyBorder="1" applyAlignment="1">
      <alignment horizontal="left" vertical="top" wrapText="1" indent="5"/>
    </xf>
    <xf numFmtId="0" fontId="15" fillId="0" borderId="5" xfId="0" applyFont="1" applyBorder="1" applyAlignment="1">
      <alignment horizontal="left" vertical="top" wrapText="1" indent="5"/>
    </xf>
    <xf numFmtId="0" fontId="15" fillId="0" borderId="0" xfId="0" applyFont="1" applyAlignment="1">
      <alignment vertical="top" wrapText="1"/>
    </xf>
    <xf numFmtId="0" fontId="9" fillId="0" borderId="1" xfId="5" applyNumberFormat="1" applyFont="1" applyBorder="1" applyAlignment="1">
      <alignment horizontal="left" vertical="top" wrapText="1"/>
    </xf>
    <xf numFmtId="0" fontId="0" fillId="0" borderId="0" xfId="0" applyFont="1" applyAlignment="1">
      <alignment wrapText="1"/>
    </xf>
    <xf numFmtId="0" fontId="10" fillId="0" borderId="1" xfId="5" applyNumberFormat="1" applyFont="1" applyBorder="1" applyAlignment="1">
      <alignment horizontal="left" vertical="top" wrapText="1"/>
    </xf>
    <xf numFmtId="0" fontId="13" fillId="0" borderId="0" xfId="0" applyFont="1" applyAlignment="1">
      <alignment wrapText="1"/>
    </xf>
    <xf numFmtId="0" fontId="10" fillId="0" borderId="0" xfId="21" applyNumberFormat="1" applyFont="1" applyBorder="1" applyAlignment="1">
      <alignment horizontal="center" vertical="top" wrapText="1"/>
    </xf>
    <xf numFmtId="0" fontId="9" fillId="0" borderId="0" xfId="21" applyNumberFormat="1" applyFont="1" applyBorder="1" applyAlignment="1">
      <alignment horizontal="center" vertical="top" wrapText="1"/>
    </xf>
    <xf numFmtId="0" fontId="9" fillId="0" borderId="0" xfId="21" applyNumberFormat="1" applyFont="1" applyBorder="1" applyAlignment="1">
      <alignment horizontal="left" vertical="top" wrapText="1"/>
    </xf>
  </cellXfs>
  <cellStyles count="24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БазЦ" xfId="9"/>
    <cellStyle name="ИтогоБИМ" xfId="10"/>
    <cellStyle name="ИтогоРесМет" xfId="11"/>
    <cellStyle name="ЛокСмета" xfId="12"/>
    <cellStyle name="ЛокСмМТСН" xfId="13"/>
    <cellStyle name="М29" xfId="14"/>
    <cellStyle name="ОбСмета" xfId="15"/>
    <cellStyle name="Обычный" xfId="0" builtinId="0"/>
    <cellStyle name="Параметр" xfId="16"/>
    <cellStyle name="ПеременныеСметы" xfId="17"/>
    <cellStyle name="РесСмета" xfId="18"/>
    <cellStyle name="СводкаСтоимРаб" xfId="19"/>
    <cellStyle name="СводРасч" xfId="20"/>
    <cellStyle name="Титул" xfId="21"/>
    <cellStyle name="Хвост" xfId="22"/>
    <cellStyle name="Экспертиза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13</xdr:row>
          <xdr:rowOff>1057275</xdr:rowOff>
        </xdr:from>
        <xdr:to>
          <xdr:col>1</xdr:col>
          <xdr:colOff>1000125</xdr:colOff>
          <xdr:row>13</xdr:row>
          <xdr:rowOff>1266825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 …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Y35"/>
  <sheetViews>
    <sheetView showGridLines="0" tabSelected="1" zoomScale="120" zoomScaleNormal="120" workbookViewId="0">
      <selection activeCell="A24" sqref="A24:M24"/>
    </sheetView>
  </sheetViews>
  <sheetFormatPr defaultRowHeight="12.75" outlineLevelRow="1" x14ac:dyDescent="0.2"/>
  <cols>
    <col min="1" max="1" width="5.7109375" style="1" customWidth="1"/>
    <col min="2" max="3" width="29.42578125" style="1" customWidth="1"/>
    <col min="4" max="4" width="16.85546875" style="1" customWidth="1"/>
    <col min="5" max="10" width="22.140625" style="1" hidden="1" customWidth="1"/>
    <col min="11" max="11" width="73.7109375" style="1" hidden="1" customWidth="1"/>
    <col min="12" max="13" width="15" style="1" hidden="1" customWidth="1"/>
    <col min="14" max="14" width="11.140625" style="1" customWidth="1"/>
    <col min="15" max="16" width="9.140625" style="1" customWidth="1"/>
    <col min="17" max="24" width="9.140625" style="1"/>
    <col min="25" max="25" width="56" style="13" customWidth="1"/>
    <col min="26" max="16384" width="9.140625" style="1"/>
  </cols>
  <sheetData>
    <row r="1" spans="1:25" x14ac:dyDescent="0.2">
      <c r="A1" s="15"/>
      <c r="B1" s="15"/>
      <c r="C1" s="15"/>
      <c r="D1" s="15"/>
      <c r="N1" s="12" t="s">
        <v>10</v>
      </c>
    </row>
    <row r="2" spans="1:25" x14ac:dyDescent="0.2">
      <c r="A2" s="19" t="s">
        <v>9</v>
      </c>
      <c r="B2" s="19"/>
      <c r="C2" s="19"/>
      <c r="D2" s="19"/>
    </row>
    <row r="3" spans="1:25" ht="15.75" x14ac:dyDescent="0.25">
      <c r="A3" s="16" t="s">
        <v>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25" x14ac:dyDescent="0.2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25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2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25" ht="12.75" customHeight="1" x14ac:dyDescent="0.2">
      <c r="A7" s="39" t="s">
        <v>13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Y7" s="38"/>
    </row>
    <row r="8" spans="1:25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25" x14ac:dyDescent="0.2">
      <c r="A9" s="3" t="s">
        <v>2</v>
      </c>
      <c r="B9" s="2"/>
    </row>
    <row r="10" spans="1:25" ht="12.75" customHeight="1" x14ac:dyDescent="0.2">
      <c r="A10" s="4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Y10" s="36"/>
    </row>
    <row r="11" spans="1:25" x14ac:dyDescent="0.2">
      <c r="A11" s="2"/>
      <c r="B11" s="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5" ht="12.75" customHeight="1" x14ac:dyDescent="0.2">
      <c r="A12" s="3" t="s">
        <v>3</v>
      </c>
      <c r="B12" s="2"/>
      <c r="C12" s="41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Y12" s="36"/>
    </row>
    <row r="13" spans="1:25" x14ac:dyDescent="0.2">
      <c r="A13" s="2"/>
      <c r="B13" s="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25" s="8" customFormat="1" ht="100.5" customHeight="1" x14ac:dyDescent="0.2">
      <c r="A14" s="7" t="s">
        <v>0</v>
      </c>
      <c r="B14" s="7" t="s">
        <v>7</v>
      </c>
      <c r="C14" s="7" t="s">
        <v>8</v>
      </c>
      <c r="D14" s="7" t="s">
        <v>11</v>
      </c>
      <c r="E14" s="7"/>
      <c r="F14" s="7"/>
      <c r="G14" s="7"/>
      <c r="H14" s="7"/>
      <c r="I14" s="7"/>
      <c r="J14" s="7"/>
      <c r="K14" s="7"/>
      <c r="L14" s="7"/>
      <c r="M14" s="7"/>
      <c r="N14" s="7" t="s">
        <v>12</v>
      </c>
    </row>
    <row r="15" spans="1:25" x14ac:dyDescent="0.2">
      <c r="A15" s="21">
        <v>1</v>
      </c>
      <c r="B15" s="21">
        <v>2</v>
      </c>
      <c r="C15" s="21">
        <v>3</v>
      </c>
      <c r="D15" s="21">
        <v>4</v>
      </c>
      <c r="E15" s="21"/>
      <c r="F15" s="21"/>
      <c r="G15" s="21"/>
      <c r="H15" s="21"/>
      <c r="I15" s="21"/>
      <c r="J15" s="21"/>
      <c r="K15" s="21"/>
      <c r="L15" s="21"/>
      <c r="M15" s="21"/>
      <c r="N15" s="21">
        <v>5</v>
      </c>
    </row>
    <row r="16" spans="1:25" s="9" customFormat="1" ht="15" customHeight="1" x14ac:dyDescent="0.2">
      <c r="A16" s="31" t="s">
        <v>14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  <c r="Y16" s="34"/>
    </row>
    <row r="17" spans="1:25" s="10" customFormat="1" ht="97.5" x14ac:dyDescent="0.2">
      <c r="A17" s="22">
        <v>1</v>
      </c>
      <c r="B17" s="23" t="s">
        <v>25</v>
      </c>
      <c r="C17" s="23" t="s">
        <v>26</v>
      </c>
      <c r="D17" s="24" t="s">
        <v>24</v>
      </c>
      <c r="E17" s="25">
        <f>IF( 0.05 = "","0",0.05)</f>
        <v>0.05</v>
      </c>
      <c r="F17" s="25" t="str">
        <f ca="1">IF(INDIRECT("J" &amp; ROW())="текущие цены", IF(INDIRECT("G" &amp; ROW())="", "0", "0"), IF(INDIRECT("G" &amp; ROW())="", "204","170"))</f>
        <v>170</v>
      </c>
      <c r="G17" s="25">
        <v>1.2</v>
      </c>
      <c r="H17" s="25"/>
      <c r="I17" s="25"/>
      <c r="J17" s="25" t="s">
        <v>15</v>
      </c>
      <c r="K17" s="25" t="s">
        <v>16</v>
      </c>
      <c r="L17" s="25">
        <v>1</v>
      </c>
      <c r="M17" s="25" t="s">
        <v>17</v>
      </c>
      <c r="N17" s="26">
        <v>0.01</v>
      </c>
      <c r="O17" s="9"/>
      <c r="P17" s="9"/>
      <c r="Q17" s="9"/>
      <c r="R17" s="9"/>
      <c r="S17" s="9"/>
      <c r="Y17" s="9"/>
    </row>
    <row r="18" spans="1:25" ht="12.75" customHeight="1" x14ac:dyDescent="0.2">
      <c r="A18" s="35" t="s">
        <v>29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8">
        <f>10/1000</f>
        <v>0.01</v>
      </c>
      <c r="O18" s="9"/>
      <c r="P18" s="9"/>
      <c r="Q18" s="9"/>
      <c r="R18" s="9"/>
      <c r="S18" s="9"/>
      <c r="Y18" s="36"/>
    </row>
    <row r="19" spans="1:25" ht="12.75" customHeight="1" x14ac:dyDescent="0.2">
      <c r="A19" s="35" t="s">
        <v>30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8">
        <f>36/1000</f>
        <v>3.5999999999999997E-2</v>
      </c>
      <c r="O19" s="9"/>
      <c r="P19" s="9"/>
      <c r="Q19" s="9"/>
      <c r="R19" s="9"/>
      <c r="S19" s="9"/>
      <c r="Y19" s="36"/>
    </row>
    <row r="20" spans="1:25" ht="12.75" customHeight="1" x14ac:dyDescent="0.2">
      <c r="A20" s="35" t="s">
        <v>18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8"/>
      <c r="O20" s="9"/>
      <c r="P20" s="9"/>
      <c r="Q20" s="9"/>
      <c r="R20" s="9"/>
      <c r="S20" s="9"/>
      <c r="Y20" s="36"/>
    </row>
    <row r="21" spans="1:25" ht="25.5" customHeight="1" x14ac:dyDescent="0.2">
      <c r="A21" s="35" t="s">
        <v>27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>
        <f>26/1000</f>
        <v>2.5999999999999999E-2</v>
      </c>
      <c r="O21" s="9"/>
      <c r="P21" s="9"/>
      <c r="Q21" s="9"/>
      <c r="R21" s="9"/>
      <c r="S21" s="9"/>
      <c r="Y21" s="36"/>
    </row>
    <row r="22" spans="1:25" ht="12.75" customHeight="1" outlineLevel="1" x14ac:dyDescent="0.2">
      <c r="A22" s="37" t="s">
        <v>19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0"/>
      <c r="O22" s="9"/>
      <c r="P22" s="9"/>
      <c r="Q22" s="9"/>
      <c r="R22" s="9"/>
      <c r="S22" s="9"/>
      <c r="Y22" s="38"/>
    </row>
    <row r="23" spans="1:25" ht="12.75" customHeight="1" outlineLevel="1" x14ac:dyDescent="0.2">
      <c r="A23" s="35" t="s">
        <v>20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8"/>
      <c r="O23" s="9"/>
      <c r="P23" s="9"/>
      <c r="Q23" s="9"/>
      <c r="R23" s="9"/>
      <c r="S23" s="9"/>
      <c r="Y23" s="36"/>
    </row>
    <row r="24" spans="1:25" ht="25.5" customHeight="1" outlineLevel="1" x14ac:dyDescent="0.2">
      <c r="A24" s="35" t="s">
        <v>28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8">
        <f>36/1000</f>
        <v>3.5999999999999997E-2</v>
      </c>
      <c r="O24" s="9"/>
      <c r="P24" s="9"/>
      <c r="Q24" s="9"/>
      <c r="R24" s="9"/>
      <c r="S24" s="9"/>
      <c r="Y24" s="36"/>
    </row>
    <row r="25" spans="1:25" ht="12.75" customHeight="1" outlineLevel="1" x14ac:dyDescent="0.2">
      <c r="A25" s="35" t="s">
        <v>21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8"/>
      <c r="O25" s="9"/>
      <c r="P25" s="9"/>
      <c r="Q25" s="9"/>
      <c r="R25" s="9"/>
      <c r="S25" s="9"/>
      <c r="Y25" s="36"/>
    </row>
    <row r="26" spans="1:25" ht="12.75" customHeight="1" outlineLevel="1" x14ac:dyDescent="0.2">
      <c r="A26" s="35" t="s">
        <v>22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>
        <f>6.48/1000</f>
        <v>6.4800000000000005E-3</v>
      </c>
      <c r="O26" s="9"/>
      <c r="P26" s="9"/>
      <c r="Q26" s="9"/>
      <c r="R26" s="9"/>
      <c r="S26" s="9"/>
      <c r="Y26" s="36"/>
    </row>
    <row r="27" spans="1:25" ht="12.75" customHeight="1" x14ac:dyDescent="0.2">
      <c r="A27" s="37" t="s">
        <v>23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0">
        <f>42.48/1000</f>
        <v>4.2479999999999997E-2</v>
      </c>
      <c r="O27" s="9"/>
      <c r="P27" s="9"/>
      <c r="Q27" s="9"/>
      <c r="R27" s="9"/>
      <c r="S27" s="9"/>
      <c r="Y27" s="38"/>
    </row>
    <row r="28" spans="1:2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0"/>
      <c r="P28" s="10"/>
      <c r="Q28" s="10"/>
      <c r="R28" s="10"/>
      <c r="S28" s="10"/>
    </row>
    <row r="29" spans="1:2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25" x14ac:dyDescent="0.2">
      <c r="A30" s="1" t="s">
        <v>4</v>
      </c>
      <c r="B30" s="2"/>
      <c r="C30" s="1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25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25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">
      <c r="A33" s="1" t="s">
        <v>5</v>
      </c>
      <c r="B33" s="2"/>
      <c r="C33" s="1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5" spans="1:14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</sheetData>
  <mergeCells count="19">
    <mergeCell ref="A24:M24"/>
    <mergeCell ref="A25:M25"/>
    <mergeCell ref="A26:M26"/>
    <mergeCell ref="A27:M27"/>
    <mergeCell ref="A19:M19"/>
    <mergeCell ref="A20:M20"/>
    <mergeCell ref="A21:M21"/>
    <mergeCell ref="A22:M22"/>
    <mergeCell ref="A23:M23"/>
    <mergeCell ref="A35:N35"/>
    <mergeCell ref="A1:D1"/>
    <mergeCell ref="A3:N3"/>
    <mergeCell ref="A4:N4"/>
    <mergeCell ref="A7:N7"/>
    <mergeCell ref="C12:N12"/>
    <mergeCell ref="A2:D2"/>
    <mergeCell ref="A10:N10"/>
    <mergeCell ref="A16:N16"/>
    <mergeCell ref="A18:M18"/>
  </mergeCells>
  <phoneticPr fontId="4" type="noConversion"/>
  <pageMargins left="0.78740157480314965" right="0.39370078740157483" top="0.39370078740157483" bottom="0.39370078740157483" header="0.23622047244094491" footer="0.23622047244094491"/>
  <pageSetup paperSize="9" scale="97" fitToHeight="30000" orientation="portrait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Button 29">
              <controlPr defaultSize="0" print="0" autoFill="0" autoPict="0" macro="[0]!Лист1.CollapseRows">
                <anchor moveWithCells="1" sizeWithCells="1">
                  <from>
                    <xdr:col>1</xdr:col>
                    <xdr:colOff>28575</xdr:colOff>
                    <xdr:row>13</xdr:row>
                    <xdr:rowOff>1057275</xdr:rowOff>
                  </from>
                  <to>
                    <xdr:col>1</xdr:col>
                    <xdr:colOff>1000125</xdr:colOff>
                    <xdr:row>13</xdr:row>
                    <xdr:rowOff>1266825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2"/>
  <sheetViews>
    <sheetView workbookViewId="0">
      <selection activeCell="A12" sqref="A12"/>
    </sheetView>
  </sheetViews>
  <sheetFormatPr defaultRowHeight="12.75" x14ac:dyDescent="0.2"/>
  <sheetData>
    <row r="12" spans="1:1" x14ac:dyDescent="0.2">
      <c r="A12">
        <f>MAX('Мои данные'!L:L)</f>
        <v>1</v>
      </c>
    </row>
  </sheetData>
  <sheetCalcPr fullCalcOnLoa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Вспомогательный</vt:lpstr>
      <vt:lpstr>'Мои данные'!Заголовки_для_печати</vt:lpstr>
      <vt:lpstr>'Мои данные'!Область_печати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Мартынюк</dc:creator>
  <dc:description>17.05.2010</dc:description>
  <cp:lastModifiedBy>Юрий Мартынюк</cp:lastModifiedBy>
  <cp:lastPrinted>2009-09-21T09:31:36Z</cp:lastPrinted>
  <dcterms:created xsi:type="dcterms:W3CDTF">2007-02-21T08:42:24Z</dcterms:created>
  <dcterms:modified xsi:type="dcterms:W3CDTF">2014-04-08T05:53:43Z</dcterms:modified>
</cp:coreProperties>
</file>