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72" tabRatio="788"/>
  </bookViews>
  <sheets>
    <sheet name="Вед 3" sheetId="27" r:id="rId1"/>
  </sheets>
  <externalReferences>
    <externalReference r:id="rId2"/>
    <externalReference r:id="rId3"/>
    <externalReference r:id="rId4"/>
  </externalReferences>
  <definedNames>
    <definedName name="_____vzs8" localSheetId="0">#REF!</definedName>
    <definedName name="_____vzs8">#REF!</definedName>
    <definedName name="____msw10" localSheetId="0">#REF!</definedName>
    <definedName name="____msw10">#REF!</definedName>
    <definedName name="____msw1091" localSheetId="0">#REF!</definedName>
    <definedName name="____msw1091">#REF!</definedName>
    <definedName name="____msw110">#REF!</definedName>
    <definedName name="____msw11091">#REF!</definedName>
    <definedName name="____msw112">#REF!</definedName>
    <definedName name="____msw11291">#REF!</definedName>
    <definedName name="____MV11">#REF!</definedName>
    <definedName name="____MV12">#REF!</definedName>
    <definedName name="____MV13">#REF!</definedName>
    <definedName name="____MV14">#REF!</definedName>
    <definedName name="____MV15">#REF!</definedName>
    <definedName name="____MV16">#REF!</definedName>
    <definedName name="____MV18">#REF!</definedName>
    <definedName name="____MV21">#REF!</definedName>
    <definedName name="____MV22">#REF!</definedName>
    <definedName name="____obv11">#REF!</definedName>
    <definedName name="____obv12">#REF!</definedName>
    <definedName name="____obv13">#REF!</definedName>
    <definedName name="____obv14">#REF!</definedName>
    <definedName name="____OBV15">#REF!</definedName>
    <definedName name="____OBV16">#REF!</definedName>
    <definedName name="____OBV18">#REF!</definedName>
    <definedName name="____obv21">#REF!</definedName>
    <definedName name="____obv22">#REF!</definedName>
    <definedName name="____osw10">#REF!</definedName>
    <definedName name="____osw1091">#REF!</definedName>
    <definedName name="____osw110">#REF!</definedName>
    <definedName name="____osw11091">#REF!</definedName>
    <definedName name="____osw112">#REF!</definedName>
    <definedName name="____osw11291">#REF!</definedName>
    <definedName name="____prv11">#REF!</definedName>
    <definedName name="____prv12">#REF!</definedName>
    <definedName name="____prv13">#REF!</definedName>
    <definedName name="____prv14">#REF!</definedName>
    <definedName name="____PRV15">#REF!</definedName>
    <definedName name="____PRV16">#REF!</definedName>
    <definedName name="____PRV18">#REF!</definedName>
    <definedName name="____prv21">#REF!</definedName>
    <definedName name="____prv22">#REF!</definedName>
    <definedName name="____psw10">#REF!</definedName>
    <definedName name="____psw1091">#REF!</definedName>
    <definedName name="____psw110">#REF!</definedName>
    <definedName name="____psw11091">#REF!</definedName>
    <definedName name="____psw112">#REF!</definedName>
    <definedName name="____psw11291">#REF!</definedName>
    <definedName name="____ssw10">#REF!</definedName>
    <definedName name="____ssw1091">#REF!</definedName>
    <definedName name="____ssw110">#REF!</definedName>
    <definedName name="____ssw11091">#REF!</definedName>
    <definedName name="____ssw112">#REF!</definedName>
    <definedName name="____ssw11291">#REF!</definedName>
    <definedName name="____sv11">#REF!</definedName>
    <definedName name="____SV12">#REF!</definedName>
    <definedName name="____SV13">#REF!</definedName>
    <definedName name="____SV14">#REF!</definedName>
    <definedName name="____SV15">#REF!</definedName>
    <definedName name="____SV16">#REF!</definedName>
    <definedName name="____SV18">#REF!</definedName>
    <definedName name="____SV21">#REF!</definedName>
    <definedName name="____SV22">#REF!</definedName>
    <definedName name="____vzs8">#REF!</definedName>
    <definedName name="___msw10">#REF!</definedName>
    <definedName name="___msw1091">#REF!</definedName>
    <definedName name="___msw110">#REF!</definedName>
    <definedName name="___msw11091">#REF!</definedName>
    <definedName name="___msw112">#REF!</definedName>
    <definedName name="___msw11291">#REF!</definedName>
    <definedName name="___MV11">#REF!</definedName>
    <definedName name="___MV12">#REF!</definedName>
    <definedName name="___MV13">#REF!</definedName>
    <definedName name="___MV14">#REF!</definedName>
    <definedName name="___MV15">#REF!</definedName>
    <definedName name="___MV16">#REF!</definedName>
    <definedName name="___MV18">#REF!</definedName>
    <definedName name="___MV21">#REF!</definedName>
    <definedName name="___MV22">#REF!</definedName>
    <definedName name="___obv11">#REF!</definedName>
    <definedName name="___obv12">#REF!</definedName>
    <definedName name="___obv13">#REF!</definedName>
    <definedName name="___obv14">#REF!</definedName>
    <definedName name="___OBV15">#REF!</definedName>
    <definedName name="___OBV16">#REF!</definedName>
    <definedName name="___OBV18">#REF!</definedName>
    <definedName name="___obv21">#REF!</definedName>
    <definedName name="___obv22">#REF!</definedName>
    <definedName name="___osw10">#REF!</definedName>
    <definedName name="___osw1091">#REF!</definedName>
    <definedName name="___osw110">#REF!</definedName>
    <definedName name="___osw11091">#REF!</definedName>
    <definedName name="___osw112">#REF!</definedName>
    <definedName name="___osw11291">#REF!</definedName>
    <definedName name="___prv11">#REF!</definedName>
    <definedName name="___prv12">#REF!</definedName>
    <definedName name="___prv13">#REF!</definedName>
    <definedName name="___prv14">#REF!</definedName>
    <definedName name="___PRV15">#REF!</definedName>
    <definedName name="___PRV16">#REF!</definedName>
    <definedName name="___PRV18">#REF!</definedName>
    <definedName name="___prv21">#REF!</definedName>
    <definedName name="___prv22">#REF!</definedName>
    <definedName name="___psw10">#REF!</definedName>
    <definedName name="___psw1091">#REF!</definedName>
    <definedName name="___psw110">#REF!</definedName>
    <definedName name="___psw11091">#REF!</definedName>
    <definedName name="___psw112">#REF!</definedName>
    <definedName name="___psw11291">#REF!</definedName>
    <definedName name="___ssw10">#REF!</definedName>
    <definedName name="___ssw1091">#REF!</definedName>
    <definedName name="___ssw110">#REF!</definedName>
    <definedName name="___ssw11091">#REF!</definedName>
    <definedName name="___ssw112">#REF!</definedName>
    <definedName name="___ssw11291">#REF!</definedName>
    <definedName name="___sv11">#REF!</definedName>
    <definedName name="___SV12">#REF!</definedName>
    <definedName name="___SV13">#REF!</definedName>
    <definedName name="___SV14">#REF!</definedName>
    <definedName name="___SV15">#REF!</definedName>
    <definedName name="___SV16">#REF!</definedName>
    <definedName name="___SV18">#REF!</definedName>
    <definedName name="___SV21">#REF!</definedName>
    <definedName name="___SV22">#REF!</definedName>
    <definedName name="___vzs8">#REF!</definedName>
    <definedName name="__msw10">#REF!</definedName>
    <definedName name="__msw1091">#REF!</definedName>
    <definedName name="__msw110">#REF!</definedName>
    <definedName name="__msw11091">#REF!</definedName>
    <definedName name="__msw112">#REF!</definedName>
    <definedName name="__msw11291">#REF!</definedName>
    <definedName name="__MV11">#REF!</definedName>
    <definedName name="__MV12">#REF!</definedName>
    <definedName name="__MV13">#REF!</definedName>
    <definedName name="__MV14">#REF!</definedName>
    <definedName name="__MV15">#REF!</definedName>
    <definedName name="__MV16">#REF!</definedName>
    <definedName name="__MV18">#REF!</definedName>
    <definedName name="__MV21">#REF!</definedName>
    <definedName name="__MV22">#REF!</definedName>
    <definedName name="__obv11">#REF!</definedName>
    <definedName name="__obv12">#REF!</definedName>
    <definedName name="__obv13">#REF!</definedName>
    <definedName name="__obv14">#REF!</definedName>
    <definedName name="__OBV15">#REF!</definedName>
    <definedName name="__OBV16">#REF!</definedName>
    <definedName name="__OBV18">#REF!</definedName>
    <definedName name="__obv21">#REF!</definedName>
    <definedName name="__obv22">#REF!</definedName>
    <definedName name="__osw10">#REF!</definedName>
    <definedName name="__osw1091">#REF!</definedName>
    <definedName name="__osw110">#REF!</definedName>
    <definedName name="__osw11091">#REF!</definedName>
    <definedName name="__osw112">#REF!</definedName>
    <definedName name="__osw11291">#REF!</definedName>
    <definedName name="__prv11">#REF!</definedName>
    <definedName name="__prv12">#REF!</definedName>
    <definedName name="__prv13">#REF!</definedName>
    <definedName name="__prv14">#REF!</definedName>
    <definedName name="__PRV15">#REF!</definedName>
    <definedName name="__PRV16">#REF!</definedName>
    <definedName name="__PRV18">#REF!</definedName>
    <definedName name="__prv21">#REF!</definedName>
    <definedName name="__prv22">#REF!</definedName>
    <definedName name="__psw10">#REF!</definedName>
    <definedName name="__psw1091">#REF!</definedName>
    <definedName name="__psw110">#REF!</definedName>
    <definedName name="__psw11091">#REF!</definedName>
    <definedName name="__psw112">#REF!</definedName>
    <definedName name="__psw11291">#REF!</definedName>
    <definedName name="__ssw10">#REF!</definedName>
    <definedName name="__ssw1091">#REF!</definedName>
    <definedName name="__ssw110">#REF!</definedName>
    <definedName name="__ssw11091">#REF!</definedName>
    <definedName name="__ssw112">#REF!</definedName>
    <definedName name="__ssw11291">#REF!</definedName>
    <definedName name="__sv11">#REF!</definedName>
    <definedName name="__SV12">#REF!</definedName>
    <definedName name="__SV13">#REF!</definedName>
    <definedName name="__SV14">#REF!</definedName>
    <definedName name="__SV15">#REF!</definedName>
    <definedName name="__SV16">#REF!</definedName>
    <definedName name="__SV18">#REF!</definedName>
    <definedName name="__SV21">#REF!</definedName>
    <definedName name="__SV22">#REF!</definedName>
    <definedName name="__vzs8">#REF!</definedName>
    <definedName name="_msw10">#REF!</definedName>
    <definedName name="_msw1091">#REF!</definedName>
    <definedName name="_msw110">#REF!</definedName>
    <definedName name="_msw11091">#REF!</definedName>
    <definedName name="_msw112">#REF!</definedName>
    <definedName name="_msw11291">#REF!</definedName>
    <definedName name="_MV11">#REF!</definedName>
    <definedName name="_MV12">#REF!</definedName>
    <definedName name="_MV13">#REF!</definedName>
    <definedName name="_MV14">#REF!</definedName>
    <definedName name="_MV15">#REF!</definedName>
    <definedName name="_MV16">#REF!</definedName>
    <definedName name="_MV18">#REF!</definedName>
    <definedName name="_MV21">#REF!</definedName>
    <definedName name="_MV22">#REF!</definedName>
    <definedName name="_obv11">#REF!</definedName>
    <definedName name="_obv12">#REF!</definedName>
    <definedName name="_obv13">#REF!</definedName>
    <definedName name="_obv14">#REF!</definedName>
    <definedName name="_OBV15">#REF!</definedName>
    <definedName name="_OBV16">#REF!</definedName>
    <definedName name="_OBV18">#REF!</definedName>
    <definedName name="_obv21">#REF!</definedName>
    <definedName name="_obv22">#REF!</definedName>
    <definedName name="_osw10">#REF!</definedName>
    <definedName name="_osw1091">#REF!</definedName>
    <definedName name="_osw110">#REF!</definedName>
    <definedName name="_osw11091">#REF!</definedName>
    <definedName name="_osw112">#REF!</definedName>
    <definedName name="_osw11291">#REF!</definedName>
    <definedName name="_prv11">#REF!</definedName>
    <definedName name="_prv12">#REF!</definedName>
    <definedName name="_prv13">#REF!</definedName>
    <definedName name="_prv14">#REF!</definedName>
    <definedName name="_PRV15">#REF!</definedName>
    <definedName name="_PRV16">#REF!</definedName>
    <definedName name="_PRV18">#REF!</definedName>
    <definedName name="_prv21">#REF!</definedName>
    <definedName name="_prv22">#REF!</definedName>
    <definedName name="_psw10">#REF!</definedName>
    <definedName name="_psw1091">#REF!</definedName>
    <definedName name="_psw110">#REF!</definedName>
    <definedName name="_psw11091">#REF!</definedName>
    <definedName name="_psw112">#REF!</definedName>
    <definedName name="_psw11291">#REF!</definedName>
    <definedName name="_ssw10">#REF!</definedName>
    <definedName name="_ssw1091">#REF!</definedName>
    <definedName name="_ssw110">#REF!</definedName>
    <definedName name="_ssw11091">#REF!</definedName>
    <definedName name="_ssw112">#REF!</definedName>
    <definedName name="_ssw11291">#REF!</definedName>
    <definedName name="_sv11">#REF!</definedName>
    <definedName name="_SV12">#REF!</definedName>
    <definedName name="_SV13">#REF!</definedName>
    <definedName name="_SV14">#REF!</definedName>
    <definedName name="_SV15">#REF!</definedName>
    <definedName name="_SV16">#REF!</definedName>
    <definedName name="_SV18">#REF!</definedName>
    <definedName name="_SV21">#REF!</definedName>
    <definedName name="_SV22">#REF!</definedName>
    <definedName name="_xlnm._FilterDatabase" localSheetId="0" hidden="1">'Вед 3'!$BE$1:$BE$456</definedName>
    <definedName name="Copy" localSheetId="0">#REF!</definedName>
    <definedName name="Copy">#REF!</definedName>
    <definedName name="dog2v2" localSheetId="0">#REF!</definedName>
    <definedName name="dog2v2">#REF!</definedName>
    <definedName name="dzg2v2" localSheetId="0">#REF!</definedName>
    <definedName name="dzg2v2">#REF!</definedName>
    <definedName name="dziv1">#REF!</definedName>
    <definedName name="dziv2">#REF!</definedName>
    <definedName name="dznsv1">#REF!</definedName>
    <definedName name="dznsv2">#REF!</definedName>
    <definedName name="dzpr1">#REF!</definedName>
    <definedName name="dzpr2">#REF!</definedName>
    <definedName name="dzrv1_">#REF!</definedName>
    <definedName name="dzrv2">#REF!</definedName>
    <definedName name="dzvl1">#REF!</definedName>
    <definedName name="dzvl2">#REF!</definedName>
    <definedName name="dzvmv1">#REF!</definedName>
    <definedName name="dzvmv2">#REF!</definedName>
    <definedName name="gs">#REF!</definedName>
    <definedName name="il">#REF!</definedName>
    <definedName name="isg2v2">#REF!</definedName>
    <definedName name="iswvrm">#REF!</definedName>
    <definedName name="iswvro">#REF!</definedName>
    <definedName name="iswvrp">#REF!</definedName>
    <definedName name="iswvrs">#REF!</definedName>
    <definedName name="iwrp1">#REF!</definedName>
    <definedName name="iwrp3">#REF!</definedName>
    <definedName name="kp">#REF!</definedName>
    <definedName name="ks">#REF!</definedName>
    <definedName name="kz">#REF!</definedName>
    <definedName name="lg2v1">#REF!</definedName>
    <definedName name="mswd1">#REF!</definedName>
    <definedName name="mswd18">#REF!</definedName>
    <definedName name="mswd1891">#REF!</definedName>
    <definedName name="mswd191">#REF!</definedName>
    <definedName name="mswd1991">#REF!</definedName>
    <definedName name="mswd2">#REF!</definedName>
    <definedName name="mswd291">#REF!</definedName>
    <definedName name="mswd3">#REF!</definedName>
    <definedName name="mswd391">#REF!</definedName>
    <definedName name="mswd4">#REF!</definedName>
    <definedName name="mswd491">#REF!</definedName>
    <definedName name="mswd5">#REF!</definedName>
    <definedName name="mswd591">#REF!</definedName>
    <definedName name="mswd6">#REF!</definedName>
    <definedName name="mswd691">#REF!</definedName>
    <definedName name="mswd8">#REF!</definedName>
    <definedName name="mswd891">#REF!</definedName>
    <definedName name="mswd991">#REF!</definedName>
    <definedName name="MV1G18">#REF!</definedName>
    <definedName name="ob">#REF!</definedName>
    <definedName name="obswd1">#REF!</definedName>
    <definedName name="obswd18">#REF!</definedName>
    <definedName name="obswd2">#REF!</definedName>
    <definedName name="obswd3">#REF!</definedName>
    <definedName name="obswd4">#REF!</definedName>
    <definedName name="obswd5">#REF!</definedName>
    <definedName name="obswd6">#REF!</definedName>
    <definedName name="obswd8">#REF!</definedName>
    <definedName name="OBV1G18">#REF!</definedName>
    <definedName name="og2v2">#REF!</definedName>
    <definedName name="oswd1891">#REF!</definedName>
    <definedName name="oswd191">#REF!</definedName>
    <definedName name="oswd1991">#REF!</definedName>
    <definedName name="oswd291">#REF!</definedName>
    <definedName name="oswd391">#REF!</definedName>
    <definedName name="oswd491">#REF!</definedName>
    <definedName name="oswd591">#REF!</definedName>
    <definedName name="oswd691">#REF!</definedName>
    <definedName name="oswd891">#REF!</definedName>
    <definedName name="oswd991">#REF!</definedName>
    <definedName name="owg2v2">#REF!</definedName>
    <definedName name="owg2v2m">#REF!</definedName>
    <definedName name="owg2v2s">#REF!</definedName>
    <definedName name="pg2v2">#REF!</definedName>
    <definedName name="pr">#REF!</definedName>
    <definedName name="prswd1">#REF!</definedName>
    <definedName name="prswd18">#REF!</definedName>
    <definedName name="prswd2">#REF!</definedName>
    <definedName name="prswd3">#REF!</definedName>
    <definedName name="prswd4">#REF!</definedName>
    <definedName name="prswd5">#REF!</definedName>
    <definedName name="prswd6">#REF!</definedName>
    <definedName name="prswd8">#REF!</definedName>
    <definedName name="PRV1G18">#REF!</definedName>
    <definedName name="prvv1">#REF!</definedName>
    <definedName name="prvv2">#REF!</definedName>
    <definedName name="pswd1891">#REF!</definedName>
    <definedName name="pswd191">#REF!</definedName>
    <definedName name="pswd1991">#REF!</definedName>
    <definedName name="pswd291">#REF!</definedName>
    <definedName name="pswd391">#REF!</definedName>
    <definedName name="pswd491">#REF!</definedName>
    <definedName name="pswd591">#REF!</definedName>
    <definedName name="pswd691">#REF!</definedName>
    <definedName name="pswd891">#REF!</definedName>
    <definedName name="pswd991">#REF!</definedName>
    <definedName name="rg2v2">#REF!</definedName>
    <definedName name="rpg2v2">#REF!</definedName>
    <definedName name="smr">#REF!</definedName>
    <definedName name="smr19v1">#REF!</definedName>
    <definedName name="smr19v2">#REF!</definedName>
    <definedName name="sswd1">#REF!</definedName>
    <definedName name="sswd18">#REF!</definedName>
    <definedName name="sswd1891">#REF!</definedName>
    <definedName name="sswd191">#REF!</definedName>
    <definedName name="sswd1991">#REF!</definedName>
    <definedName name="sswd2">#REF!</definedName>
    <definedName name="sswd291">#REF!</definedName>
    <definedName name="sswd3">#REF!</definedName>
    <definedName name="sswd391">#REF!</definedName>
    <definedName name="sswd4">#REF!</definedName>
    <definedName name="sswd491">#REF!</definedName>
    <definedName name="sswd5">#REF!</definedName>
    <definedName name="sswd591">#REF!</definedName>
    <definedName name="sswd6">#REF!</definedName>
    <definedName name="sswd691">#REF!</definedName>
    <definedName name="sswd8">#REF!</definedName>
    <definedName name="sswd891">#REF!</definedName>
    <definedName name="sswd991">#REF!</definedName>
    <definedName name="SV1G18">#REF!</definedName>
    <definedName name="swd14m">#REF!</definedName>
    <definedName name="swd14m91">#REF!</definedName>
    <definedName name="swd14o91">#REF!</definedName>
    <definedName name="swd14ob">#REF!</definedName>
    <definedName name="swd14p91">#REF!</definedName>
    <definedName name="swd14pr">#REF!</definedName>
    <definedName name="swd14s">#REF!</definedName>
    <definedName name="swd14s91">#REF!</definedName>
    <definedName name="swd19m">#REF!</definedName>
    <definedName name="swd19ob">#REF!</definedName>
    <definedName name="swd19pr">#REF!</definedName>
    <definedName name="swd19s">#REF!</definedName>
    <definedName name="swdvrm">#REF!</definedName>
    <definedName name="swdvrs">#REF!</definedName>
    <definedName name="tpmr91">#REF!</definedName>
    <definedName name="tpmr92">#REF!</definedName>
    <definedName name="trpmv1">#REF!</definedName>
    <definedName name="trpmv2">#REF!</definedName>
    <definedName name="v1g14m">#REF!</definedName>
    <definedName name="v1g14ob">#REF!</definedName>
    <definedName name="v1g14pr">#REF!</definedName>
    <definedName name="v1g14s">#REF!</definedName>
    <definedName name="v1g19m">#REF!</definedName>
    <definedName name="v1g19ob">#REF!</definedName>
    <definedName name="v1g19pr">#REF!</definedName>
    <definedName name="v1g19s">#REF!</definedName>
    <definedName name="v1ivrm">#REF!</definedName>
    <definedName name="v1ivrs">#REF!</definedName>
    <definedName name="v1vrm">#REF!</definedName>
    <definedName name="v1vrs">#REF!</definedName>
    <definedName name="v1wrp2">#REF!</definedName>
    <definedName name="v1wrp3">#REF!</definedName>
    <definedName name="v2g14m">#REF!</definedName>
    <definedName name="v2g14ob">#REF!</definedName>
    <definedName name="v2g14pr">#REF!</definedName>
    <definedName name="v2g14s">#REF!</definedName>
    <definedName name="v2g18m">#REF!</definedName>
    <definedName name="v2g18ob">#REF!</definedName>
    <definedName name="v2g18pr">#REF!</definedName>
    <definedName name="v2g18s">#REF!</definedName>
    <definedName name="v2ivrm">#REF!</definedName>
    <definedName name="v2ivrs">#REF!</definedName>
    <definedName name="v2vrm">#REF!</definedName>
    <definedName name="v2vrs">#REF!</definedName>
    <definedName name="V2WRP1">#REF!</definedName>
    <definedName name="v2wrp2">#REF!</definedName>
    <definedName name="vpod">#REF!</definedName>
    <definedName name="vpyt">#REF!</definedName>
    <definedName name="vtrpm">#REF!</definedName>
    <definedName name="vzu">#REF!</definedName>
    <definedName name="yrg2v1">#REF!</definedName>
    <definedName name="zpg2v2">#REF!</definedName>
    <definedName name="zrkg2v2">#REF!</definedName>
    <definedName name="zuv1">#REF!</definedName>
    <definedName name="zuv2">#REF!</definedName>
    <definedName name="апап">'[1]10-1cmr'!$F$47</definedName>
    <definedName name="вф" localSheetId="0">#REF!</definedName>
    <definedName name="вф">#REF!</definedName>
    <definedName name="_xlnm.Print_Titles" localSheetId="0">'Вед 3'!$7:$9</definedName>
    <definedName name="_xlnm.Print_Area" localSheetId="0">'Вед 3'!$A$1:$H$448</definedName>
    <definedName name="период_стройки" localSheetId="0">#REF!</definedName>
    <definedName name="период_стройки">'[2]Гр 1'!$BY$11:$BY$22</definedName>
    <definedName name="Работы">#REF!</definedName>
    <definedName name="св" localSheetId="0">#REF!</definedName>
    <definedName name="св">#REF!</definedName>
    <definedName name="Стоимость">#REF!</definedName>
  </definedNames>
  <calcPr calcId="152511"/>
</workbook>
</file>

<file path=xl/calcChain.xml><?xml version="1.0" encoding="utf-8"?>
<calcChain xmlns="http://schemas.openxmlformats.org/spreadsheetml/2006/main">
  <c r="I33" i="27" l="1"/>
  <c r="D343" i="27" l="1"/>
  <c r="F343" i="27" s="1"/>
  <c r="D342" i="27"/>
  <c r="F342" i="27" s="1"/>
  <c r="D341" i="27"/>
  <c r="F341" i="27" s="1"/>
  <c r="D340" i="27"/>
  <c r="F340" i="27" s="1"/>
  <c r="D339" i="27"/>
  <c r="F339" i="27" s="1"/>
  <c r="D338" i="27"/>
  <c r="F338" i="27" s="1"/>
  <c r="D337" i="27"/>
  <c r="F337" i="27" s="1"/>
  <c r="D336" i="27"/>
  <c r="F336" i="27" s="1"/>
  <c r="D335" i="27"/>
  <c r="F335" i="27" s="1"/>
  <c r="F334" i="27"/>
  <c r="D333" i="27"/>
  <c r="F333" i="27" s="1"/>
  <c r="D332" i="27"/>
  <c r="F332" i="27" s="1"/>
  <c r="D331" i="27"/>
  <c r="F331" i="27" s="1"/>
  <c r="F330" i="27"/>
  <c r="D329" i="27"/>
  <c r="F329" i="27" s="1"/>
  <c r="D328" i="27"/>
  <c r="F328" i="27" s="1"/>
  <c r="F327" i="27"/>
  <c r="D326" i="27"/>
  <c r="F326" i="27" s="1"/>
  <c r="D325" i="27"/>
  <c r="F325" i="27" s="1"/>
  <c r="D324" i="27"/>
  <c r="F324" i="27" s="1"/>
  <c r="D323" i="27"/>
  <c r="F323" i="27" s="1"/>
  <c r="D322" i="27"/>
  <c r="F322" i="27" s="1"/>
  <c r="D321" i="27"/>
  <c r="F321" i="27" s="1"/>
  <c r="D320" i="27"/>
  <c r="F320" i="27" s="1"/>
  <c r="D319" i="27"/>
  <c r="F319" i="27" s="1"/>
  <c r="D318" i="27"/>
  <c r="F318" i="27" s="1"/>
  <c r="D317" i="27"/>
  <c r="F317" i="27" s="1"/>
  <c r="D316" i="27"/>
  <c r="F316" i="27" s="1"/>
  <c r="D315" i="27"/>
  <c r="F315" i="27" s="1"/>
  <c r="D314" i="27"/>
  <c r="F314" i="27" s="1"/>
  <c r="D313" i="27"/>
  <c r="F313" i="27" s="1"/>
  <c r="D312" i="27"/>
  <c r="F312" i="27" s="1"/>
  <c r="D311" i="27"/>
  <c r="F311" i="27" s="1"/>
  <c r="D310" i="27"/>
  <c r="F310" i="27" s="1"/>
  <c r="A33" i="27" l="1"/>
  <c r="I32" i="27"/>
  <c r="A32" i="27" s="1"/>
  <c r="I31" i="27"/>
  <c r="A31" i="27" s="1"/>
  <c r="I20" i="27"/>
  <c r="A20" i="27" s="1"/>
  <c r="I15" i="27"/>
  <c r="A15" i="27" s="1"/>
  <c r="F14" i="27"/>
  <c r="F13" i="27" s="1"/>
  <c r="L13" i="27"/>
  <c r="K13" i="27"/>
  <c r="K14" i="27" s="1"/>
  <c r="L14" i="27" l="1"/>
  <c r="T14" i="27"/>
  <c r="K15" i="27"/>
  <c r="T13" i="27"/>
  <c r="M13" i="27"/>
  <c r="U13" i="27"/>
  <c r="L15" i="27" l="1"/>
  <c r="U15" i="27" s="1"/>
  <c r="U14" i="27"/>
  <c r="V13" i="27"/>
  <c r="N13" i="27"/>
  <c r="M14" i="27"/>
  <c r="K16" i="27"/>
  <c r="T15" i="27"/>
  <c r="N14" i="27" l="1"/>
  <c r="W13" i="27"/>
  <c r="O13" i="27"/>
  <c r="K17" i="27"/>
  <c r="T16" i="27"/>
  <c r="L16" i="27"/>
  <c r="M15" i="27"/>
  <c r="V14" i="27"/>
  <c r="M16" i="27" l="1"/>
  <c r="V15" i="27"/>
  <c r="L17" i="27"/>
  <c r="U16" i="27"/>
  <c r="O14" i="27"/>
  <c r="X13" i="27"/>
  <c r="P13" i="27"/>
  <c r="K18" i="27"/>
  <c r="T17" i="27"/>
  <c r="N15" i="27"/>
  <c r="W14" i="27"/>
  <c r="L18" i="27" l="1"/>
  <c r="U17" i="27"/>
  <c r="T18" i="27"/>
  <c r="K19" i="27"/>
  <c r="P14" i="27"/>
  <c r="Y13" i="27"/>
  <c r="Q13" i="27"/>
  <c r="N16" i="27"/>
  <c r="W15" i="27"/>
  <c r="X14" i="27"/>
  <c r="O15" i="27"/>
  <c r="V16" i="27"/>
  <c r="M17" i="27"/>
  <c r="K20" i="27" l="1"/>
  <c r="T19" i="27"/>
  <c r="L19" i="27"/>
  <c r="U18" i="27"/>
  <c r="O16" i="27"/>
  <c r="X15" i="27"/>
  <c r="M18" i="27"/>
  <c r="V17" i="27"/>
  <c r="P15" i="27"/>
  <c r="Y14" i="27"/>
  <c r="Z13" i="27"/>
  <c r="R13" i="27"/>
  <c r="Q14" i="27"/>
  <c r="N17" i="27"/>
  <c r="W16" i="27"/>
  <c r="P16" i="27" l="1"/>
  <c r="Y15" i="27"/>
  <c r="N18" i="27"/>
  <c r="W17" i="27"/>
  <c r="L20" i="27"/>
  <c r="U19" i="27"/>
  <c r="X16" i="27"/>
  <c r="O17" i="27"/>
  <c r="T20" i="27"/>
  <c r="K21" i="27"/>
  <c r="Q15" i="27"/>
  <c r="Z14" i="27"/>
  <c r="R14" i="27"/>
  <c r="AA13" i="27"/>
  <c r="S13" i="27"/>
  <c r="V18" i="27"/>
  <c r="M19" i="27"/>
  <c r="S14" i="27" l="1"/>
  <c r="AB13" i="27"/>
  <c r="AC13" i="27" s="1"/>
  <c r="I13" i="27" s="1"/>
  <c r="A13" i="27" s="1"/>
  <c r="Q16" i="27"/>
  <c r="Z15" i="27"/>
  <c r="O18" i="27"/>
  <c r="X17" i="27"/>
  <c r="K22" i="27"/>
  <c r="T21" i="27"/>
  <c r="N19" i="27"/>
  <c r="W18" i="27"/>
  <c r="R15" i="27"/>
  <c r="AA14" i="27"/>
  <c r="M20" i="27"/>
  <c r="V19" i="27"/>
  <c r="L21" i="27"/>
  <c r="U20" i="27"/>
  <c r="P17" i="27"/>
  <c r="Y16" i="27"/>
  <c r="M21" i="27" l="1"/>
  <c r="V20" i="27"/>
  <c r="Q17" i="27"/>
  <c r="Z16" i="27"/>
  <c r="L22" i="27"/>
  <c r="U21" i="27"/>
  <c r="N20" i="27"/>
  <c r="W19" i="27"/>
  <c r="O19" i="27"/>
  <c r="X18" i="27"/>
  <c r="AB14" i="27"/>
  <c r="AC14" i="27" s="1"/>
  <c r="I14" i="27" s="1"/>
  <c r="A14" i="27" s="1"/>
  <c r="S15" i="27"/>
  <c r="Y17" i="27"/>
  <c r="P18" i="27"/>
  <c r="AA15" i="27"/>
  <c r="R16" i="27"/>
  <c r="K23" i="27"/>
  <c r="T22" i="27"/>
  <c r="R17" i="27" l="1"/>
  <c r="AA16" i="27"/>
  <c r="S16" i="27"/>
  <c r="AB15" i="27"/>
  <c r="AC15" i="27" s="1"/>
  <c r="L23" i="27"/>
  <c r="U22" i="27"/>
  <c r="M22" i="27"/>
  <c r="V21" i="27"/>
  <c r="P19" i="27"/>
  <c r="Y18" i="27"/>
  <c r="N21" i="27"/>
  <c r="W20" i="27"/>
  <c r="Q18" i="27"/>
  <c r="Z17" i="27"/>
  <c r="K24" i="27"/>
  <c r="T23" i="27"/>
  <c r="O20" i="27"/>
  <c r="X19" i="27"/>
  <c r="X20" i="27" l="1"/>
  <c r="O21" i="27"/>
  <c r="Q19" i="27"/>
  <c r="Z18" i="27"/>
  <c r="Y19" i="27"/>
  <c r="P20" i="27"/>
  <c r="U23" i="27"/>
  <c r="L24" i="27"/>
  <c r="AA17" i="27"/>
  <c r="R18" i="27"/>
  <c r="T24" i="27"/>
  <c r="K25" i="27"/>
  <c r="W21" i="27"/>
  <c r="N22" i="27"/>
  <c r="M23" i="27"/>
  <c r="V22" i="27"/>
  <c r="S17" i="27"/>
  <c r="AB16" i="27"/>
  <c r="AC16" i="27" s="1"/>
  <c r="I16" i="27" s="1"/>
  <c r="A16" i="27" s="1"/>
  <c r="Q20" i="27" l="1"/>
  <c r="Z19" i="27"/>
  <c r="N23" i="27"/>
  <c r="W22" i="27"/>
  <c r="P21" i="27"/>
  <c r="Y20" i="27"/>
  <c r="O22" i="27"/>
  <c r="X21" i="27"/>
  <c r="S18" i="27"/>
  <c r="AB17" i="27"/>
  <c r="AC17" i="27" s="1"/>
  <c r="I17" i="27" s="1"/>
  <c r="A17" i="27" s="1"/>
  <c r="L25" i="27"/>
  <c r="U24" i="27"/>
  <c r="R19" i="27"/>
  <c r="AA18" i="27"/>
  <c r="M24" i="27"/>
  <c r="V23" i="27"/>
  <c r="K26" i="27"/>
  <c r="T25" i="27"/>
  <c r="M25" i="27" l="1"/>
  <c r="V24" i="27"/>
  <c r="O23" i="27"/>
  <c r="X22" i="27"/>
  <c r="N24" i="27"/>
  <c r="W23" i="27"/>
  <c r="K27" i="27"/>
  <c r="T26" i="27"/>
  <c r="R20" i="27"/>
  <c r="AA19" i="27"/>
  <c r="AB18" i="27"/>
  <c r="AC18" i="27" s="1"/>
  <c r="I18" i="27" s="1"/>
  <c r="A18" i="27" s="1"/>
  <c r="S19" i="27"/>
  <c r="P22" i="27"/>
  <c r="Y21" i="27"/>
  <c r="L26" i="27"/>
  <c r="U25" i="27"/>
  <c r="Q21" i="27"/>
  <c r="Z20" i="27"/>
  <c r="Q22" i="27" l="1"/>
  <c r="Z21" i="27"/>
  <c r="P23" i="27"/>
  <c r="Y22" i="27"/>
  <c r="R21" i="27"/>
  <c r="AA20" i="27"/>
  <c r="N25" i="27"/>
  <c r="W24" i="27"/>
  <c r="O24" i="27"/>
  <c r="X23" i="27"/>
  <c r="S20" i="27"/>
  <c r="AB19" i="27"/>
  <c r="AC19" i="27" s="1"/>
  <c r="I19" i="27" s="1"/>
  <c r="A19" i="27" s="1"/>
  <c r="L27" i="27"/>
  <c r="U26" i="27"/>
  <c r="K28" i="27"/>
  <c r="T27" i="27"/>
  <c r="M26" i="27"/>
  <c r="V25" i="27"/>
  <c r="V26" i="27" l="1"/>
  <c r="M27" i="27"/>
  <c r="U27" i="27"/>
  <c r="L28" i="27"/>
  <c r="AB20" i="27"/>
  <c r="AC20" i="27" s="1"/>
  <c r="S21" i="27"/>
  <c r="N26" i="27"/>
  <c r="W25" i="27"/>
  <c r="Y23" i="27"/>
  <c r="P24" i="27"/>
  <c r="T28" i="27"/>
  <c r="K29" i="27"/>
  <c r="X24" i="27"/>
  <c r="O25" i="27"/>
  <c r="R22" i="27"/>
  <c r="AA21" i="27"/>
  <c r="Z22" i="27"/>
  <c r="Q23" i="27"/>
  <c r="L29" i="27" l="1"/>
  <c r="U28" i="27"/>
  <c r="O26" i="27"/>
  <c r="X25" i="27"/>
  <c r="N27" i="27"/>
  <c r="W26" i="27"/>
  <c r="Q24" i="27"/>
  <c r="Z23" i="27"/>
  <c r="K30" i="27"/>
  <c r="T29" i="27"/>
  <c r="P25" i="27"/>
  <c r="Y24" i="27"/>
  <c r="S22" i="27"/>
  <c r="AB21" i="27"/>
  <c r="AC21" i="27" s="1"/>
  <c r="I21" i="27" s="1"/>
  <c r="A21" i="27" s="1"/>
  <c r="M28" i="27"/>
  <c r="V27" i="27"/>
  <c r="R23" i="27"/>
  <c r="AA22" i="27"/>
  <c r="T30" i="27" l="1"/>
  <c r="K31" i="27"/>
  <c r="L30" i="27"/>
  <c r="U29" i="27"/>
  <c r="M29" i="27"/>
  <c r="V28" i="27"/>
  <c r="P26" i="27"/>
  <c r="Y25" i="27"/>
  <c r="Q25" i="27"/>
  <c r="Z24" i="27"/>
  <c r="O27" i="27"/>
  <c r="X26" i="27"/>
  <c r="R24" i="27"/>
  <c r="AA23" i="27"/>
  <c r="S23" i="27"/>
  <c r="AB22" i="27"/>
  <c r="AC22" i="27" s="1"/>
  <c r="I22" i="27" s="1"/>
  <c r="A22" i="27" s="1"/>
  <c r="N28" i="27"/>
  <c r="W27" i="27"/>
  <c r="U30" i="27" l="1"/>
  <c r="L31" i="27"/>
  <c r="K32" i="27"/>
  <c r="K33" i="27" s="1"/>
  <c r="T33" i="27" s="1"/>
  <c r="T31" i="27"/>
  <c r="Q26" i="27"/>
  <c r="Z25" i="27"/>
  <c r="M30" i="27"/>
  <c r="V29" i="27"/>
  <c r="S24" i="27"/>
  <c r="AB23" i="27"/>
  <c r="AC23" i="27" s="1"/>
  <c r="I23" i="27" s="1"/>
  <c r="A23" i="27" s="1"/>
  <c r="O28" i="27"/>
  <c r="X27" i="27"/>
  <c r="N29" i="27"/>
  <c r="W28" i="27"/>
  <c r="P27" i="27"/>
  <c r="Y26" i="27"/>
  <c r="R25" i="27"/>
  <c r="AA24" i="27"/>
  <c r="V30" i="27" l="1"/>
  <c r="M31" i="27"/>
  <c r="T32" i="27"/>
  <c r="L32" i="27"/>
  <c r="L33" i="27" s="1"/>
  <c r="U33" i="27" s="1"/>
  <c r="U31" i="27"/>
  <c r="S25" i="27"/>
  <c r="AB24" i="27"/>
  <c r="AC24" i="27" s="1"/>
  <c r="I24" i="27" s="1"/>
  <c r="A24" i="27" s="1"/>
  <c r="Z26" i="27"/>
  <c r="Q27" i="27"/>
  <c r="W29" i="27"/>
  <c r="N30" i="27"/>
  <c r="AA25" i="27"/>
  <c r="R26" i="27"/>
  <c r="Y27" i="27"/>
  <c r="P28" i="27"/>
  <c r="O29" i="27"/>
  <c r="X28" i="27"/>
  <c r="M32" i="27" l="1"/>
  <c r="M33" i="27" s="1"/>
  <c r="V31" i="27"/>
  <c r="U32" i="27"/>
  <c r="W30" i="27"/>
  <c r="N31" i="27"/>
  <c r="R27" i="27"/>
  <c r="AA26" i="27"/>
  <c r="S26" i="27"/>
  <c r="AB25" i="27"/>
  <c r="AC25" i="27" s="1"/>
  <c r="I25" i="27" s="1"/>
  <c r="A25" i="27" s="1"/>
  <c r="Q28" i="27"/>
  <c r="Z27" i="27"/>
  <c r="O30" i="27"/>
  <c r="X29" i="27"/>
  <c r="P29" i="27"/>
  <c r="Y28" i="27"/>
  <c r="V33" i="27" l="1"/>
  <c r="V32" i="27"/>
  <c r="X30" i="27"/>
  <c r="O31" i="27"/>
  <c r="N32" i="27"/>
  <c r="N33" i="27" s="1"/>
  <c r="W33" i="27" s="1"/>
  <c r="W31" i="27"/>
  <c r="Q29" i="27"/>
  <c r="Z28" i="27"/>
  <c r="R28" i="27"/>
  <c r="AA27" i="27"/>
  <c r="P30" i="27"/>
  <c r="Y29" i="27"/>
  <c r="S27" i="27"/>
  <c r="AB26" i="27"/>
  <c r="AC26" i="27" s="1"/>
  <c r="I26" i="27" s="1"/>
  <c r="A26" i="27" s="1"/>
  <c r="K34" i="27" l="1"/>
  <c r="T34" i="27" s="1"/>
  <c r="W32" i="27"/>
  <c r="Y30" i="27"/>
  <c r="P31" i="27"/>
  <c r="O32" i="27"/>
  <c r="O33" i="27" s="1"/>
  <c r="X33" i="27" s="1"/>
  <c r="X31" i="27"/>
  <c r="S28" i="27"/>
  <c r="AB27" i="27"/>
  <c r="AC27" i="27" s="1"/>
  <c r="I27" i="27" s="1"/>
  <c r="A27" i="27" s="1"/>
  <c r="R29" i="27"/>
  <c r="AA28" i="27"/>
  <c r="Q30" i="27"/>
  <c r="Z29" i="27"/>
  <c r="L34" i="27" l="1"/>
  <c r="U34" i="27" s="1"/>
  <c r="X32" i="27"/>
  <c r="Z30" i="27"/>
  <c r="Q31" i="27"/>
  <c r="P32" i="27"/>
  <c r="P33" i="27" s="1"/>
  <c r="Y33" i="27" s="1"/>
  <c r="Y31" i="27"/>
  <c r="AB28" i="27"/>
  <c r="AC28" i="27" s="1"/>
  <c r="I28" i="27" s="1"/>
  <c r="A28" i="27" s="1"/>
  <c r="S29" i="27"/>
  <c r="AA29" i="27"/>
  <c r="R30" i="27"/>
  <c r="M34" i="27" l="1"/>
  <c r="Y32" i="27"/>
  <c r="AA30" i="27"/>
  <c r="R31" i="27"/>
  <c r="Q32" i="27"/>
  <c r="Q33" i="27" s="1"/>
  <c r="Z33" i="27" s="1"/>
  <c r="Z31" i="27"/>
  <c r="S30" i="27"/>
  <c r="AB29" i="27"/>
  <c r="AC29" i="27" s="1"/>
  <c r="I29" i="27" s="1"/>
  <c r="A29" i="27" s="1"/>
  <c r="N34" i="27" l="1"/>
  <c r="W34" i="27" s="1"/>
  <c r="V34" i="27"/>
  <c r="AB30" i="27"/>
  <c r="AC30" i="27" s="1"/>
  <c r="I30" i="27" s="1"/>
  <c r="A30" i="27" s="1"/>
  <c r="S31" i="27"/>
  <c r="Z32" i="27"/>
  <c r="AA31" i="27"/>
  <c r="R32" i="27"/>
  <c r="R33" i="27" s="1"/>
  <c r="AA33" i="27" s="1"/>
  <c r="O34" i="27" l="1"/>
  <c r="X34" i="27" s="1"/>
  <c r="S32" i="27"/>
  <c r="S33" i="27" s="1"/>
  <c r="AB33" i="27" s="1"/>
  <c r="AC33" i="27" s="1"/>
  <c r="AB31" i="27"/>
  <c r="AC31" i="27" s="1"/>
  <c r="AA32" i="27"/>
  <c r="P34" i="27" l="1"/>
  <c r="Y34" i="27" s="1"/>
  <c r="AB32" i="27"/>
  <c r="AC32" i="27" s="1"/>
  <c r="Q34" i="27" l="1"/>
  <c r="Z34" i="27" s="1"/>
  <c r="R34" i="27" l="1"/>
  <c r="AA34" i="27" s="1"/>
  <c r="S34" i="27" l="1"/>
  <c r="AB34" i="27" s="1"/>
  <c r="AC34" i="27" s="1"/>
  <c r="I34" i="27" s="1"/>
  <c r="F430" i="27" l="1"/>
  <c r="F429" i="27" s="1"/>
  <c r="F414" i="27"/>
  <c r="F376" i="27"/>
  <c r="F344" i="27"/>
  <c r="F309" i="27"/>
  <c r="F285" i="27"/>
  <c r="F260" i="27"/>
  <c r="F229" i="27"/>
  <c r="F182" i="27"/>
  <c r="F123" i="27"/>
  <c r="F95" i="27"/>
  <c r="F35" i="27"/>
  <c r="Q442" i="27"/>
  <c r="Q443" i="27" s="1"/>
  <c r="Z443" i="27" s="1"/>
  <c r="M442" i="27"/>
  <c r="M443" i="27" s="1"/>
  <c r="V443" i="27" s="1"/>
  <c r="S441" i="27"/>
  <c r="AB441" i="27" s="1"/>
  <c r="R441" i="27"/>
  <c r="AA441" i="27" s="1"/>
  <c r="Q441" i="27"/>
  <c r="Z441" i="27" s="1"/>
  <c r="P441" i="27"/>
  <c r="Y441" i="27" s="1"/>
  <c r="O441" i="27"/>
  <c r="X441" i="27" s="1"/>
  <c r="N441" i="27"/>
  <c r="W441" i="27" s="1"/>
  <c r="M441" i="27"/>
  <c r="V441" i="27" s="1"/>
  <c r="L441" i="27"/>
  <c r="U441" i="27" s="1"/>
  <c r="K441" i="27"/>
  <c r="T441" i="27" s="1"/>
  <c r="S439" i="27"/>
  <c r="AB439" i="27" s="1"/>
  <c r="R439" i="27"/>
  <c r="AA439" i="27" s="1"/>
  <c r="Q439" i="27"/>
  <c r="Z439" i="27" s="1"/>
  <c r="P439" i="27"/>
  <c r="Y439" i="27" s="1"/>
  <c r="O439" i="27"/>
  <c r="X439" i="27" s="1"/>
  <c r="N439" i="27"/>
  <c r="W439" i="27" s="1"/>
  <c r="M439" i="27"/>
  <c r="V439" i="27" s="1"/>
  <c r="L439" i="27"/>
  <c r="U439" i="27" s="1"/>
  <c r="K439" i="27"/>
  <c r="T439" i="27" s="1"/>
  <c r="S438" i="27"/>
  <c r="AB438" i="27" s="1"/>
  <c r="R438" i="27"/>
  <c r="AA438" i="27" s="1"/>
  <c r="Q438" i="27"/>
  <c r="Z438" i="27" s="1"/>
  <c r="P438" i="27"/>
  <c r="Y438" i="27" s="1"/>
  <c r="O438" i="27"/>
  <c r="X438" i="27" s="1"/>
  <c r="N438" i="27"/>
  <c r="W438" i="27" s="1"/>
  <c r="M438" i="27"/>
  <c r="V438" i="27" s="1"/>
  <c r="L438" i="27"/>
  <c r="U438" i="27" s="1"/>
  <c r="K438" i="27"/>
  <c r="T438" i="27" s="1"/>
  <c r="O149" i="27"/>
  <c r="X147" i="27"/>
  <c r="A147" i="27"/>
  <c r="A145" i="27"/>
  <c r="A141" i="27"/>
  <c r="I57" i="27"/>
  <c r="I54" i="27"/>
  <c r="A54" i="27" s="1"/>
  <c r="I52" i="27"/>
  <c r="A52" i="27" s="1"/>
  <c r="AB10" i="27"/>
  <c r="AA10" i="27"/>
  <c r="Z10" i="27"/>
  <c r="Y10" i="27"/>
  <c r="X10" i="27"/>
  <c r="W10" i="27"/>
  <c r="V10" i="27"/>
  <c r="U10" i="27"/>
  <c r="T10" i="27"/>
  <c r="F34" i="27" l="1"/>
  <c r="R442" i="27"/>
  <c r="R443" i="27" s="1"/>
  <c r="AA443" i="27" s="1"/>
  <c r="F259" i="27"/>
  <c r="O150" i="27"/>
  <c r="X149" i="27"/>
  <c r="AC439" i="27"/>
  <c r="I439" i="27" s="1"/>
  <c r="V442" i="27"/>
  <c r="AC441" i="27"/>
  <c r="I441" i="27" s="1"/>
  <c r="Z442" i="27"/>
  <c r="AC438" i="27"/>
  <c r="I438" i="27" s="1"/>
  <c r="N442" i="27"/>
  <c r="K442" i="27"/>
  <c r="O442" i="27"/>
  <c r="S442" i="27"/>
  <c r="L442" i="27"/>
  <c r="P442" i="27"/>
  <c r="F437" i="27" l="1"/>
  <c r="AA442" i="27"/>
  <c r="T442" i="27"/>
  <c r="K443" i="27"/>
  <c r="T443" i="27" s="1"/>
  <c r="Y442" i="27"/>
  <c r="P443" i="27"/>
  <c r="Y443" i="27" s="1"/>
  <c r="W442" i="27"/>
  <c r="N443" i="27"/>
  <c r="W443" i="27" s="1"/>
  <c r="AB442" i="27"/>
  <c r="S443" i="27"/>
  <c r="AB443" i="27" s="1"/>
  <c r="U442" i="27"/>
  <c r="L443" i="27"/>
  <c r="U443" i="27" s="1"/>
  <c r="X442" i="27"/>
  <c r="O443" i="27"/>
  <c r="X443" i="27" s="1"/>
  <c r="O151" i="27"/>
  <c r="X150" i="27"/>
  <c r="H437" i="27" l="1"/>
  <c r="O152" i="27"/>
  <c r="X151" i="27"/>
  <c r="AC443" i="27"/>
  <c r="I443" i="27" s="1"/>
  <c r="AC442" i="27"/>
  <c r="I442" i="27" s="1"/>
  <c r="X152" i="27" l="1"/>
  <c r="O153" i="27"/>
  <c r="O154" i="27" l="1"/>
  <c r="X153" i="27"/>
  <c r="O155" i="27" l="1"/>
  <c r="X154" i="27"/>
  <c r="O156" i="27" l="1"/>
  <c r="X155" i="27"/>
  <c r="X156" i="27" l="1"/>
  <c r="O157" i="27"/>
  <c r="O158" i="27" l="1"/>
  <c r="X157" i="27"/>
  <c r="O159" i="27" l="1"/>
  <c r="X158" i="27"/>
  <c r="O160" i="27" l="1"/>
  <c r="X159" i="27"/>
  <c r="X160" i="27" l="1"/>
  <c r="O161" i="27"/>
  <c r="O162" i="27" l="1"/>
  <c r="X161" i="27"/>
  <c r="O163" i="27" l="1"/>
  <c r="X162" i="27"/>
  <c r="O164" i="27" l="1"/>
  <c r="X163" i="27"/>
  <c r="O165" i="27" l="1"/>
  <c r="X164" i="27"/>
  <c r="O166" i="27" l="1"/>
  <c r="X165" i="27"/>
  <c r="O167" i="27" l="1"/>
  <c r="X166" i="27"/>
  <c r="O168" i="27" l="1"/>
  <c r="X167" i="27"/>
  <c r="X168" i="27" l="1"/>
  <c r="O169" i="27"/>
  <c r="X169" i="27" l="1"/>
  <c r="K35" i="27" l="1"/>
  <c r="T35" i="27" s="1"/>
  <c r="K36" i="27"/>
  <c r="K37" i="27" l="1"/>
  <c r="T36" i="27"/>
  <c r="K38" i="27" l="1"/>
  <c r="T37" i="27"/>
  <c r="L36" i="27"/>
  <c r="L35" i="27"/>
  <c r="U35" i="27" s="1"/>
  <c r="L37" i="27" l="1"/>
  <c r="U36" i="27"/>
  <c r="K39" i="27"/>
  <c r="T38" i="27"/>
  <c r="L38" i="27" l="1"/>
  <c r="U37" i="27"/>
  <c r="K40" i="27"/>
  <c r="T39" i="27"/>
  <c r="L39" i="27" l="1"/>
  <c r="U38" i="27"/>
  <c r="K41" i="27"/>
  <c r="T40" i="27"/>
  <c r="T41" i="27" l="1"/>
  <c r="K42" i="27"/>
  <c r="L40" i="27"/>
  <c r="U39" i="27"/>
  <c r="M36" i="27" l="1"/>
  <c r="M35" i="27"/>
  <c r="V35" i="27" s="1"/>
  <c r="L41" i="27"/>
  <c r="U40" i="27"/>
  <c r="K43" i="27"/>
  <c r="T42" i="27"/>
  <c r="K44" i="27" l="1"/>
  <c r="T43" i="27"/>
  <c r="M37" i="27"/>
  <c r="V36" i="27"/>
  <c r="N36" i="27"/>
  <c r="N35" i="27"/>
  <c r="W35" i="27" s="1"/>
  <c r="U41" i="27"/>
  <c r="L42" i="27"/>
  <c r="L43" i="27" l="1"/>
  <c r="U42" i="27"/>
  <c r="W36" i="27"/>
  <c r="N37" i="27"/>
  <c r="K45" i="27"/>
  <c r="T44" i="27"/>
  <c r="V37" i="27"/>
  <c r="M38" i="27"/>
  <c r="O35" i="27"/>
  <c r="X35" i="27" s="1"/>
  <c r="O36" i="27"/>
  <c r="M39" i="27" l="1"/>
  <c r="V38" i="27"/>
  <c r="N38" i="27"/>
  <c r="W37" i="27"/>
  <c r="O37" i="27"/>
  <c r="X36" i="27"/>
  <c r="K46" i="27"/>
  <c r="T45" i="27"/>
  <c r="P36" i="27"/>
  <c r="P35" i="27"/>
  <c r="Y35" i="27" s="1"/>
  <c r="L44" i="27"/>
  <c r="U43" i="27"/>
  <c r="Q36" i="27" l="1"/>
  <c r="Q35" i="27"/>
  <c r="Z35" i="27" s="1"/>
  <c r="K47" i="27"/>
  <c r="T46" i="27"/>
  <c r="O38" i="27"/>
  <c r="X37" i="27"/>
  <c r="V39" i="27"/>
  <c r="M40" i="27"/>
  <c r="L45" i="27"/>
  <c r="U44" i="27"/>
  <c r="P37" i="27"/>
  <c r="Y36" i="27"/>
  <c r="N39" i="27"/>
  <c r="W38" i="27"/>
  <c r="O39" i="27" l="1"/>
  <c r="X38" i="27"/>
  <c r="L46" i="27"/>
  <c r="U45" i="27"/>
  <c r="R36" i="27"/>
  <c r="R35" i="27"/>
  <c r="AA35" i="27" s="1"/>
  <c r="Q37" i="27"/>
  <c r="Z36" i="27"/>
  <c r="W39" i="27"/>
  <c r="N40" i="27"/>
  <c r="P38" i="27"/>
  <c r="Y37" i="27"/>
  <c r="M41" i="27"/>
  <c r="V40" i="27"/>
  <c r="K48" i="27"/>
  <c r="T47" i="27"/>
  <c r="Y38" i="27" l="1"/>
  <c r="P39" i="27"/>
  <c r="Q38" i="27"/>
  <c r="Z37" i="27"/>
  <c r="AA36" i="27"/>
  <c r="R37" i="27"/>
  <c r="O40" i="27"/>
  <c r="X39" i="27"/>
  <c r="K49" i="27"/>
  <c r="T48" i="27"/>
  <c r="N41" i="27"/>
  <c r="W40" i="27"/>
  <c r="S35" i="27"/>
  <c r="AB35" i="27" s="1"/>
  <c r="AC35" i="27" s="1"/>
  <c r="I35" i="27" s="1"/>
  <c r="A35" i="27" s="1"/>
  <c r="A34" i="27"/>
  <c r="S36" i="27"/>
  <c r="M42" i="27"/>
  <c r="V41" i="27"/>
  <c r="L47" i="27"/>
  <c r="U46" i="27"/>
  <c r="O41" i="27" l="1"/>
  <c r="X40" i="27"/>
  <c r="Q39" i="27"/>
  <c r="Z38" i="27"/>
  <c r="M43" i="27"/>
  <c r="V42" i="27"/>
  <c r="R38" i="27"/>
  <c r="AA37" i="27"/>
  <c r="P40" i="27"/>
  <c r="Y39" i="27"/>
  <c r="S37" i="27"/>
  <c r="AB36" i="27"/>
  <c r="AC36" i="27" s="1"/>
  <c r="I36" i="27" s="1"/>
  <c r="A36" i="27" s="1"/>
  <c r="T49" i="27"/>
  <c r="K50" i="27"/>
  <c r="L48" i="27"/>
  <c r="U47" i="27"/>
  <c r="N42" i="27"/>
  <c r="W41" i="27"/>
  <c r="K51" i="27" l="1"/>
  <c r="T50" i="27"/>
  <c r="R39" i="27"/>
  <c r="AA38" i="27"/>
  <c r="Q40" i="27"/>
  <c r="Z39" i="27"/>
  <c r="W42" i="27"/>
  <c r="N43" i="27"/>
  <c r="Y40" i="27"/>
  <c r="P41" i="27"/>
  <c r="L49" i="27"/>
  <c r="U48" i="27"/>
  <c r="S38" i="27"/>
  <c r="AB37" i="27"/>
  <c r="AC37" i="27" s="1"/>
  <c r="I37" i="27" s="1"/>
  <c r="A37" i="27" s="1"/>
  <c r="M44" i="27"/>
  <c r="V43" i="27"/>
  <c r="O42" i="27"/>
  <c r="X41" i="27"/>
  <c r="N44" i="27" l="1"/>
  <c r="W43" i="27"/>
  <c r="K52" i="27"/>
  <c r="T51" i="27"/>
  <c r="X42" i="27"/>
  <c r="O43" i="27"/>
  <c r="S39" i="27"/>
  <c r="AB38" i="27"/>
  <c r="AC38" i="27" s="1"/>
  <c r="I38" i="27" s="1"/>
  <c r="A38" i="27" s="1"/>
  <c r="P42" i="27"/>
  <c r="Y41" i="27"/>
  <c r="R40" i="27"/>
  <c r="AA39" i="27"/>
  <c r="M45" i="27"/>
  <c r="V44" i="27"/>
  <c r="L50" i="27"/>
  <c r="U49" i="27"/>
  <c r="Z40" i="27"/>
  <c r="Q41" i="27"/>
  <c r="M46" i="27" l="1"/>
  <c r="V45" i="27"/>
  <c r="S40" i="27"/>
  <c r="AB39" i="27"/>
  <c r="AC39" i="27" s="1"/>
  <c r="I39" i="27" s="1"/>
  <c r="A39" i="27" s="1"/>
  <c r="K53" i="27"/>
  <c r="T52" i="27"/>
  <c r="L51" i="27"/>
  <c r="U50" i="27"/>
  <c r="O44" i="27"/>
  <c r="X43" i="27"/>
  <c r="R41" i="27"/>
  <c r="AA40" i="27"/>
  <c r="Q42" i="27"/>
  <c r="Z41" i="27"/>
  <c r="P43" i="27"/>
  <c r="Y42" i="27"/>
  <c r="N45" i="27"/>
  <c r="W44" i="27"/>
  <c r="R42" i="27" l="1"/>
  <c r="AA41" i="27"/>
  <c r="L52" i="27"/>
  <c r="U51" i="27"/>
  <c r="S41" i="27"/>
  <c r="AB40" i="27"/>
  <c r="AC40" i="27" s="1"/>
  <c r="I40" i="27" s="1"/>
  <c r="A40" i="27" s="1"/>
  <c r="M47" i="27"/>
  <c r="V46" i="27"/>
  <c r="N46" i="27"/>
  <c r="W45" i="27"/>
  <c r="Q43" i="27"/>
  <c r="Z42" i="27"/>
  <c r="O45" i="27"/>
  <c r="X44" i="27"/>
  <c r="K54" i="27"/>
  <c r="T53" i="27"/>
  <c r="P44" i="27"/>
  <c r="Y43" i="27"/>
  <c r="K55" i="27" l="1"/>
  <c r="T54" i="27"/>
  <c r="Z43" i="27"/>
  <c r="Q44" i="27"/>
  <c r="W46" i="27"/>
  <c r="N47" i="27"/>
  <c r="AB41" i="27"/>
  <c r="AC41" i="27" s="1"/>
  <c r="I41" i="27" s="1"/>
  <c r="A41" i="27" s="1"/>
  <c r="S42" i="27"/>
  <c r="R43" i="27"/>
  <c r="AA42" i="27"/>
  <c r="P45" i="27"/>
  <c r="Y44" i="27"/>
  <c r="V47" i="27"/>
  <c r="M48" i="27"/>
  <c r="U52" i="27"/>
  <c r="L53" i="27"/>
  <c r="X45" i="27"/>
  <c r="O46" i="27"/>
  <c r="L54" i="27" l="1"/>
  <c r="U53" i="27"/>
  <c r="N48" i="27"/>
  <c r="W47" i="27"/>
  <c r="P46" i="27"/>
  <c r="Y45" i="27"/>
  <c r="AA43" i="27"/>
  <c r="R44" i="27"/>
  <c r="K56" i="27"/>
  <c r="T55" i="27"/>
  <c r="O47" i="27"/>
  <c r="X46" i="27"/>
  <c r="M49" i="27"/>
  <c r="V48" i="27"/>
  <c r="S43" i="27"/>
  <c r="AB42" i="27"/>
  <c r="AC42" i="27" s="1"/>
  <c r="I42" i="27" s="1"/>
  <c r="A42" i="27" s="1"/>
  <c r="Q45" i="27"/>
  <c r="Z44" i="27"/>
  <c r="S44" i="27" l="1"/>
  <c r="AB43" i="27"/>
  <c r="AC43" i="27" s="1"/>
  <c r="I43" i="27" s="1"/>
  <c r="A43" i="27" s="1"/>
  <c r="O48" i="27"/>
  <c r="X47" i="27"/>
  <c r="L55" i="27"/>
  <c r="U54" i="27"/>
  <c r="Q46" i="27"/>
  <c r="Z45" i="27"/>
  <c r="M50" i="27"/>
  <c r="V49" i="27"/>
  <c r="T56" i="27"/>
  <c r="K57" i="27"/>
  <c r="P47" i="27"/>
  <c r="Y46" i="27"/>
  <c r="N49" i="27"/>
  <c r="W48" i="27"/>
  <c r="R45" i="27"/>
  <c r="AA44" i="27"/>
  <c r="K58" i="27" l="1"/>
  <c r="T57" i="27"/>
  <c r="N50" i="27"/>
  <c r="W49" i="27"/>
  <c r="Q47" i="27"/>
  <c r="Z46" i="27"/>
  <c r="S45" i="27"/>
  <c r="AB44" i="27"/>
  <c r="AC44" i="27" s="1"/>
  <c r="I44" i="27" s="1"/>
  <c r="A44" i="27" s="1"/>
  <c r="R46" i="27"/>
  <c r="AA45" i="27"/>
  <c r="P48" i="27"/>
  <c r="Y47" i="27"/>
  <c r="M51" i="27"/>
  <c r="V50" i="27"/>
  <c r="L56" i="27"/>
  <c r="U55" i="27"/>
  <c r="O49" i="27"/>
  <c r="X48" i="27"/>
  <c r="X49" i="27" l="1"/>
  <c r="O50" i="27"/>
  <c r="V51" i="27"/>
  <c r="M52" i="27"/>
  <c r="AA46" i="27"/>
  <c r="R47" i="27"/>
  <c r="AB45" i="27"/>
  <c r="AC45" i="27" s="1"/>
  <c r="I45" i="27" s="1"/>
  <c r="A45" i="27" s="1"/>
  <c r="S46" i="27"/>
  <c r="T58" i="27"/>
  <c r="K59" i="27"/>
  <c r="W50" i="27"/>
  <c r="N51" i="27"/>
  <c r="L57" i="27"/>
  <c r="U56" i="27"/>
  <c r="Y48" i="27"/>
  <c r="P49" i="27"/>
  <c r="Q48" i="27"/>
  <c r="Z47" i="27"/>
  <c r="Q49" i="27" l="1"/>
  <c r="Z48" i="27"/>
  <c r="U57" i="27"/>
  <c r="L58" i="27"/>
  <c r="M53" i="27"/>
  <c r="V52" i="27"/>
  <c r="P50" i="27"/>
  <c r="Y49" i="27"/>
  <c r="N52" i="27"/>
  <c r="W51" i="27"/>
  <c r="K60" i="27"/>
  <c r="T59" i="27"/>
  <c r="R48" i="27"/>
  <c r="AA47" i="27"/>
  <c r="O51" i="27"/>
  <c r="X50" i="27"/>
  <c r="S47" i="27"/>
  <c r="AB46" i="27"/>
  <c r="AC46" i="27" s="1"/>
  <c r="I46" i="27" s="1"/>
  <c r="A46" i="27" s="1"/>
  <c r="K61" i="27" l="1"/>
  <c r="T60" i="27"/>
  <c r="P51" i="27"/>
  <c r="Y50" i="27"/>
  <c r="O52" i="27"/>
  <c r="X51" i="27"/>
  <c r="R49" i="27"/>
  <c r="AA48" i="27"/>
  <c r="N53" i="27"/>
  <c r="W52" i="27"/>
  <c r="M54" i="27"/>
  <c r="V53" i="27"/>
  <c r="Q50" i="27"/>
  <c r="Z49" i="27"/>
  <c r="S48" i="27"/>
  <c r="AB47" i="27"/>
  <c r="AC47" i="27" s="1"/>
  <c r="I47" i="27" s="1"/>
  <c r="A47" i="27" s="1"/>
  <c r="L59" i="27"/>
  <c r="U58" i="27"/>
  <c r="L60" i="27" l="1"/>
  <c r="U59" i="27"/>
  <c r="Q51" i="27"/>
  <c r="Z50" i="27"/>
  <c r="N54" i="27"/>
  <c r="W53" i="27"/>
  <c r="O53" i="27"/>
  <c r="X52" i="27"/>
  <c r="P52" i="27"/>
  <c r="Y51" i="27"/>
  <c r="S49" i="27"/>
  <c r="AB48" i="27"/>
  <c r="AC48" i="27" s="1"/>
  <c r="I48" i="27" s="1"/>
  <c r="A48" i="27" s="1"/>
  <c r="M55" i="27"/>
  <c r="V54" i="27"/>
  <c r="R50" i="27"/>
  <c r="AA49" i="27"/>
  <c r="K62" i="27"/>
  <c r="T61" i="27"/>
  <c r="V55" i="27" l="1"/>
  <c r="M56" i="27"/>
  <c r="X53" i="27"/>
  <c r="O54" i="27"/>
  <c r="Q52" i="27"/>
  <c r="Z51" i="27"/>
  <c r="R51" i="27"/>
  <c r="AA50" i="27"/>
  <c r="AB49" i="27"/>
  <c r="AC49" i="27" s="1"/>
  <c r="I49" i="27" s="1"/>
  <c r="A49" i="27" s="1"/>
  <c r="S50" i="27"/>
  <c r="Y52" i="27"/>
  <c r="P53" i="27"/>
  <c r="W54" i="27"/>
  <c r="N55" i="27"/>
  <c r="K63" i="27"/>
  <c r="T62" i="27"/>
  <c r="L61" i="27"/>
  <c r="U60" i="27"/>
  <c r="R52" i="27" l="1"/>
  <c r="AA51" i="27"/>
  <c r="K64" i="27"/>
  <c r="T63" i="27"/>
  <c r="P54" i="27"/>
  <c r="Y53" i="27"/>
  <c r="S51" i="27"/>
  <c r="AB50" i="27"/>
  <c r="AC50" i="27" s="1"/>
  <c r="I50" i="27" s="1"/>
  <c r="A50" i="27" s="1"/>
  <c r="V56" i="27"/>
  <c r="M57" i="27"/>
  <c r="Q53" i="27"/>
  <c r="Z52" i="27"/>
  <c r="U61" i="27"/>
  <c r="L62" i="27"/>
  <c r="N56" i="27"/>
  <c r="W55" i="27"/>
  <c r="O55" i="27"/>
  <c r="X54" i="27"/>
  <c r="O56" i="27" l="1"/>
  <c r="X55" i="27"/>
  <c r="M58" i="27"/>
  <c r="V57" i="27"/>
  <c r="W56" i="27"/>
  <c r="N57" i="27"/>
  <c r="P55" i="27"/>
  <c r="Y54" i="27"/>
  <c r="R53" i="27"/>
  <c r="AA52" i="27"/>
  <c r="L63" i="27"/>
  <c r="U62" i="27"/>
  <c r="Q54" i="27"/>
  <c r="Z53" i="27"/>
  <c r="S52" i="27"/>
  <c r="AB51" i="27"/>
  <c r="AC51" i="27" s="1"/>
  <c r="I51" i="27" s="1"/>
  <c r="A51" i="27" s="1"/>
  <c r="K65" i="27"/>
  <c r="T64" i="27"/>
  <c r="M59" i="27" l="1"/>
  <c r="V58" i="27"/>
  <c r="S53" i="27"/>
  <c r="AB52" i="27"/>
  <c r="AC52" i="27" s="1"/>
  <c r="Q55" i="27"/>
  <c r="Z54" i="27"/>
  <c r="R54" i="27"/>
  <c r="AA53" i="27"/>
  <c r="N58" i="27"/>
  <c r="W57" i="27"/>
  <c r="X56" i="27"/>
  <c r="O57" i="27"/>
  <c r="K66" i="27"/>
  <c r="T65" i="27"/>
  <c r="L64" i="27"/>
  <c r="U63" i="27"/>
  <c r="P56" i="27"/>
  <c r="Y55" i="27"/>
  <c r="L65" i="27" l="1"/>
  <c r="U64" i="27"/>
  <c r="P57" i="27"/>
  <c r="Y56" i="27"/>
  <c r="T66" i="27"/>
  <c r="K67" i="27"/>
  <c r="AA54" i="27"/>
  <c r="R55" i="27"/>
  <c r="S54" i="27"/>
  <c r="AB53" i="27"/>
  <c r="AC53" i="27" s="1"/>
  <c r="I53" i="27" s="1"/>
  <c r="A53" i="27" s="1"/>
  <c r="O58" i="27"/>
  <c r="X57" i="27"/>
  <c r="N59" i="27"/>
  <c r="W58" i="27"/>
  <c r="Q56" i="27"/>
  <c r="Z55" i="27"/>
  <c r="M60" i="27"/>
  <c r="V59" i="27"/>
  <c r="V60" i="27" l="1"/>
  <c r="M61" i="27"/>
  <c r="W59" i="27"/>
  <c r="N60" i="27"/>
  <c r="O59" i="27"/>
  <c r="X58" i="27"/>
  <c r="R56" i="27"/>
  <c r="AA55" i="27"/>
  <c r="L66" i="27"/>
  <c r="U65" i="27"/>
  <c r="Y57" i="27"/>
  <c r="P58" i="27"/>
  <c r="Z56" i="27"/>
  <c r="Q57" i="27"/>
  <c r="K68" i="27"/>
  <c r="T67" i="27"/>
  <c r="S55" i="27"/>
  <c r="AB54" i="27"/>
  <c r="AC54" i="27" s="1"/>
  <c r="P59" i="27" l="1"/>
  <c r="Y58" i="27"/>
  <c r="N61" i="27"/>
  <c r="W60" i="27"/>
  <c r="K69" i="27"/>
  <c r="T68" i="27"/>
  <c r="AA56" i="27"/>
  <c r="R57" i="27"/>
  <c r="S56" i="27"/>
  <c r="AB55" i="27"/>
  <c r="AC55" i="27" s="1"/>
  <c r="I55" i="27" s="1"/>
  <c r="A55" i="27" s="1"/>
  <c r="Q58" i="27"/>
  <c r="Z57" i="27"/>
  <c r="M62" i="27"/>
  <c r="V61" i="27"/>
  <c r="L67" i="27"/>
  <c r="U66" i="27"/>
  <c r="O60" i="27"/>
  <c r="X59" i="27"/>
  <c r="R58" i="27" l="1"/>
  <c r="AA57" i="27"/>
  <c r="O61" i="27"/>
  <c r="X60" i="27"/>
  <c r="Q59" i="27"/>
  <c r="Z58" i="27"/>
  <c r="N62" i="27"/>
  <c r="W61" i="27"/>
  <c r="M63" i="27"/>
  <c r="V62" i="27"/>
  <c r="L68" i="27"/>
  <c r="U67" i="27"/>
  <c r="AB56" i="27"/>
  <c r="AC56" i="27" s="1"/>
  <c r="I56" i="27" s="1"/>
  <c r="A56" i="27" s="1"/>
  <c r="S57" i="27"/>
  <c r="K70" i="27"/>
  <c r="T69" i="27"/>
  <c r="P60" i="27"/>
  <c r="Y59" i="27"/>
  <c r="P61" i="27" l="1"/>
  <c r="Y60" i="27"/>
  <c r="S58" i="27"/>
  <c r="AB57" i="27"/>
  <c r="AC57" i="27" s="1"/>
  <c r="R59" i="27"/>
  <c r="AA58" i="27"/>
  <c r="N63" i="27"/>
  <c r="W62" i="27"/>
  <c r="O62" i="27"/>
  <c r="X61" i="27"/>
  <c r="T70" i="27"/>
  <c r="K71" i="27"/>
  <c r="L69" i="27"/>
  <c r="U68" i="27"/>
  <c r="M64" i="27"/>
  <c r="V63" i="27"/>
  <c r="Q60" i="27"/>
  <c r="Z59" i="27"/>
  <c r="K72" i="27" l="1"/>
  <c r="T71" i="27"/>
  <c r="X62" i="27"/>
  <c r="O63" i="27"/>
  <c r="W63" i="27"/>
  <c r="N64" i="27"/>
  <c r="AB58" i="27"/>
  <c r="AC58" i="27" s="1"/>
  <c r="I58" i="27" s="1"/>
  <c r="A58" i="27" s="1"/>
  <c r="S59" i="27"/>
  <c r="V64" i="27"/>
  <c r="M65" i="27"/>
  <c r="Z60" i="27"/>
  <c r="Q61" i="27"/>
  <c r="U69" i="27"/>
  <c r="L70" i="27"/>
  <c r="AA59" i="27"/>
  <c r="R60" i="27"/>
  <c r="P62" i="27"/>
  <c r="Y61" i="27"/>
  <c r="L71" i="27" l="1"/>
  <c r="U70" i="27"/>
  <c r="S60" i="27"/>
  <c r="AB59" i="27"/>
  <c r="AC59" i="27" s="1"/>
  <c r="I59" i="27" s="1"/>
  <c r="A59" i="27" s="1"/>
  <c r="K73" i="27"/>
  <c r="T72" i="27"/>
  <c r="P63" i="27"/>
  <c r="Y62" i="27"/>
  <c r="O64" i="27"/>
  <c r="X63" i="27"/>
  <c r="R61" i="27"/>
  <c r="AA60" i="27"/>
  <c r="Q62" i="27"/>
  <c r="Z61" i="27"/>
  <c r="M66" i="27"/>
  <c r="V65" i="27"/>
  <c r="N65" i="27"/>
  <c r="W64" i="27"/>
  <c r="N66" i="27" l="1"/>
  <c r="W65" i="27"/>
  <c r="Q63" i="27"/>
  <c r="Z62" i="27"/>
  <c r="O65" i="27"/>
  <c r="X64" i="27"/>
  <c r="K74" i="27"/>
  <c r="T73" i="27"/>
  <c r="L72" i="27"/>
  <c r="U71" i="27"/>
  <c r="M67" i="27"/>
  <c r="V66" i="27"/>
  <c r="R62" i="27"/>
  <c r="AA61" i="27"/>
  <c r="P64" i="27"/>
  <c r="Y63" i="27"/>
  <c r="S61" i="27"/>
  <c r="AB60" i="27"/>
  <c r="AC60" i="27" s="1"/>
  <c r="I60" i="27" s="1"/>
  <c r="A60" i="27" s="1"/>
  <c r="S62" i="27" l="1"/>
  <c r="AB61" i="27"/>
  <c r="AC61" i="27" s="1"/>
  <c r="I61" i="27" s="1"/>
  <c r="A61" i="27" s="1"/>
  <c r="R63" i="27"/>
  <c r="AA62" i="27"/>
  <c r="L73" i="27"/>
  <c r="U72" i="27"/>
  <c r="Q64" i="27"/>
  <c r="Z63" i="27"/>
  <c r="P65" i="27"/>
  <c r="Y64" i="27"/>
  <c r="M68" i="27"/>
  <c r="V67" i="27"/>
  <c r="T74" i="27"/>
  <c r="K75" i="27"/>
  <c r="O66" i="27"/>
  <c r="X65" i="27"/>
  <c r="N67" i="27"/>
  <c r="W66" i="27"/>
  <c r="W67" i="27" l="1"/>
  <c r="N68" i="27"/>
  <c r="K76" i="27"/>
  <c r="T75" i="27"/>
  <c r="U73" i="27"/>
  <c r="L74" i="27"/>
  <c r="AB62" i="27"/>
  <c r="AC62" i="27" s="1"/>
  <c r="I62" i="27" s="1"/>
  <c r="A62" i="27" s="1"/>
  <c r="S63" i="27"/>
  <c r="Y65" i="27"/>
  <c r="P66" i="27"/>
  <c r="X66" i="27"/>
  <c r="O67" i="27"/>
  <c r="AA63" i="27"/>
  <c r="R64" i="27"/>
  <c r="M69" i="27"/>
  <c r="V68" i="27"/>
  <c r="Q65" i="27"/>
  <c r="Z64" i="27"/>
  <c r="P67" i="27" l="1"/>
  <c r="Y66" i="27"/>
  <c r="S64" i="27"/>
  <c r="AB63" i="27"/>
  <c r="AC63" i="27" s="1"/>
  <c r="I63" i="27" s="1"/>
  <c r="A63" i="27" s="1"/>
  <c r="K77" i="27"/>
  <c r="T76" i="27"/>
  <c r="Q66" i="27"/>
  <c r="Z65" i="27"/>
  <c r="M70" i="27"/>
  <c r="V69" i="27"/>
  <c r="O68" i="27"/>
  <c r="X67" i="27"/>
  <c r="L75" i="27"/>
  <c r="U74" i="27"/>
  <c r="N69" i="27"/>
  <c r="W68" i="27"/>
  <c r="R65" i="27"/>
  <c r="AA64" i="27"/>
  <c r="L76" i="27" l="1"/>
  <c r="U75" i="27"/>
  <c r="M71" i="27"/>
  <c r="V70" i="27"/>
  <c r="K78" i="27"/>
  <c r="T77" i="27"/>
  <c r="S65" i="27"/>
  <c r="AB64" i="27"/>
  <c r="AC64" i="27" s="1"/>
  <c r="I64" i="27" s="1"/>
  <c r="A64" i="27" s="1"/>
  <c r="R66" i="27"/>
  <c r="AA65" i="27"/>
  <c r="N70" i="27"/>
  <c r="W69" i="27"/>
  <c r="O69" i="27"/>
  <c r="X68" i="27"/>
  <c r="Q67" i="27"/>
  <c r="Z66" i="27"/>
  <c r="P68" i="27"/>
  <c r="Y67" i="27"/>
  <c r="R67" i="27" l="1"/>
  <c r="AA66" i="27"/>
  <c r="K79" i="27"/>
  <c r="T78" i="27"/>
  <c r="L77" i="27"/>
  <c r="U76" i="27"/>
  <c r="Q68" i="27"/>
  <c r="Z67" i="27"/>
  <c r="N71" i="27"/>
  <c r="W70" i="27"/>
  <c r="S66" i="27"/>
  <c r="AB65" i="27"/>
  <c r="AC65" i="27" s="1"/>
  <c r="I65" i="27" s="1"/>
  <c r="A65" i="27" s="1"/>
  <c r="M72" i="27"/>
  <c r="V71" i="27"/>
  <c r="P69" i="27"/>
  <c r="Y68" i="27"/>
  <c r="O70" i="27"/>
  <c r="X69" i="27"/>
  <c r="Z68" i="27" l="1"/>
  <c r="Q69" i="27"/>
  <c r="K80" i="27"/>
  <c r="T79" i="27"/>
  <c r="V72" i="27"/>
  <c r="M73" i="27"/>
  <c r="X70" i="27"/>
  <c r="O71" i="27"/>
  <c r="N72" i="27"/>
  <c r="W71" i="27"/>
  <c r="U77" i="27"/>
  <c r="L78" i="27"/>
  <c r="R68" i="27"/>
  <c r="AA67" i="27"/>
  <c r="Y69" i="27"/>
  <c r="P70" i="27"/>
  <c r="AB66" i="27"/>
  <c r="AC66" i="27" s="1"/>
  <c r="I66" i="27" s="1"/>
  <c r="A66" i="27" s="1"/>
  <c r="S67" i="27"/>
  <c r="R69" i="27" l="1"/>
  <c r="AA68" i="27"/>
  <c r="N73" i="27"/>
  <c r="W72" i="27"/>
  <c r="M74" i="27"/>
  <c r="V73" i="27"/>
  <c r="Q70" i="27"/>
  <c r="Z69" i="27"/>
  <c r="P71" i="27"/>
  <c r="Y70" i="27"/>
  <c r="L79" i="27"/>
  <c r="U78" i="27"/>
  <c r="O72" i="27"/>
  <c r="X71" i="27"/>
  <c r="S68" i="27"/>
  <c r="AB67" i="27"/>
  <c r="AC67" i="27" s="1"/>
  <c r="I67" i="27" s="1"/>
  <c r="A67" i="27" s="1"/>
  <c r="K81" i="27"/>
  <c r="T80" i="27"/>
  <c r="L80" i="27" l="1"/>
  <c r="U79" i="27"/>
  <c r="Q71" i="27"/>
  <c r="Z70" i="27"/>
  <c r="N74" i="27"/>
  <c r="W73" i="27"/>
  <c r="S69" i="27"/>
  <c r="AB68" i="27"/>
  <c r="AC68" i="27" s="1"/>
  <c r="I68" i="27" s="1"/>
  <c r="A68" i="27" s="1"/>
  <c r="O73" i="27"/>
  <c r="X72" i="27"/>
  <c r="P72" i="27"/>
  <c r="Y71" i="27"/>
  <c r="M75" i="27"/>
  <c r="V74" i="27"/>
  <c r="R70" i="27"/>
  <c r="AA69" i="27"/>
  <c r="K82" i="27"/>
  <c r="T81" i="27"/>
  <c r="S70" i="27" l="1"/>
  <c r="AB69" i="27"/>
  <c r="AC69" i="27" s="1"/>
  <c r="I69" i="27" s="1"/>
  <c r="A69" i="27" s="1"/>
  <c r="T82" i="27"/>
  <c r="K83" i="27"/>
  <c r="M76" i="27"/>
  <c r="V75" i="27"/>
  <c r="O74" i="27"/>
  <c r="X73" i="27"/>
  <c r="Q72" i="27"/>
  <c r="Z71" i="27"/>
  <c r="R71" i="27"/>
  <c r="AA70" i="27"/>
  <c r="P73" i="27"/>
  <c r="Y72" i="27"/>
  <c r="N75" i="27"/>
  <c r="W74" i="27"/>
  <c r="L81" i="27"/>
  <c r="U80" i="27"/>
  <c r="Z72" i="27" l="1"/>
  <c r="Q73" i="27"/>
  <c r="V76" i="27"/>
  <c r="M77" i="27"/>
  <c r="S71" i="27"/>
  <c r="AB70" i="27"/>
  <c r="AC70" i="27" s="1"/>
  <c r="I70" i="27" s="1"/>
  <c r="A70" i="27" s="1"/>
  <c r="W75" i="27"/>
  <c r="N76" i="27"/>
  <c r="AA71" i="27"/>
  <c r="R72" i="27"/>
  <c r="K84" i="27"/>
  <c r="T83" i="27"/>
  <c r="L82" i="27"/>
  <c r="U81" i="27"/>
  <c r="O75" i="27"/>
  <c r="X74" i="27"/>
  <c r="Y73" i="27"/>
  <c r="P74" i="27"/>
  <c r="K85" i="27" l="1"/>
  <c r="T84" i="27"/>
  <c r="R73" i="27"/>
  <c r="AA72" i="27"/>
  <c r="Q74" i="27"/>
  <c r="Z73" i="27"/>
  <c r="L83" i="27"/>
  <c r="U82" i="27"/>
  <c r="S72" i="27"/>
  <c r="AB71" i="27"/>
  <c r="AC71" i="27" s="1"/>
  <c r="I71" i="27" s="1"/>
  <c r="A71" i="27" s="1"/>
  <c r="P75" i="27"/>
  <c r="Y74" i="27"/>
  <c r="O76" i="27"/>
  <c r="X75" i="27"/>
  <c r="N77" i="27"/>
  <c r="W76" i="27"/>
  <c r="M78" i="27"/>
  <c r="V77" i="27"/>
  <c r="M79" i="27" l="1"/>
  <c r="V78" i="27"/>
  <c r="O77" i="27"/>
  <c r="X76" i="27"/>
  <c r="S73" i="27"/>
  <c r="AB72" i="27"/>
  <c r="AC72" i="27" s="1"/>
  <c r="I72" i="27" s="1"/>
  <c r="A72" i="27" s="1"/>
  <c r="Q75" i="27"/>
  <c r="Z74" i="27"/>
  <c r="N78" i="27"/>
  <c r="W77" i="27"/>
  <c r="P76" i="27"/>
  <c r="Y75" i="27"/>
  <c r="L84" i="27"/>
  <c r="U83" i="27"/>
  <c r="R74" i="27"/>
  <c r="AA73" i="27"/>
  <c r="K86" i="27"/>
  <c r="T85" i="27"/>
  <c r="T86" i="27" l="1"/>
  <c r="K87" i="27"/>
  <c r="Q76" i="27"/>
  <c r="Z75" i="27"/>
  <c r="O78" i="27"/>
  <c r="X77" i="27"/>
  <c r="R75" i="27"/>
  <c r="AA74" i="27"/>
  <c r="P77" i="27"/>
  <c r="Y76" i="27"/>
  <c r="N79" i="27"/>
  <c r="W78" i="27"/>
  <c r="S74" i="27"/>
  <c r="AB73" i="27"/>
  <c r="AC73" i="27" s="1"/>
  <c r="I73" i="27" s="1"/>
  <c r="A73" i="27" s="1"/>
  <c r="L85" i="27"/>
  <c r="U84" i="27"/>
  <c r="M80" i="27"/>
  <c r="V79" i="27"/>
  <c r="AB74" i="27" l="1"/>
  <c r="AC74" i="27" s="1"/>
  <c r="I74" i="27" s="1"/>
  <c r="A74" i="27" s="1"/>
  <c r="S75" i="27"/>
  <c r="K88" i="27"/>
  <c r="T87" i="27"/>
  <c r="P78" i="27"/>
  <c r="Y77" i="27"/>
  <c r="X78" i="27"/>
  <c r="O79" i="27"/>
  <c r="W79" i="27"/>
  <c r="N80" i="27"/>
  <c r="U85" i="27"/>
  <c r="L86" i="27"/>
  <c r="V80" i="27"/>
  <c r="M81" i="27"/>
  <c r="AA75" i="27"/>
  <c r="R76" i="27"/>
  <c r="Z76" i="27"/>
  <c r="Q77" i="27"/>
  <c r="R77" i="27" l="1"/>
  <c r="AA76" i="27"/>
  <c r="L87" i="27"/>
  <c r="U86" i="27"/>
  <c r="S76" i="27"/>
  <c r="AB75" i="27"/>
  <c r="AC75" i="27" s="1"/>
  <c r="I75" i="27" s="1"/>
  <c r="A75" i="27" s="1"/>
  <c r="P79" i="27"/>
  <c r="Y78" i="27"/>
  <c r="Q78" i="27"/>
  <c r="Z77" i="27"/>
  <c r="M82" i="27"/>
  <c r="V81" i="27"/>
  <c r="N81" i="27"/>
  <c r="W80" i="27"/>
  <c r="O80" i="27"/>
  <c r="X79" i="27"/>
  <c r="K89" i="27"/>
  <c r="T88" i="27"/>
  <c r="L88" i="27" l="1"/>
  <c r="U87" i="27"/>
  <c r="N82" i="27"/>
  <c r="W81" i="27"/>
  <c r="Q79" i="27"/>
  <c r="Z78" i="27"/>
  <c r="S77" i="27"/>
  <c r="AB76" i="27"/>
  <c r="AC76" i="27" s="1"/>
  <c r="I76" i="27" s="1"/>
  <c r="A76" i="27" s="1"/>
  <c r="R78" i="27"/>
  <c r="AA77" i="27"/>
  <c r="K90" i="27"/>
  <c r="T89" i="27"/>
  <c r="O81" i="27"/>
  <c r="X80" i="27"/>
  <c r="M83" i="27"/>
  <c r="V82" i="27"/>
  <c r="P80" i="27"/>
  <c r="Y79" i="27"/>
  <c r="P81" i="27" l="1"/>
  <c r="Y80" i="27"/>
  <c r="O82" i="27"/>
  <c r="X81" i="27"/>
  <c r="R79" i="27"/>
  <c r="AA78" i="27"/>
  <c r="N83" i="27"/>
  <c r="W82" i="27"/>
  <c r="M84" i="27"/>
  <c r="V83" i="27"/>
  <c r="T90" i="27"/>
  <c r="K91" i="27"/>
  <c r="S78" i="27"/>
  <c r="AB77" i="27"/>
  <c r="AC77" i="27" s="1"/>
  <c r="I77" i="27" s="1"/>
  <c r="A77" i="27" s="1"/>
  <c r="Q80" i="27"/>
  <c r="Z79" i="27"/>
  <c r="L89" i="27"/>
  <c r="U88" i="27"/>
  <c r="AB78" i="27" l="1"/>
  <c r="AC78" i="27" s="1"/>
  <c r="I78" i="27" s="1"/>
  <c r="A78" i="27" s="1"/>
  <c r="S79" i="27"/>
  <c r="M85" i="27"/>
  <c r="V84" i="27"/>
  <c r="K92" i="27"/>
  <c r="T91" i="27"/>
  <c r="W83" i="27"/>
  <c r="N84" i="27"/>
  <c r="X82" i="27"/>
  <c r="O83" i="27"/>
  <c r="U89" i="27"/>
  <c r="L90" i="27"/>
  <c r="Q81" i="27"/>
  <c r="Z80" i="27"/>
  <c r="AA79" i="27"/>
  <c r="R80" i="27"/>
  <c r="Y81" i="27"/>
  <c r="P82" i="27"/>
  <c r="R81" i="27" l="1"/>
  <c r="AA80" i="27"/>
  <c r="O84" i="27"/>
  <c r="X83" i="27"/>
  <c r="M86" i="27"/>
  <c r="V85" i="27"/>
  <c r="P83" i="27"/>
  <c r="Y82" i="27"/>
  <c r="Q82" i="27"/>
  <c r="Z81" i="27"/>
  <c r="K93" i="27"/>
  <c r="T92" i="27"/>
  <c r="S80" i="27"/>
  <c r="AB79" i="27"/>
  <c r="AC79" i="27" s="1"/>
  <c r="I79" i="27" s="1"/>
  <c r="A79" i="27" s="1"/>
  <c r="L91" i="27"/>
  <c r="U90" i="27"/>
  <c r="N85" i="27"/>
  <c r="W84" i="27"/>
  <c r="N86" i="27" l="1"/>
  <c r="W85" i="27"/>
  <c r="S81" i="27"/>
  <c r="AB80" i="27"/>
  <c r="AC80" i="27" s="1"/>
  <c r="I80" i="27" s="1"/>
  <c r="A80" i="27" s="1"/>
  <c r="Q83" i="27"/>
  <c r="Z82" i="27"/>
  <c r="M87" i="27"/>
  <c r="V86" i="27"/>
  <c r="L92" i="27"/>
  <c r="U91" i="27"/>
  <c r="K94" i="27"/>
  <c r="T93" i="27"/>
  <c r="P84" i="27"/>
  <c r="Y83" i="27"/>
  <c r="O85" i="27"/>
  <c r="X84" i="27"/>
  <c r="R82" i="27"/>
  <c r="AA81" i="27"/>
  <c r="R83" i="27" l="1"/>
  <c r="AA82" i="27"/>
  <c r="K95" i="27"/>
  <c r="T94" i="27"/>
  <c r="Q84" i="27"/>
  <c r="Z83" i="27"/>
  <c r="N87" i="27"/>
  <c r="W86" i="27"/>
  <c r="O86" i="27"/>
  <c r="X85" i="27"/>
  <c r="P85" i="27"/>
  <c r="Y84" i="27"/>
  <c r="L93" i="27"/>
  <c r="U92" i="27"/>
  <c r="M88" i="27"/>
  <c r="V87" i="27"/>
  <c r="S82" i="27"/>
  <c r="AB81" i="27"/>
  <c r="AC81" i="27" s="1"/>
  <c r="I81" i="27" s="1"/>
  <c r="A81" i="27" s="1"/>
  <c r="N88" i="27" l="1"/>
  <c r="W87" i="27"/>
  <c r="K96" i="27"/>
  <c r="T95" i="27"/>
  <c r="AB82" i="27"/>
  <c r="AC82" i="27" s="1"/>
  <c r="I82" i="27" s="1"/>
  <c r="A82" i="27" s="1"/>
  <c r="S83" i="27"/>
  <c r="X86" i="27"/>
  <c r="O87" i="27"/>
  <c r="U93" i="27"/>
  <c r="L94" i="27"/>
  <c r="Z84" i="27"/>
  <c r="Q85" i="27"/>
  <c r="R84" i="27"/>
  <c r="AA83" i="27"/>
  <c r="V88" i="27"/>
  <c r="M89" i="27"/>
  <c r="Y85" i="27"/>
  <c r="P86" i="27"/>
  <c r="R85" i="27" l="1"/>
  <c r="AA84" i="27"/>
  <c r="L95" i="27"/>
  <c r="U94" i="27"/>
  <c r="S84" i="27"/>
  <c r="AB83" i="27"/>
  <c r="AC83" i="27" s="1"/>
  <c r="I83" i="27" s="1"/>
  <c r="A83" i="27" s="1"/>
  <c r="M90" i="27"/>
  <c r="V89" i="27"/>
  <c r="N89" i="27"/>
  <c r="W88" i="27"/>
  <c r="Q86" i="27"/>
  <c r="Z85" i="27"/>
  <c r="O88" i="27"/>
  <c r="X87" i="27"/>
  <c r="P87" i="27"/>
  <c r="Y86" i="27"/>
  <c r="K97" i="27"/>
  <c r="T96" i="27"/>
  <c r="Q87" i="27" l="1"/>
  <c r="Z86" i="27"/>
  <c r="O89" i="27"/>
  <c r="X88" i="27"/>
  <c r="M91" i="27"/>
  <c r="V90" i="27"/>
  <c r="L96" i="27"/>
  <c r="U95" i="27"/>
  <c r="K98" i="27"/>
  <c r="T97" i="27"/>
  <c r="P88" i="27"/>
  <c r="Y87" i="27"/>
  <c r="N90" i="27"/>
  <c r="W89" i="27"/>
  <c r="S85" i="27"/>
  <c r="AB84" i="27"/>
  <c r="AC84" i="27" s="1"/>
  <c r="I84" i="27" s="1"/>
  <c r="A84" i="27" s="1"/>
  <c r="R86" i="27"/>
  <c r="AA85" i="27"/>
  <c r="R87" i="27" l="1"/>
  <c r="AA86" i="27"/>
  <c r="N91" i="27"/>
  <c r="W90" i="27"/>
  <c r="T98" i="27"/>
  <c r="K99" i="27"/>
  <c r="M92" i="27"/>
  <c r="V91" i="27"/>
  <c r="S86" i="27"/>
  <c r="AB85" i="27"/>
  <c r="AC85" i="27" s="1"/>
  <c r="I85" i="27" s="1"/>
  <c r="A85" i="27" s="1"/>
  <c r="P89" i="27"/>
  <c r="Y88" i="27"/>
  <c r="L97" i="27"/>
  <c r="U96" i="27"/>
  <c r="O90" i="27"/>
  <c r="X89" i="27"/>
  <c r="Q88" i="27"/>
  <c r="Z87" i="27"/>
  <c r="V92" i="27" l="1"/>
  <c r="M93" i="27"/>
  <c r="W91" i="27"/>
  <c r="N92" i="27"/>
  <c r="Z88" i="27"/>
  <c r="Q89" i="27"/>
  <c r="L98" i="27"/>
  <c r="U97" i="27"/>
  <c r="K100" i="27"/>
  <c r="T99" i="27"/>
  <c r="S87" i="27"/>
  <c r="AB86" i="27"/>
  <c r="AC86" i="27" s="1"/>
  <c r="I86" i="27" s="1"/>
  <c r="A86" i="27" s="1"/>
  <c r="AA87" i="27"/>
  <c r="R88" i="27"/>
  <c r="O91" i="27"/>
  <c r="X90" i="27"/>
  <c r="Y89" i="27"/>
  <c r="P90" i="27"/>
  <c r="P91" i="27" l="1"/>
  <c r="Y90" i="27"/>
  <c r="R89" i="27"/>
  <c r="AA88" i="27"/>
  <c r="S88" i="27"/>
  <c r="AB87" i="27"/>
  <c r="AC87" i="27" s="1"/>
  <c r="I87" i="27" s="1"/>
  <c r="A87" i="27" s="1"/>
  <c r="L99" i="27"/>
  <c r="U98" i="27"/>
  <c r="Q90" i="27"/>
  <c r="Z89" i="27"/>
  <c r="M94" i="27"/>
  <c r="V93" i="27"/>
  <c r="K101" i="27"/>
  <c r="T100" i="27"/>
  <c r="O92" i="27"/>
  <c r="X91" i="27"/>
  <c r="N93" i="27"/>
  <c r="W92" i="27"/>
  <c r="S89" i="27" l="1"/>
  <c r="AB88" i="27"/>
  <c r="AC88" i="27" s="1"/>
  <c r="I88" i="27" s="1"/>
  <c r="A88" i="27" s="1"/>
  <c r="P92" i="27"/>
  <c r="Y91" i="27"/>
  <c r="M95" i="27"/>
  <c r="V94" i="27"/>
  <c r="N94" i="27"/>
  <c r="W93" i="27"/>
  <c r="K102" i="27"/>
  <c r="T101" i="27"/>
  <c r="L100" i="27"/>
  <c r="U99" i="27"/>
  <c r="R90" i="27"/>
  <c r="AA89" i="27"/>
  <c r="O93" i="27"/>
  <c r="X92" i="27"/>
  <c r="Q91" i="27"/>
  <c r="Z90" i="27"/>
  <c r="Q92" i="27" l="1"/>
  <c r="Z91" i="27"/>
  <c r="R91" i="27"/>
  <c r="AA90" i="27"/>
  <c r="T102" i="27"/>
  <c r="K103" i="27"/>
  <c r="P93" i="27"/>
  <c r="Y92" i="27"/>
  <c r="O94" i="27"/>
  <c r="X93" i="27"/>
  <c r="L101" i="27"/>
  <c r="U100" i="27"/>
  <c r="M96" i="27"/>
  <c r="V95" i="27"/>
  <c r="N95" i="27"/>
  <c r="W94" i="27"/>
  <c r="S90" i="27"/>
  <c r="AB89" i="27"/>
  <c r="AC89" i="27" s="1"/>
  <c r="I89" i="27" s="1"/>
  <c r="A89" i="27" s="1"/>
  <c r="AB90" i="27" l="1"/>
  <c r="AC90" i="27" s="1"/>
  <c r="I90" i="27" s="1"/>
  <c r="A90" i="27" s="1"/>
  <c r="S91" i="27"/>
  <c r="V96" i="27"/>
  <c r="M97" i="27"/>
  <c r="X94" i="27"/>
  <c r="O95" i="27"/>
  <c r="AA91" i="27"/>
  <c r="R92" i="27"/>
  <c r="W95" i="27"/>
  <c r="N96" i="27"/>
  <c r="K104" i="27"/>
  <c r="T103" i="27"/>
  <c r="U101" i="27"/>
  <c r="L102" i="27"/>
  <c r="P94" i="27"/>
  <c r="Y93" i="27"/>
  <c r="Z92" i="27"/>
  <c r="Q93" i="27"/>
  <c r="N97" i="27" l="1"/>
  <c r="W96" i="27"/>
  <c r="P95" i="27"/>
  <c r="Y94" i="27"/>
  <c r="O96" i="27"/>
  <c r="X95" i="27"/>
  <c r="Q94" i="27"/>
  <c r="Z93" i="27"/>
  <c r="S92" i="27"/>
  <c r="AB91" i="27"/>
  <c r="AC91" i="27" s="1"/>
  <c r="I91" i="27" s="1"/>
  <c r="A91" i="27" s="1"/>
  <c r="L103" i="27"/>
  <c r="U102" i="27"/>
  <c r="K105" i="27"/>
  <c r="T104" i="27"/>
  <c r="R93" i="27"/>
  <c r="AA92" i="27"/>
  <c r="M98" i="27"/>
  <c r="V97" i="27"/>
  <c r="Q95" i="27" l="1"/>
  <c r="Z94" i="27"/>
  <c r="N98" i="27"/>
  <c r="W97" i="27"/>
  <c r="K106" i="27"/>
  <c r="T105" i="27"/>
  <c r="M99" i="27"/>
  <c r="V98" i="27"/>
  <c r="S93" i="27"/>
  <c r="AB92" i="27"/>
  <c r="AC92" i="27" s="1"/>
  <c r="I92" i="27" s="1"/>
  <c r="A92" i="27" s="1"/>
  <c r="O97" i="27"/>
  <c r="X96" i="27"/>
  <c r="P96" i="27"/>
  <c r="Y95" i="27"/>
  <c r="R94" i="27"/>
  <c r="AA93" i="27"/>
  <c r="L104" i="27"/>
  <c r="U103" i="27"/>
  <c r="L105" i="27" l="1"/>
  <c r="U104" i="27"/>
  <c r="M100" i="27"/>
  <c r="V99" i="27"/>
  <c r="Q96" i="27"/>
  <c r="Z95" i="27"/>
  <c r="P97" i="27"/>
  <c r="Y96" i="27"/>
  <c r="R95" i="27"/>
  <c r="AA94" i="27"/>
  <c r="S94" i="27"/>
  <c r="AB93" i="27"/>
  <c r="AC93" i="27" s="1"/>
  <c r="I93" i="27" s="1"/>
  <c r="A93" i="27" s="1"/>
  <c r="N99" i="27"/>
  <c r="W98" i="27"/>
  <c r="O98" i="27"/>
  <c r="X97" i="27"/>
  <c r="T106" i="27"/>
  <c r="K107" i="27"/>
  <c r="AB94" i="27" l="1"/>
  <c r="AC94" i="27" s="1"/>
  <c r="I94" i="27" s="1"/>
  <c r="A94" i="27" s="1"/>
  <c r="S95" i="27"/>
  <c r="W99" i="27"/>
  <c r="N100" i="27"/>
  <c r="Y97" i="27"/>
  <c r="P98" i="27"/>
  <c r="M101" i="27"/>
  <c r="V100" i="27"/>
  <c r="K108" i="27"/>
  <c r="T107" i="27"/>
  <c r="X98" i="27"/>
  <c r="O99" i="27"/>
  <c r="AA95" i="27"/>
  <c r="R96" i="27"/>
  <c r="Q97" i="27"/>
  <c r="Z96" i="27"/>
  <c r="U105" i="27"/>
  <c r="L106" i="27"/>
  <c r="L107" i="27" l="1"/>
  <c r="U106" i="27"/>
  <c r="R97" i="27"/>
  <c r="AA96" i="27"/>
  <c r="O100" i="27"/>
  <c r="X99" i="27"/>
  <c r="N101" i="27"/>
  <c r="W100" i="27"/>
  <c r="M102" i="27"/>
  <c r="V101" i="27"/>
  <c r="P99" i="27"/>
  <c r="Y98" i="27"/>
  <c r="Q98" i="27"/>
  <c r="Z97" i="27"/>
  <c r="K109" i="27"/>
  <c r="T108" i="27"/>
  <c r="S96" i="27"/>
  <c r="AB95" i="27"/>
  <c r="AC95" i="27" s="1"/>
  <c r="I95" i="27" s="1"/>
  <c r="A95" i="27" s="1"/>
  <c r="O101" i="27" l="1"/>
  <c r="X100" i="27"/>
  <c r="L108" i="27"/>
  <c r="U107" i="27"/>
  <c r="K110" i="27"/>
  <c r="T109" i="27"/>
  <c r="N102" i="27"/>
  <c r="W101" i="27"/>
  <c r="P100" i="27"/>
  <c r="Y99" i="27"/>
  <c r="M103" i="27"/>
  <c r="V102" i="27"/>
  <c r="R98" i="27"/>
  <c r="AA97" i="27"/>
  <c r="S97" i="27"/>
  <c r="AB96" i="27"/>
  <c r="AC96" i="27" s="1"/>
  <c r="I96" i="27" s="1"/>
  <c r="A96" i="27" s="1"/>
  <c r="Q99" i="27"/>
  <c r="Z98" i="27"/>
  <c r="N103" i="27" l="1"/>
  <c r="W102" i="27"/>
  <c r="Q100" i="27"/>
  <c r="Z99" i="27"/>
  <c r="R99" i="27"/>
  <c r="AA98" i="27"/>
  <c r="P101" i="27"/>
  <c r="Y100" i="27"/>
  <c r="L109" i="27"/>
  <c r="U108" i="27"/>
  <c r="S98" i="27"/>
  <c r="AB97" i="27"/>
  <c r="AC97" i="27" s="1"/>
  <c r="I97" i="27" s="1"/>
  <c r="A97" i="27" s="1"/>
  <c r="M104" i="27"/>
  <c r="V103" i="27"/>
  <c r="K111" i="27"/>
  <c r="T110" i="27"/>
  <c r="O102" i="27"/>
  <c r="X101" i="27"/>
  <c r="K112" i="27" l="1"/>
  <c r="T111" i="27"/>
  <c r="U109" i="27"/>
  <c r="L110" i="27"/>
  <c r="R100" i="27"/>
  <c r="AA99" i="27"/>
  <c r="AB98" i="27"/>
  <c r="AC98" i="27" s="1"/>
  <c r="I98" i="27" s="1"/>
  <c r="A98" i="27" s="1"/>
  <c r="S99" i="27"/>
  <c r="N104" i="27"/>
  <c r="W103" i="27"/>
  <c r="X102" i="27"/>
  <c r="O103" i="27"/>
  <c r="V104" i="27"/>
  <c r="M105" i="27"/>
  <c r="Y101" i="27"/>
  <c r="P102" i="27"/>
  <c r="Z100" i="27"/>
  <c r="Q101" i="27"/>
  <c r="N105" i="27" l="1"/>
  <c r="W104" i="27"/>
  <c r="P103" i="27"/>
  <c r="Y102" i="27"/>
  <c r="O104" i="27"/>
  <c r="X103" i="27"/>
  <c r="R101" i="27"/>
  <c r="AA100" i="27"/>
  <c r="K113" i="27"/>
  <c r="T112" i="27"/>
  <c r="Q102" i="27"/>
  <c r="Z101" i="27"/>
  <c r="S100" i="27"/>
  <c r="AB99" i="27"/>
  <c r="AC99" i="27" s="1"/>
  <c r="I99" i="27" s="1"/>
  <c r="A99" i="27" s="1"/>
  <c r="L111" i="27"/>
  <c r="U110" i="27"/>
  <c r="M106" i="27"/>
  <c r="V105" i="27"/>
  <c r="M107" i="27" l="1"/>
  <c r="V106" i="27"/>
  <c r="S101" i="27"/>
  <c r="AB100" i="27"/>
  <c r="AC100" i="27" s="1"/>
  <c r="I100" i="27" s="1"/>
  <c r="A100" i="27" s="1"/>
  <c r="O105" i="27"/>
  <c r="X104" i="27"/>
  <c r="K114" i="27"/>
  <c r="T113" i="27"/>
  <c r="L112" i="27"/>
  <c r="U111" i="27"/>
  <c r="N106" i="27"/>
  <c r="W105" i="27"/>
  <c r="Q103" i="27"/>
  <c r="Z102" i="27"/>
  <c r="R102" i="27"/>
  <c r="AA101" i="27"/>
  <c r="P104" i="27"/>
  <c r="Y103" i="27"/>
  <c r="P105" i="27" l="1"/>
  <c r="Y104" i="27"/>
  <c r="Q104" i="27"/>
  <c r="Z103" i="27"/>
  <c r="L113" i="27"/>
  <c r="U112" i="27"/>
  <c r="S102" i="27"/>
  <c r="AB101" i="27"/>
  <c r="AC101" i="27" s="1"/>
  <c r="I101" i="27" s="1"/>
  <c r="A101" i="27" s="1"/>
  <c r="R103" i="27"/>
  <c r="AA102" i="27"/>
  <c r="O106" i="27"/>
  <c r="X105" i="27"/>
  <c r="N107" i="27"/>
  <c r="W106" i="27"/>
  <c r="T114" i="27"/>
  <c r="K115" i="27"/>
  <c r="M108" i="27"/>
  <c r="V107" i="27"/>
  <c r="V108" i="27" l="1"/>
  <c r="M109" i="27"/>
  <c r="W107" i="27"/>
  <c r="N108" i="27"/>
  <c r="O107" i="27"/>
  <c r="X106" i="27"/>
  <c r="Y105" i="27"/>
  <c r="P106" i="27"/>
  <c r="K116" i="27"/>
  <c r="T115" i="27"/>
  <c r="S103" i="27"/>
  <c r="AB102" i="27"/>
  <c r="AC102" i="27" s="1"/>
  <c r="I102" i="27" s="1"/>
  <c r="A102" i="27" s="1"/>
  <c r="Z104" i="27"/>
  <c r="Q105" i="27"/>
  <c r="AA103" i="27"/>
  <c r="R104" i="27"/>
  <c r="L114" i="27"/>
  <c r="U113" i="27"/>
  <c r="Q106" i="27" l="1"/>
  <c r="Z105" i="27"/>
  <c r="P107" i="27"/>
  <c r="Y106" i="27"/>
  <c r="N109" i="27"/>
  <c r="W108" i="27"/>
  <c r="S104" i="27"/>
  <c r="AB103" i="27"/>
  <c r="AC103" i="27" s="1"/>
  <c r="I103" i="27" s="1"/>
  <c r="A103" i="27" s="1"/>
  <c r="L115" i="27"/>
  <c r="U114" i="27"/>
  <c r="R105" i="27"/>
  <c r="AA104" i="27"/>
  <c r="M110" i="27"/>
  <c r="V109" i="27"/>
  <c r="K117" i="27"/>
  <c r="T116" i="27"/>
  <c r="O108" i="27"/>
  <c r="X107" i="27"/>
  <c r="O109" i="27" l="1"/>
  <c r="X108" i="27"/>
  <c r="R106" i="27"/>
  <c r="AA105" i="27"/>
  <c r="S105" i="27"/>
  <c r="AB104" i="27"/>
  <c r="AC104" i="27" s="1"/>
  <c r="I104" i="27" s="1"/>
  <c r="A104" i="27" s="1"/>
  <c r="P108" i="27"/>
  <c r="Y107" i="27"/>
  <c r="M111" i="27"/>
  <c r="V110" i="27"/>
  <c r="K118" i="27"/>
  <c r="T117" i="27"/>
  <c r="L116" i="27"/>
  <c r="U115" i="27"/>
  <c r="N110" i="27"/>
  <c r="W109" i="27"/>
  <c r="Q107" i="27"/>
  <c r="Z106" i="27"/>
  <c r="S106" i="27" l="1"/>
  <c r="AB105" i="27"/>
  <c r="AC105" i="27" s="1"/>
  <c r="I105" i="27" s="1"/>
  <c r="A105" i="27" s="1"/>
  <c r="O110" i="27"/>
  <c r="X109" i="27"/>
  <c r="Q108" i="27"/>
  <c r="Z107" i="27"/>
  <c r="L117" i="27"/>
  <c r="U116" i="27"/>
  <c r="P109" i="27"/>
  <c r="Y108" i="27"/>
  <c r="R107" i="27"/>
  <c r="AA106" i="27"/>
  <c r="N111" i="27"/>
  <c r="W110" i="27"/>
  <c r="T118" i="27"/>
  <c r="K119" i="27"/>
  <c r="M112" i="27"/>
  <c r="V111" i="27"/>
  <c r="V112" i="27" l="1"/>
  <c r="M113" i="27"/>
  <c r="W111" i="27"/>
  <c r="N112" i="27"/>
  <c r="P110" i="27"/>
  <c r="Y109" i="27"/>
  <c r="U117" i="27"/>
  <c r="L118" i="27"/>
  <c r="X110" i="27"/>
  <c r="O111" i="27"/>
  <c r="K120" i="27"/>
  <c r="T119" i="27"/>
  <c r="AA107" i="27"/>
  <c r="R108" i="27"/>
  <c r="Z108" i="27"/>
  <c r="Q109" i="27"/>
  <c r="AB106" i="27"/>
  <c r="AC106" i="27" s="1"/>
  <c r="I106" i="27" s="1"/>
  <c r="A106" i="27" s="1"/>
  <c r="S107" i="27"/>
  <c r="S108" i="27" l="1"/>
  <c r="AB107" i="27"/>
  <c r="AC107" i="27" s="1"/>
  <c r="I107" i="27" s="1"/>
  <c r="A107" i="27" s="1"/>
  <c r="R109" i="27"/>
  <c r="AA108" i="27"/>
  <c r="K121" i="27"/>
  <c r="T120" i="27"/>
  <c r="O112" i="27"/>
  <c r="X111" i="27"/>
  <c r="M114" i="27"/>
  <c r="V113" i="27"/>
  <c r="Q110" i="27"/>
  <c r="Z109" i="27"/>
  <c r="P111" i="27"/>
  <c r="Y110" i="27"/>
  <c r="L119" i="27"/>
  <c r="U118" i="27"/>
  <c r="N113" i="27"/>
  <c r="W112" i="27"/>
  <c r="L120" i="27" l="1"/>
  <c r="U119" i="27"/>
  <c r="K122" i="27"/>
  <c r="T121" i="27"/>
  <c r="S109" i="27"/>
  <c r="AB108" i="27"/>
  <c r="AC108" i="27" s="1"/>
  <c r="I108" i="27" s="1"/>
  <c r="A108" i="27" s="1"/>
  <c r="Q111" i="27"/>
  <c r="Z110" i="27"/>
  <c r="O113" i="27"/>
  <c r="X112" i="27"/>
  <c r="P112" i="27"/>
  <c r="Y111" i="27"/>
  <c r="R110" i="27"/>
  <c r="AA109" i="27"/>
  <c r="N114" i="27"/>
  <c r="W113" i="27"/>
  <c r="M115" i="27"/>
  <c r="V114" i="27"/>
  <c r="M116" i="27" l="1"/>
  <c r="V115" i="27"/>
  <c r="R111" i="27"/>
  <c r="AA110" i="27"/>
  <c r="O114" i="27"/>
  <c r="X113" i="27"/>
  <c r="S110" i="27"/>
  <c r="AB109" i="27"/>
  <c r="AC109" i="27" s="1"/>
  <c r="I109" i="27" s="1"/>
  <c r="A109" i="27" s="1"/>
  <c r="N115" i="27"/>
  <c r="W114" i="27"/>
  <c r="L121" i="27"/>
  <c r="U120" i="27"/>
  <c r="P113" i="27"/>
  <c r="Y112" i="27"/>
  <c r="Q112" i="27"/>
  <c r="Z111" i="27"/>
  <c r="T122" i="27"/>
  <c r="K123" i="27"/>
  <c r="AB110" i="27" l="1"/>
  <c r="AC110" i="27" s="1"/>
  <c r="I110" i="27" s="1"/>
  <c r="A110" i="27" s="1"/>
  <c r="S111" i="27"/>
  <c r="AA111" i="27"/>
  <c r="R112" i="27"/>
  <c r="Q113" i="27"/>
  <c r="Z112" i="27"/>
  <c r="W115" i="27"/>
  <c r="N116" i="27"/>
  <c r="K124" i="27"/>
  <c r="T123" i="27"/>
  <c r="U121" i="27"/>
  <c r="L122" i="27"/>
  <c r="X114" i="27"/>
  <c r="O115" i="27"/>
  <c r="M117" i="27"/>
  <c r="V116" i="27"/>
  <c r="Y113" i="27"/>
  <c r="P114" i="27"/>
  <c r="O116" i="27" l="1"/>
  <c r="X115" i="27"/>
  <c r="R113" i="27"/>
  <c r="AA112" i="27"/>
  <c r="K125" i="27"/>
  <c r="T124" i="27"/>
  <c r="L123" i="27"/>
  <c r="U122" i="27"/>
  <c r="S112" i="27"/>
  <c r="AB111" i="27"/>
  <c r="AC111" i="27" s="1"/>
  <c r="I111" i="27" s="1"/>
  <c r="A111" i="27" s="1"/>
  <c r="P115" i="27"/>
  <c r="Y114" i="27"/>
  <c r="M118" i="27"/>
  <c r="V117" i="27"/>
  <c r="N117" i="27"/>
  <c r="W116" i="27"/>
  <c r="Q114" i="27"/>
  <c r="Z113" i="27"/>
  <c r="M119" i="27" l="1"/>
  <c r="V118" i="27"/>
  <c r="S113" i="27"/>
  <c r="AB112" i="27"/>
  <c r="AC112" i="27" s="1"/>
  <c r="I112" i="27" s="1"/>
  <c r="A112" i="27" s="1"/>
  <c r="R114" i="27"/>
  <c r="AA113" i="27"/>
  <c r="N118" i="27"/>
  <c r="W117" i="27"/>
  <c r="K126" i="27"/>
  <c r="T125" i="27"/>
  <c r="P116" i="27"/>
  <c r="Y115" i="27"/>
  <c r="L124" i="27"/>
  <c r="U123" i="27"/>
  <c r="Q115" i="27"/>
  <c r="Z114" i="27"/>
  <c r="O117" i="27"/>
  <c r="X116" i="27"/>
  <c r="L125" i="27" l="1"/>
  <c r="U124" i="27"/>
  <c r="K127" i="27"/>
  <c r="T126" i="27"/>
  <c r="S114" i="27"/>
  <c r="AB113" i="27"/>
  <c r="AC113" i="27" s="1"/>
  <c r="I113" i="27" s="1"/>
  <c r="A113" i="27" s="1"/>
  <c r="R115" i="27"/>
  <c r="AA114" i="27"/>
  <c r="Q116" i="27"/>
  <c r="Z115" i="27"/>
  <c r="P117" i="27"/>
  <c r="Y116" i="27"/>
  <c r="M120" i="27"/>
  <c r="V119" i="27"/>
  <c r="O118" i="27"/>
  <c r="X117" i="27"/>
  <c r="N119" i="27"/>
  <c r="W118" i="27"/>
  <c r="N120" i="27" l="1"/>
  <c r="W119" i="27"/>
  <c r="X118" i="27"/>
  <c r="O119" i="27"/>
  <c r="Y117" i="27"/>
  <c r="P118" i="27"/>
  <c r="R116" i="27"/>
  <c r="AA115" i="27"/>
  <c r="K128" i="27"/>
  <c r="T127" i="27"/>
  <c r="V120" i="27"/>
  <c r="M121" i="27"/>
  <c r="Z116" i="27"/>
  <c r="Q117" i="27"/>
  <c r="AB114" i="27"/>
  <c r="AC114" i="27" s="1"/>
  <c r="I114" i="27" s="1"/>
  <c r="A114" i="27" s="1"/>
  <c r="S115" i="27"/>
  <c r="U125" i="27"/>
  <c r="L126" i="27"/>
  <c r="S116" i="27" l="1"/>
  <c r="AB115" i="27"/>
  <c r="AC115" i="27" s="1"/>
  <c r="I115" i="27" s="1"/>
  <c r="A115" i="27" s="1"/>
  <c r="Q118" i="27"/>
  <c r="Z117" i="27"/>
  <c r="O120" i="27"/>
  <c r="X119" i="27"/>
  <c r="L127" i="27"/>
  <c r="U126" i="27"/>
  <c r="K129" i="27"/>
  <c r="T128" i="27"/>
  <c r="M122" i="27"/>
  <c r="V121" i="27"/>
  <c r="P119" i="27"/>
  <c r="Y118" i="27"/>
  <c r="R117" i="27"/>
  <c r="AA116" i="27"/>
  <c r="N121" i="27"/>
  <c r="W120" i="27"/>
  <c r="N122" i="27" l="1"/>
  <c r="W121" i="27"/>
  <c r="M123" i="27"/>
  <c r="V122" i="27"/>
  <c r="L128" i="27"/>
  <c r="U127" i="27"/>
  <c r="Q119" i="27"/>
  <c r="Z118" i="27"/>
  <c r="R118" i="27"/>
  <c r="AA117" i="27"/>
  <c r="P120" i="27"/>
  <c r="Y119" i="27"/>
  <c r="K130" i="27"/>
  <c r="T129" i="27"/>
  <c r="O121" i="27"/>
  <c r="X120" i="27"/>
  <c r="S117" i="27"/>
  <c r="AB116" i="27"/>
  <c r="AC116" i="27" s="1"/>
  <c r="I116" i="27" s="1"/>
  <c r="A116" i="27" s="1"/>
  <c r="T130" i="27" l="1"/>
  <c r="K131" i="27"/>
  <c r="R119" i="27"/>
  <c r="AA118" i="27"/>
  <c r="M124" i="27"/>
  <c r="V123" i="27"/>
  <c r="O122" i="27"/>
  <c r="X121" i="27"/>
  <c r="P121" i="27"/>
  <c r="Y120" i="27"/>
  <c r="L129" i="27"/>
  <c r="U128" i="27"/>
  <c r="N123" i="27"/>
  <c r="W122" i="27"/>
  <c r="S118" i="27"/>
  <c r="AB117" i="27"/>
  <c r="AC117" i="27" s="1"/>
  <c r="I117" i="27" s="1"/>
  <c r="A117" i="27" s="1"/>
  <c r="Q120" i="27"/>
  <c r="Z119" i="27"/>
  <c r="Z120" i="27" l="1"/>
  <c r="Q121" i="27"/>
  <c r="W123" i="27"/>
  <c r="N124" i="27"/>
  <c r="Y121" i="27"/>
  <c r="P122" i="27"/>
  <c r="K132" i="27"/>
  <c r="T131" i="27"/>
  <c r="V124" i="27"/>
  <c r="M125" i="27"/>
  <c r="S119" i="27"/>
  <c r="AB118" i="27"/>
  <c r="AC118" i="27" s="1"/>
  <c r="I118" i="27" s="1"/>
  <c r="A118" i="27" s="1"/>
  <c r="L130" i="27"/>
  <c r="U129" i="27"/>
  <c r="O123" i="27"/>
  <c r="X122" i="27"/>
  <c r="AA119" i="27"/>
  <c r="R120" i="27"/>
  <c r="L131" i="27" l="1"/>
  <c r="U130" i="27"/>
  <c r="M126" i="27"/>
  <c r="V125" i="27"/>
  <c r="K133" i="27"/>
  <c r="T132" i="27"/>
  <c r="N125" i="27"/>
  <c r="W124" i="27"/>
  <c r="O124" i="27"/>
  <c r="X123" i="27"/>
  <c r="S120" i="27"/>
  <c r="AB119" i="27"/>
  <c r="AC119" i="27" s="1"/>
  <c r="I119" i="27" s="1"/>
  <c r="A119" i="27" s="1"/>
  <c r="P123" i="27"/>
  <c r="Y122" i="27"/>
  <c r="Q122" i="27"/>
  <c r="Z121" i="27"/>
  <c r="R121" i="27"/>
  <c r="AA120" i="27"/>
  <c r="Q123" i="27" l="1"/>
  <c r="Z122" i="27"/>
  <c r="S121" i="27"/>
  <c r="AB120" i="27"/>
  <c r="AC120" i="27" s="1"/>
  <c r="I120" i="27" s="1"/>
  <c r="A120" i="27" s="1"/>
  <c r="T133" i="27"/>
  <c r="K134" i="27"/>
  <c r="L132" i="27"/>
  <c r="U131" i="27"/>
  <c r="R122" i="27"/>
  <c r="AA121" i="27"/>
  <c r="P124" i="27"/>
  <c r="Y123" i="27"/>
  <c r="O125" i="27"/>
  <c r="X124" i="27"/>
  <c r="N126" i="27"/>
  <c r="W125" i="27"/>
  <c r="M127" i="27"/>
  <c r="V126" i="27"/>
  <c r="P125" i="27" l="1"/>
  <c r="Y124" i="27"/>
  <c r="Q124" i="27"/>
  <c r="Z123" i="27"/>
  <c r="N127" i="27"/>
  <c r="W126" i="27"/>
  <c r="M128" i="27"/>
  <c r="V127" i="27"/>
  <c r="R123" i="27"/>
  <c r="AA122" i="27"/>
  <c r="L133" i="27"/>
  <c r="U132" i="27"/>
  <c r="S122" i="27"/>
  <c r="AB121" i="27"/>
  <c r="AC121" i="27" s="1"/>
  <c r="I121" i="27" s="1"/>
  <c r="A121" i="27" s="1"/>
  <c r="O126" i="27"/>
  <c r="X125" i="27"/>
  <c r="K135" i="27"/>
  <c r="T134" i="27"/>
  <c r="L134" i="27" l="1"/>
  <c r="U133" i="27"/>
  <c r="V128" i="27"/>
  <c r="M129" i="27"/>
  <c r="P126" i="27"/>
  <c r="Y125" i="27"/>
  <c r="AB122" i="27"/>
  <c r="AC122" i="27" s="1"/>
  <c r="I122" i="27" s="1"/>
  <c r="A122" i="27" s="1"/>
  <c r="S123" i="27"/>
  <c r="AA123" i="27"/>
  <c r="R124" i="27"/>
  <c r="W127" i="27"/>
  <c r="N128" i="27"/>
  <c r="Z124" i="27"/>
  <c r="Q125" i="27"/>
  <c r="T135" i="27"/>
  <c r="K136" i="27"/>
  <c r="X126" i="27"/>
  <c r="O127" i="27"/>
  <c r="L135" i="27" l="1"/>
  <c r="U134" i="27"/>
  <c r="O128" i="27"/>
  <c r="X127" i="27"/>
  <c r="Q126" i="27"/>
  <c r="Z125" i="27"/>
  <c r="R125" i="27"/>
  <c r="AA124" i="27"/>
  <c r="M130" i="27"/>
  <c r="V129" i="27"/>
  <c r="P127" i="27"/>
  <c r="Y126" i="27"/>
  <c r="K137" i="27"/>
  <c r="T136" i="27"/>
  <c r="N129" i="27"/>
  <c r="W128" i="27"/>
  <c r="S124" i="27"/>
  <c r="AB123" i="27"/>
  <c r="AC123" i="27" s="1"/>
  <c r="I123" i="27" s="1"/>
  <c r="A123" i="27" s="1"/>
  <c r="S125" i="27" l="1"/>
  <c r="AB124" i="27"/>
  <c r="AC124" i="27" s="1"/>
  <c r="I124" i="27" s="1"/>
  <c r="A124" i="27" s="1"/>
  <c r="K138" i="27"/>
  <c r="T137" i="27"/>
  <c r="R126" i="27"/>
  <c r="AA125" i="27"/>
  <c r="O129" i="27"/>
  <c r="X128" i="27"/>
  <c r="N130" i="27"/>
  <c r="W129" i="27"/>
  <c r="P128" i="27"/>
  <c r="Y127" i="27"/>
  <c r="M131" i="27"/>
  <c r="V130" i="27"/>
  <c r="Q127" i="27"/>
  <c r="Z126" i="27"/>
  <c r="L136" i="27"/>
  <c r="U135" i="27"/>
  <c r="U136" i="27" l="1"/>
  <c r="L137" i="27"/>
  <c r="M132" i="27"/>
  <c r="V131" i="27"/>
  <c r="P129" i="27"/>
  <c r="Y128" i="27"/>
  <c r="O130" i="27"/>
  <c r="X129" i="27"/>
  <c r="K139" i="27"/>
  <c r="T138" i="27"/>
  <c r="Q128" i="27"/>
  <c r="Z127" i="27"/>
  <c r="N131" i="27"/>
  <c r="W130" i="27"/>
  <c r="R127" i="27"/>
  <c r="AA126" i="27"/>
  <c r="S126" i="27"/>
  <c r="AB125" i="27"/>
  <c r="AC125" i="27" s="1"/>
  <c r="I125" i="27" s="1"/>
  <c r="A125" i="27" s="1"/>
  <c r="M133" i="27" l="1"/>
  <c r="V132" i="27"/>
  <c r="AA127" i="27"/>
  <c r="R128" i="27"/>
  <c r="K141" i="27"/>
  <c r="K140" i="27"/>
  <c r="T140" i="27" s="1"/>
  <c r="T139" i="27"/>
  <c r="Y129" i="27"/>
  <c r="P130" i="27"/>
  <c r="L138" i="27"/>
  <c r="U137" i="27"/>
  <c r="AB126" i="27"/>
  <c r="AC126" i="27" s="1"/>
  <c r="I126" i="27" s="1"/>
  <c r="A126" i="27" s="1"/>
  <c r="S127" i="27"/>
  <c r="W131" i="27"/>
  <c r="N132" i="27"/>
  <c r="Q129" i="27"/>
  <c r="Z128" i="27"/>
  <c r="X130" i="27"/>
  <c r="O131" i="27"/>
  <c r="U138" i="27" l="1"/>
  <c r="L139" i="27"/>
  <c r="P131" i="27"/>
  <c r="Y130" i="27"/>
  <c r="K142" i="27"/>
  <c r="M134" i="27"/>
  <c r="V133" i="27"/>
  <c r="S128" i="27"/>
  <c r="AB127" i="27"/>
  <c r="AC127" i="27" s="1"/>
  <c r="I127" i="27" s="1"/>
  <c r="A127" i="27" s="1"/>
  <c r="Q130" i="27"/>
  <c r="Z129" i="27"/>
  <c r="O132" i="27"/>
  <c r="X131" i="27"/>
  <c r="N133" i="27"/>
  <c r="W132" i="27"/>
  <c r="R129" i="27"/>
  <c r="AA128" i="27"/>
  <c r="R130" i="27" l="1"/>
  <c r="AA129" i="27"/>
  <c r="O133" i="27"/>
  <c r="X132" i="27"/>
  <c r="S129" i="27"/>
  <c r="AB128" i="27"/>
  <c r="AC128" i="27" s="1"/>
  <c r="I128" i="27" s="1"/>
  <c r="A128" i="27" s="1"/>
  <c r="K143" i="27"/>
  <c r="T142" i="27"/>
  <c r="U139" i="27"/>
  <c r="L140" i="27"/>
  <c r="U140" i="27" s="1"/>
  <c r="N134" i="27"/>
  <c r="W133" i="27"/>
  <c r="Q131" i="27"/>
  <c r="Z130" i="27"/>
  <c r="M135" i="27"/>
  <c r="V134" i="27"/>
  <c r="P132" i="27"/>
  <c r="Y131" i="27"/>
  <c r="L141" i="27"/>
  <c r="T143" i="27" l="1"/>
  <c r="K144" i="27"/>
  <c r="X133" i="27"/>
  <c r="O134" i="27"/>
  <c r="P133" i="27"/>
  <c r="Y132" i="27"/>
  <c r="Q132" i="27"/>
  <c r="Z131" i="27"/>
  <c r="L142" i="27"/>
  <c r="S130" i="27"/>
  <c r="AB129" i="27"/>
  <c r="AC129" i="27" s="1"/>
  <c r="I129" i="27" s="1"/>
  <c r="A129" i="27" s="1"/>
  <c r="R131" i="27"/>
  <c r="AA130" i="27"/>
  <c r="M136" i="27"/>
  <c r="V135" i="27"/>
  <c r="W134" i="27"/>
  <c r="N135" i="27"/>
  <c r="L143" i="27" l="1"/>
  <c r="U142" i="27"/>
  <c r="T144" i="27"/>
  <c r="K145" i="27"/>
  <c r="AB130" i="27"/>
  <c r="AC130" i="27" s="1"/>
  <c r="I130" i="27" s="1"/>
  <c r="A130" i="27" s="1"/>
  <c r="S131" i="27"/>
  <c r="P134" i="27"/>
  <c r="Y133" i="27"/>
  <c r="M137" i="27"/>
  <c r="V136" i="27"/>
  <c r="N136" i="27"/>
  <c r="W135" i="27"/>
  <c r="O135" i="27"/>
  <c r="X134" i="27"/>
  <c r="R132" i="27"/>
  <c r="AA131" i="27"/>
  <c r="Z132" i="27"/>
  <c r="Q133" i="27"/>
  <c r="M138" i="27" l="1"/>
  <c r="V137" i="27"/>
  <c r="S132" i="27"/>
  <c r="AB131" i="27"/>
  <c r="AC131" i="27" s="1"/>
  <c r="I131" i="27" s="1"/>
  <c r="A131" i="27" s="1"/>
  <c r="Q134" i="27"/>
  <c r="Z133" i="27"/>
  <c r="L144" i="27"/>
  <c r="U143" i="27"/>
  <c r="O136" i="27"/>
  <c r="X135" i="27"/>
  <c r="R133" i="27"/>
  <c r="AA132" i="27"/>
  <c r="W136" i="27"/>
  <c r="N137" i="27"/>
  <c r="K146" i="27"/>
  <c r="T145" i="27"/>
  <c r="Y134" i="27"/>
  <c r="P135" i="27"/>
  <c r="P136" i="27" l="1"/>
  <c r="Y135" i="27"/>
  <c r="K147" i="27"/>
  <c r="T146" i="27"/>
  <c r="R134" i="27"/>
  <c r="AA133" i="27"/>
  <c r="L145" i="27"/>
  <c r="U144" i="27"/>
  <c r="N138" i="27"/>
  <c r="W137" i="27"/>
  <c r="S133" i="27"/>
  <c r="AB132" i="27"/>
  <c r="AC132" i="27" s="1"/>
  <c r="I132" i="27" s="1"/>
  <c r="A132" i="27" s="1"/>
  <c r="O137" i="27"/>
  <c r="X136" i="27"/>
  <c r="Q135" i="27"/>
  <c r="Z134" i="27"/>
  <c r="M139" i="27"/>
  <c r="V138" i="27"/>
  <c r="M140" i="27" l="1"/>
  <c r="V140" i="27" s="1"/>
  <c r="V139" i="27"/>
  <c r="M141" i="27"/>
  <c r="N139" i="27"/>
  <c r="W138" i="27"/>
  <c r="R135" i="27"/>
  <c r="AA134" i="27"/>
  <c r="P137" i="27"/>
  <c r="Y136" i="27"/>
  <c r="AB133" i="27"/>
  <c r="AC133" i="27" s="1"/>
  <c r="I133" i="27" s="1"/>
  <c r="A133" i="27" s="1"/>
  <c r="S134" i="27"/>
  <c r="Z135" i="27"/>
  <c r="Q136" i="27"/>
  <c r="L146" i="27"/>
  <c r="U145" i="27"/>
  <c r="K148" i="27"/>
  <c r="T147" i="27"/>
  <c r="X137" i="27"/>
  <c r="O138" i="27"/>
  <c r="U146" i="27" l="1"/>
  <c r="L147" i="27"/>
  <c r="P138" i="27"/>
  <c r="Y137" i="27"/>
  <c r="W139" i="27"/>
  <c r="N140" i="27"/>
  <c r="W140" i="27" s="1"/>
  <c r="O139" i="27"/>
  <c r="X138" i="27"/>
  <c r="T148" i="27"/>
  <c r="K149" i="27"/>
  <c r="Q137" i="27"/>
  <c r="Z136" i="27"/>
  <c r="S135" i="27"/>
  <c r="AB134" i="27"/>
  <c r="AC134" i="27" s="1"/>
  <c r="I134" i="27" s="1"/>
  <c r="A134" i="27" s="1"/>
  <c r="N141" i="27"/>
  <c r="M142" i="27"/>
  <c r="R136" i="27"/>
  <c r="AA135" i="27"/>
  <c r="N142" i="27" l="1"/>
  <c r="O141" i="27"/>
  <c r="Z137" i="27"/>
  <c r="Q138" i="27"/>
  <c r="O140" i="27"/>
  <c r="X140" i="27" s="1"/>
  <c r="X139" i="27"/>
  <c r="P139" i="27"/>
  <c r="Y138" i="27"/>
  <c r="K150" i="27"/>
  <c r="T149" i="27"/>
  <c r="R137" i="27"/>
  <c r="AA136" i="27"/>
  <c r="AB135" i="27"/>
  <c r="AC135" i="27" s="1"/>
  <c r="I135" i="27" s="1"/>
  <c r="A135" i="27" s="1"/>
  <c r="S136" i="27"/>
  <c r="M143" i="27"/>
  <c r="V142" i="27"/>
  <c r="L148" i="27"/>
  <c r="U147" i="27"/>
  <c r="L149" i="27" l="1"/>
  <c r="U148" i="27"/>
  <c r="R138" i="27"/>
  <c r="AA137" i="27"/>
  <c r="Q139" i="27"/>
  <c r="Z138" i="27"/>
  <c r="S137" i="27"/>
  <c r="AB136" i="27"/>
  <c r="AC136" i="27" s="1"/>
  <c r="I136" i="27" s="1"/>
  <c r="A136" i="27" s="1"/>
  <c r="Y139" i="27"/>
  <c r="P140" i="27"/>
  <c r="Y140" i="27" s="1"/>
  <c r="K151" i="27"/>
  <c r="T150" i="27"/>
  <c r="P141" i="27"/>
  <c r="O142" i="27"/>
  <c r="V143" i="27"/>
  <c r="M144" i="27"/>
  <c r="N143" i="27"/>
  <c r="W142" i="27"/>
  <c r="N144" i="27" l="1"/>
  <c r="W143" i="27"/>
  <c r="O143" i="27"/>
  <c r="X142" i="27"/>
  <c r="K152" i="27"/>
  <c r="T151" i="27"/>
  <c r="Q140" i="27"/>
  <c r="Z140" i="27" s="1"/>
  <c r="Z139" i="27"/>
  <c r="L150" i="27"/>
  <c r="U149" i="27"/>
  <c r="V144" i="27"/>
  <c r="M145" i="27"/>
  <c r="P142" i="27"/>
  <c r="Y141" i="27"/>
  <c r="Q141" i="27"/>
  <c r="S138" i="27"/>
  <c r="AB137" i="27"/>
  <c r="AC137" i="27" s="1"/>
  <c r="I137" i="27" s="1"/>
  <c r="A137" i="27" s="1"/>
  <c r="AA138" i="27"/>
  <c r="R139" i="27"/>
  <c r="S139" i="27" l="1"/>
  <c r="AB138" i="27"/>
  <c r="AC138" i="27" s="1"/>
  <c r="I138" i="27" s="1"/>
  <c r="A138" i="27" s="1"/>
  <c r="Y142" i="27"/>
  <c r="P143" i="27"/>
  <c r="L151" i="27"/>
  <c r="U150" i="27"/>
  <c r="K153" i="27"/>
  <c r="T152" i="27"/>
  <c r="N145" i="27"/>
  <c r="W144" i="27"/>
  <c r="AA139" i="27"/>
  <c r="R140" i="27"/>
  <c r="AA140" i="27" s="1"/>
  <c r="M146" i="27"/>
  <c r="V145" i="27"/>
  <c r="Q142" i="27"/>
  <c r="Z141" i="27"/>
  <c r="R141" i="27"/>
  <c r="O144" i="27"/>
  <c r="X143" i="27"/>
  <c r="M147" i="27" l="1"/>
  <c r="V146" i="27"/>
  <c r="N146" i="27"/>
  <c r="W145" i="27"/>
  <c r="U151" i="27"/>
  <c r="L152" i="27"/>
  <c r="S140" i="27"/>
  <c r="AB140" i="27" s="1"/>
  <c r="AC140" i="27" s="1"/>
  <c r="I140" i="27" s="1"/>
  <c r="AB139" i="27"/>
  <c r="AC139" i="27" s="1"/>
  <c r="I139" i="27" s="1"/>
  <c r="A139" i="27" s="1"/>
  <c r="Q143" i="27"/>
  <c r="Z142" i="27"/>
  <c r="P144" i="27"/>
  <c r="Y143" i="27"/>
  <c r="K154" i="27"/>
  <c r="T153" i="27"/>
  <c r="X144" i="27"/>
  <c r="O145" i="27"/>
  <c r="R142" i="27"/>
  <c r="AA141" i="27"/>
  <c r="S141" i="27"/>
  <c r="S142" i="27" l="1"/>
  <c r="AB141" i="27"/>
  <c r="T141" i="27"/>
  <c r="O146" i="27"/>
  <c r="X146" i="27" s="1"/>
  <c r="X145" i="27"/>
  <c r="Q144" i="27"/>
  <c r="Z143" i="27"/>
  <c r="M148" i="27"/>
  <c r="V147" i="27"/>
  <c r="P145" i="27"/>
  <c r="Y144" i="27"/>
  <c r="W146" i="27"/>
  <c r="N147" i="27"/>
  <c r="AA142" i="27"/>
  <c r="R143" i="27"/>
  <c r="K155" i="27"/>
  <c r="T154" i="27"/>
  <c r="L153" i="27"/>
  <c r="U152" i="27"/>
  <c r="K156" i="27" l="1"/>
  <c r="T155" i="27"/>
  <c r="Z144" i="27"/>
  <c r="Q145" i="27"/>
  <c r="R144" i="27"/>
  <c r="AA143" i="27"/>
  <c r="S143" i="27"/>
  <c r="AB142" i="27"/>
  <c r="AC142" i="27" s="1"/>
  <c r="I142" i="27" s="1"/>
  <c r="A142" i="27" s="1"/>
  <c r="L154" i="27"/>
  <c r="U153" i="27"/>
  <c r="V148" i="27"/>
  <c r="M149" i="27"/>
  <c r="W147" i="27"/>
  <c r="N148" i="27"/>
  <c r="Y145" i="27"/>
  <c r="P146" i="27"/>
  <c r="U141" i="27"/>
  <c r="V141" i="27" s="1"/>
  <c r="W141" i="27" s="1"/>
  <c r="X141" i="27" s="1"/>
  <c r="N149" i="27" l="1"/>
  <c r="W148" i="27"/>
  <c r="AB143" i="27"/>
  <c r="AC143" i="27" s="1"/>
  <c r="I143" i="27" s="1"/>
  <c r="A143" i="27" s="1"/>
  <c r="S144" i="27"/>
  <c r="Q146" i="27"/>
  <c r="Z145" i="27"/>
  <c r="T156" i="27"/>
  <c r="K157" i="27"/>
  <c r="AC141" i="27"/>
  <c r="Y146" i="27"/>
  <c r="P147" i="27"/>
  <c r="L155" i="27"/>
  <c r="U154" i="27"/>
  <c r="M150" i="27"/>
  <c r="V149" i="27"/>
  <c r="R145" i="27"/>
  <c r="AA144" i="27"/>
  <c r="V150" i="27" l="1"/>
  <c r="M151" i="27"/>
  <c r="AA145" i="27"/>
  <c r="R146" i="27"/>
  <c r="L156" i="27"/>
  <c r="U155" i="27"/>
  <c r="Q147" i="27"/>
  <c r="Z146" i="27"/>
  <c r="P148" i="27"/>
  <c r="Y147" i="27"/>
  <c r="K158" i="27"/>
  <c r="T157" i="27"/>
  <c r="AB144" i="27"/>
  <c r="AC144" i="27" s="1"/>
  <c r="I144" i="27" s="1"/>
  <c r="A144" i="27" s="1"/>
  <c r="S145" i="27"/>
  <c r="W149" i="27"/>
  <c r="N150" i="27"/>
  <c r="S146" i="27" l="1"/>
  <c r="AB145" i="27"/>
  <c r="AC145" i="27" s="1"/>
  <c r="Z147" i="27"/>
  <c r="Q148" i="27"/>
  <c r="M152" i="27"/>
  <c r="V151" i="27"/>
  <c r="P149" i="27"/>
  <c r="Y148" i="27"/>
  <c r="N151" i="27"/>
  <c r="W150" i="27"/>
  <c r="L157" i="27"/>
  <c r="U156" i="27"/>
  <c r="K159" i="27"/>
  <c r="T158" i="27"/>
  <c r="R147" i="27"/>
  <c r="AA146" i="27"/>
  <c r="K160" i="27" l="1"/>
  <c r="T159" i="27"/>
  <c r="Q149" i="27"/>
  <c r="Z148" i="27"/>
  <c r="S147" i="27"/>
  <c r="AB146" i="27"/>
  <c r="AC146" i="27" s="1"/>
  <c r="I146" i="27" s="1"/>
  <c r="A146" i="27" s="1"/>
  <c r="P150" i="27"/>
  <c r="Y149" i="27"/>
  <c r="N152" i="27"/>
  <c r="W151" i="27"/>
  <c r="R148" i="27"/>
  <c r="AA147" i="27"/>
  <c r="L158" i="27"/>
  <c r="U157" i="27"/>
  <c r="M153" i="27"/>
  <c r="V152" i="27"/>
  <c r="L159" i="27" l="1"/>
  <c r="U158" i="27"/>
  <c r="T160" i="27"/>
  <c r="K161" i="27"/>
  <c r="P151" i="27"/>
  <c r="Y150" i="27"/>
  <c r="R149" i="27"/>
  <c r="AA148" i="27"/>
  <c r="Q150" i="27"/>
  <c r="Z149" i="27"/>
  <c r="M154" i="27"/>
  <c r="V153" i="27"/>
  <c r="N153" i="27"/>
  <c r="W152" i="27"/>
  <c r="AB147" i="27"/>
  <c r="AC147" i="27" s="1"/>
  <c r="S148" i="27"/>
  <c r="V154" i="27" l="1"/>
  <c r="M155" i="27"/>
  <c r="R150" i="27"/>
  <c r="AA149" i="27"/>
  <c r="K162" i="27"/>
  <c r="T161" i="27"/>
  <c r="U159" i="27"/>
  <c r="L160" i="27"/>
  <c r="W153" i="27"/>
  <c r="N154" i="27"/>
  <c r="AB148" i="27"/>
  <c r="AC148" i="27" s="1"/>
  <c r="I148" i="27" s="1"/>
  <c r="A148" i="27" s="1"/>
  <c r="S149" i="27"/>
  <c r="Z150" i="27"/>
  <c r="Q151" i="27"/>
  <c r="P152" i="27"/>
  <c r="Y151" i="27"/>
  <c r="R151" i="27" l="1"/>
  <c r="AA150" i="27"/>
  <c r="N155" i="27"/>
  <c r="W154" i="27"/>
  <c r="S150" i="27"/>
  <c r="AB149" i="27"/>
  <c r="AC149" i="27" s="1"/>
  <c r="I149" i="27" s="1"/>
  <c r="A149" i="27" s="1"/>
  <c r="P153" i="27"/>
  <c r="Y152" i="27"/>
  <c r="K163" i="27"/>
  <c r="T162" i="27"/>
  <c r="Q152" i="27"/>
  <c r="Z151" i="27"/>
  <c r="L161" i="27"/>
  <c r="U160" i="27"/>
  <c r="M156" i="27"/>
  <c r="V155" i="27"/>
  <c r="L162" i="27" l="1"/>
  <c r="U161" i="27"/>
  <c r="K164" i="27"/>
  <c r="T163" i="27"/>
  <c r="S151" i="27"/>
  <c r="AB150" i="27"/>
  <c r="AC150" i="27" s="1"/>
  <c r="I150" i="27" s="1"/>
  <c r="A150" i="27" s="1"/>
  <c r="M157" i="27"/>
  <c r="V156" i="27"/>
  <c r="Q153" i="27"/>
  <c r="Z152" i="27"/>
  <c r="P154" i="27"/>
  <c r="Y153" i="27"/>
  <c r="N156" i="27"/>
  <c r="W155" i="27"/>
  <c r="R152" i="27"/>
  <c r="AA151" i="27"/>
  <c r="N157" i="27" l="1"/>
  <c r="W156" i="27"/>
  <c r="Q154" i="27"/>
  <c r="Z153" i="27"/>
  <c r="T164" i="27"/>
  <c r="K165" i="27"/>
  <c r="R153" i="27"/>
  <c r="AA152" i="27"/>
  <c r="P155" i="27"/>
  <c r="Y154" i="27"/>
  <c r="M158" i="27"/>
  <c r="V157" i="27"/>
  <c r="S152" i="27"/>
  <c r="AB151" i="27"/>
  <c r="AC151" i="27" s="1"/>
  <c r="I151" i="27" s="1"/>
  <c r="A151" i="27" s="1"/>
  <c r="L163" i="27"/>
  <c r="U162" i="27"/>
  <c r="AB152" i="27" l="1"/>
  <c r="AC152" i="27" s="1"/>
  <c r="I152" i="27" s="1"/>
  <c r="A152" i="27" s="1"/>
  <c r="S153" i="27"/>
  <c r="Y155" i="27"/>
  <c r="P156" i="27"/>
  <c r="W157" i="27"/>
  <c r="N158" i="27"/>
  <c r="AA153" i="27"/>
  <c r="R154" i="27"/>
  <c r="Q155" i="27"/>
  <c r="Z154" i="27"/>
  <c r="U163" i="27"/>
  <c r="L164" i="27"/>
  <c r="M159" i="27"/>
  <c r="V158" i="27"/>
  <c r="K166" i="27"/>
  <c r="T165" i="27"/>
  <c r="K167" i="27" l="1"/>
  <c r="T166" i="27"/>
  <c r="M160" i="27"/>
  <c r="V159" i="27"/>
  <c r="L165" i="27"/>
  <c r="U164" i="27"/>
  <c r="Q156" i="27"/>
  <c r="Z155" i="27"/>
  <c r="N159" i="27"/>
  <c r="W158" i="27"/>
  <c r="S154" i="27"/>
  <c r="AB153" i="27"/>
  <c r="AC153" i="27" s="1"/>
  <c r="I153" i="27" s="1"/>
  <c r="A153" i="27" s="1"/>
  <c r="R155" i="27"/>
  <c r="AA154" i="27"/>
  <c r="P157" i="27"/>
  <c r="Y156" i="27"/>
  <c r="P158" i="27" l="1"/>
  <c r="Y157" i="27"/>
  <c r="N160" i="27"/>
  <c r="W159" i="27"/>
  <c r="L166" i="27"/>
  <c r="U165" i="27"/>
  <c r="M161" i="27"/>
  <c r="V160" i="27"/>
  <c r="S155" i="27"/>
  <c r="AB154" i="27"/>
  <c r="AC154" i="27" s="1"/>
  <c r="I154" i="27" s="1"/>
  <c r="A154" i="27" s="1"/>
  <c r="Q157" i="27"/>
  <c r="Z156" i="27"/>
  <c r="K168" i="27"/>
  <c r="T167" i="27"/>
  <c r="R156" i="27"/>
  <c r="AA155" i="27"/>
  <c r="K169" i="27" l="1"/>
  <c r="T168" i="27"/>
  <c r="M162" i="27"/>
  <c r="V161" i="27"/>
  <c r="N161" i="27"/>
  <c r="W160" i="27"/>
  <c r="R157" i="27"/>
  <c r="AA156" i="27"/>
  <c r="Q158" i="27"/>
  <c r="Z157" i="27"/>
  <c r="L167" i="27"/>
  <c r="U166" i="27"/>
  <c r="P159" i="27"/>
  <c r="Y158" i="27"/>
  <c r="S156" i="27"/>
  <c r="AB155" i="27"/>
  <c r="AC155" i="27" s="1"/>
  <c r="I155" i="27" s="1"/>
  <c r="A155" i="27" s="1"/>
  <c r="U167" i="27" l="1"/>
  <c r="L168" i="27"/>
  <c r="AB156" i="27"/>
  <c r="AC156" i="27" s="1"/>
  <c r="I156" i="27" s="1"/>
  <c r="A156" i="27" s="1"/>
  <c r="S157" i="27"/>
  <c r="Z158" i="27"/>
  <c r="Q159" i="27"/>
  <c r="N162" i="27"/>
  <c r="W161" i="27"/>
  <c r="K170" i="27"/>
  <c r="T169" i="27"/>
  <c r="Y159" i="27"/>
  <c r="P160" i="27"/>
  <c r="R158" i="27"/>
  <c r="AA157" i="27"/>
  <c r="V162" i="27"/>
  <c r="M163" i="27"/>
  <c r="K171" i="27" l="1"/>
  <c r="T170" i="27"/>
  <c r="P161" i="27"/>
  <c r="Y160" i="27"/>
  <c r="L169" i="27"/>
  <c r="U168" i="27"/>
  <c r="R159" i="27"/>
  <c r="AA158" i="27"/>
  <c r="N163" i="27"/>
  <c r="W162" i="27"/>
  <c r="S158" i="27"/>
  <c r="AB157" i="27"/>
  <c r="AC157" i="27" s="1"/>
  <c r="I157" i="27" s="1"/>
  <c r="A157" i="27" s="1"/>
  <c r="M164" i="27"/>
  <c r="V163" i="27"/>
  <c r="Q160" i="27"/>
  <c r="Z159" i="27"/>
  <c r="L170" i="27" l="1"/>
  <c r="U169" i="27"/>
  <c r="S159" i="27"/>
  <c r="AB158" i="27"/>
  <c r="AC158" i="27" s="1"/>
  <c r="I158" i="27" s="1"/>
  <c r="A158" i="27" s="1"/>
  <c r="K172" i="27"/>
  <c r="T171" i="27"/>
  <c r="M165" i="27"/>
  <c r="V164" i="27"/>
  <c r="R160" i="27"/>
  <c r="AA159" i="27"/>
  <c r="P162" i="27"/>
  <c r="Y161" i="27"/>
  <c r="Q161" i="27"/>
  <c r="Z160" i="27"/>
  <c r="N164" i="27"/>
  <c r="W163" i="27"/>
  <c r="R161" i="27" l="1"/>
  <c r="AA160" i="27"/>
  <c r="T172" i="27"/>
  <c r="K173" i="27"/>
  <c r="S160" i="27"/>
  <c r="AB159" i="27"/>
  <c r="AC159" i="27" s="1"/>
  <c r="I159" i="27" s="1"/>
  <c r="A159" i="27" s="1"/>
  <c r="L171" i="27"/>
  <c r="U170" i="27"/>
  <c r="Q162" i="27"/>
  <c r="Z161" i="27"/>
  <c r="N165" i="27"/>
  <c r="W164" i="27"/>
  <c r="P163" i="27"/>
  <c r="Y162" i="27"/>
  <c r="M166" i="27"/>
  <c r="V165" i="27"/>
  <c r="Y163" i="27" l="1"/>
  <c r="P164" i="27"/>
  <c r="Z162" i="27"/>
  <c r="Q163" i="27"/>
  <c r="L172" i="27"/>
  <c r="U171" i="27"/>
  <c r="AA161" i="27"/>
  <c r="R162" i="27"/>
  <c r="V166" i="27"/>
  <c r="M167" i="27"/>
  <c r="W165" i="27"/>
  <c r="N166" i="27"/>
  <c r="S161" i="27"/>
  <c r="AB160" i="27"/>
  <c r="AC160" i="27" s="1"/>
  <c r="I160" i="27" s="1"/>
  <c r="A160" i="27" s="1"/>
  <c r="K174" i="27"/>
  <c r="T173" i="27"/>
  <c r="R163" i="27" l="1"/>
  <c r="AA162" i="27"/>
  <c r="L173" i="27"/>
  <c r="U172" i="27"/>
  <c r="Q164" i="27"/>
  <c r="Z163" i="27"/>
  <c r="M168" i="27"/>
  <c r="V167" i="27"/>
  <c r="K175" i="27"/>
  <c r="T174" i="27"/>
  <c r="S162" i="27"/>
  <c r="AB161" i="27"/>
  <c r="AC161" i="27" s="1"/>
  <c r="I161" i="27" s="1"/>
  <c r="A161" i="27" s="1"/>
  <c r="N167" i="27"/>
  <c r="W166" i="27"/>
  <c r="P165" i="27"/>
  <c r="Y164" i="27"/>
  <c r="Q165" i="27" l="1"/>
  <c r="Z164" i="27"/>
  <c r="S163" i="27"/>
  <c r="AB162" i="27"/>
  <c r="AC162" i="27" s="1"/>
  <c r="I162" i="27" s="1"/>
  <c r="A162" i="27" s="1"/>
  <c r="M169" i="27"/>
  <c r="V168" i="27"/>
  <c r="R164" i="27"/>
  <c r="AA163" i="27"/>
  <c r="N168" i="27"/>
  <c r="W167" i="27"/>
  <c r="P166" i="27"/>
  <c r="Y165" i="27"/>
  <c r="K176" i="27"/>
  <c r="T175" i="27"/>
  <c r="L174" i="27"/>
  <c r="U173" i="27"/>
  <c r="T176" i="27" l="1"/>
  <c r="K177" i="27"/>
  <c r="Q166" i="27"/>
  <c r="Z165" i="27"/>
  <c r="R165" i="27"/>
  <c r="AA164" i="27"/>
  <c r="S164" i="27"/>
  <c r="AB163" i="27"/>
  <c r="AC163" i="27" s="1"/>
  <c r="I163" i="27" s="1"/>
  <c r="A163" i="27" s="1"/>
  <c r="L175" i="27"/>
  <c r="U174" i="27"/>
  <c r="P167" i="27"/>
  <c r="Y166" i="27"/>
  <c r="N169" i="27"/>
  <c r="W168" i="27"/>
  <c r="M170" i="27"/>
  <c r="V169" i="27"/>
  <c r="P168" i="27" l="1"/>
  <c r="Y167" i="27"/>
  <c r="AB164" i="27"/>
  <c r="AC164" i="27" s="1"/>
  <c r="I164" i="27" s="1"/>
  <c r="A164" i="27" s="1"/>
  <c r="S165" i="27"/>
  <c r="Z166" i="27"/>
  <c r="Q167" i="27"/>
  <c r="V170" i="27"/>
  <c r="M171" i="27"/>
  <c r="W169" i="27"/>
  <c r="N170" i="27"/>
  <c r="U175" i="27"/>
  <c r="L176" i="27"/>
  <c r="AA165" i="27"/>
  <c r="R166" i="27"/>
  <c r="K178" i="27"/>
  <c r="T177" i="27"/>
  <c r="L177" i="27" l="1"/>
  <c r="U176" i="27"/>
  <c r="K179" i="27"/>
  <c r="T178" i="27"/>
  <c r="R167" i="27"/>
  <c r="AA166" i="27"/>
  <c r="N171" i="27"/>
  <c r="W170" i="27"/>
  <c r="O170" i="27"/>
  <c r="Q168" i="27"/>
  <c r="Z167" i="27"/>
  <c r="P169" i="27"/>
  <c r="Y168" i="27"/>
  <c r="M172" i="27"/>
  <c r="V171" i="27"/>
  <c r="S166" i="27"/>
  <c r="AB165" i="27"/>
  <c r="AC165" i="27" s="1"/>
  <c r="I165" i="27" s="1"/>
  <c r="A165" i="27" s="1"/>
  <c r="N172" i="27" l="1"/>
  <c r="W171" i="27"/>
  <c r="M173" i="27"/>
  <c r="V172" i="27"/>
  <c r="Q169" i="27"/>
  <c r="Z168" i="27"/>
  <c r="L178" i="27"/>
  <c r="U177" i="27"/>
  <c r="S167" i="27"/>
  <c r="AB166" i="27"/>
  <c r="AC166" i="27" s="1"/>
  <c r="I166" i="27" s="1"/>
  <c r="A166" i="27" s="1"/>
  <c r="O171" i="27"/>
  <c r="X170" i="27"/>
  <c r="R168" i="27"/>
  <c r="AA167" i="27"/>
  <c r="P170" i="27"/>
  <c r="Y169" i="27"/>
  <c r="K180" i="27"/>
  <c r="T179" i="27"/>
  <c r="P171" i="27" l="1"/>
  <c r="Y170" i="27"/>
  <c r="T180" i="27"/>
  <c r="K181" i="27"/>
  <c r="O172" i="27"/>
  <c r="X171" i="27"/>
  <c r="L179" i="27"/>
  <c r="U178" i="27"/>
  <c r="M174" i="27"/>
  <c r="V173" i="27"/>
  <c r="R169" i="27"/>
  <c r="AA168" i="27"/>
  <c r="S168" i="27"/>
  <c r="AB167" i="27"/>
  <c r="AC167" i="27" s="1"/>
  <c r="I167" i="27" s="1"/>
  <c r="A167" i="27" s="1"/>
  <c r="Q170" i="27"/>
  <c r="Z169" i="27"/>
  <c r="N173" i="27"/>
  <c r="W172" i="27"/>
  <c r="W173" i="27" l="1"/>
  <c r="N174" i="27"/>
  <c r="Q171" i="27"/>
  <c r="Z170" i="27"/>
  <c r="AA169" i="27"/>
  <c r="R170" i="27"/>
  <c r="M175" i="27"/>
  <c r="V174" i="27"/>
  <c r="X172" i="27"/>
  <c r="O173" i="27"/>
  <c r="Y171" i="27"/>
  <c r="P172" i="27"/>
  <c r="K182" i="27"/>
  <c r="T181" i="27"/>
  <c r="AB168" i="27"/>
  <c r="AC168" i="27" s="1"/>
  <c r="I168" i="27" s="1"/>
  <c r="A168" i="27" s="1"/>
  <c r="S169" i="27"/>
  <c r="U179" i="27"/>
  <c r="L180" i="27"/>
  <c r="P173" i="27" l="1"/>
  <c r="Y172" i="27"/>
  <c r="L181" i="27"/>
  <c r="U180" i="27"/>
  <c r="M176" i="27"/>
  <c r="V175" i="27"/>
  <c r="Q172" i="27"/>
  <c r="Z171" i="27"/>
  <c r="K183" i="27"/>
  <c r="T182" i="27"/>
  <c r="O174" i="27"/>
  <c r="X173" i="27"/>
  <c r="R171" i="27"/>
  <c r="AA170" i="27"/>
  <c r="N175" i="27"/>
  <c r="W174" i="27"/>
  <c r="S170" i="27"/>
  <c r="AB169" i="27"/>
  <c r="AC169" i="27" s="1"/>
  <c r="I169" i="27" s="1"/>
  <c r="A169" i="27" s="1"/>
  <c r="S171" i="27" l="1"/>
  <c r="AB170" i="27"/>
  <c r="AC170" i="27" s="1"/>
  <c r="I170" i="27" s="1"/>
  <c r="A170" i="27" s="1"/>
  <c r="K184" i="27"/>
  <c r="T183" i="27"/>
  <c r="L182" i="27"/>
  <c r="U181" i="27"/>
  <c r="M177" i="27"/>
  <c r="V176" i="27"/>
  <c r="R172" i="27"/>
  <c r="AA171" i="27"/>
  <c r="N176" i="27"/>
  <c r="W175" i="27"/>
  <c r="O175" i="27"/>
  <c r="X174" i="27"/>
  <c r="Q173" i="27"/>
  <c r="Z172" i="27"/>
  <c r="P174" i="27"/>
  <c r="Y173" i="27"/>
  <c r="O176" i="27" l="1"/>
  <c r="X175" i="27"/>
  <c r="K185" i="27"/>
  <c r="T184" i="27"/>
  <c r="R173" i="27"/>
  <c r="AA172" i="27"/>
  <c r="Q174" i="27"/>
  <c r="Z173" i="27"/>
  <c r="L183" i="27"/>
  <c r="U182" i="27"/>
  <c r="P175" i="27"/>
  <c r="Y174" i="27"/>
  <c r="N177" i="27"/>
  <c r="W176" i="27"/>
  <c r="M178" i="27"/>
  <c r="V177" i="27"/>
  <c r="S172" i="27"/>
  <c r="AB171" i="27"/>
  <c r="AC171" i="27" s="1"/>
  <c r="I171" i="27" s="1"/>
  <c r="A171" i="27" s="1"/>
  <c r="U183" i="27" l="1"/>
  <c r="L184" i="27"/>
  <c r="V178" i="27"/>
  <c r="M179" i="27"/>
  <c r="R174" i="27"/>
  <c r="AA173" i="27"/>
  <c r="Y175" i="27"/>
  <c r="P176" i="27"/>
  <c r="X176" i="27"/>
  <c r="O177" i="27"/>
  <c r="AB172" i="27"/>
  <c r="AC172" i="27" s="1"/>
  <c r="I172" i="27" s="1"/>
  <c r="A172" i="27" s="1"/>
  <c r="S173" i="27"/>
  <c r="N178" i="27"/>
  <c r="W177" i="27"/>
  <c r="Z174" i="27"/>
  <c r="Q175" i="27"/>
  <c r="K186" i="27"/>
  <c r="T185" i="27"/>
  <c r="K187" i="27" l="1"/>
  <c r="T186" i="27"/>
  <c r="O178" i="27"/>
  <c r="X177" i="27"/>
  <c r="N179" i="27"/>
  <c r="W178" i="27"/>
  <c r="L185" i="27"/>
  <c r="U184" i="27"/>
  <c r="Q176" i="27"/>
  <c r="Z175" i="27"/>
  <c r="S174" i="27"/>
  <c r="AB173" i="27"/>
  <c r="AC173" i="27" s="1"/>
  <c r="I173" i="27" s="1"/>
  <c r="A173" i="27" s="1"/>
  <c r="R175" i="27"/>
  <c r="AA174" i="27"/>
  <c r="P177" i="27"/>
  <c r="Y176" i="27"/>
  <c r="M180" i="27"/>
  <c r="V179" i="27"/>
  <c r="L186" i="27" l="1"/>
  <c r="U185" i="27"/>
  <c r="R176" i="27"/>
  <c r="AA175" i="27"/>
  <c r="O179" i="27"/>
  <c r="X178" i="27"/>
  <c r="P178" i="27"/>
  <c r="Y177" i="27"/>
  <c r="Q177" i="27"/>
  <c r="Z176" i="27"/>
  <c r="N180" i="27"/>
  <c r="W179" i="27"/>
  <c r="M181" i="27"/>
  <c r="V180" i="27"/>
  <c r="S175" i="27"/>
  <c r="AB174" i="27"/>
  <c r="AC174" i="27" s="1"/>
  <c r="I174" i="27" s="1"/>
  <c r="A174" i="27" s="1"/>
  <c r="K188" i="27"/>
  <c r="T187" i="27"/>
  <c r="T188" i="27" l="1"/>
  <c r="K189" i="27"/>
  <c r="M182" i="27"/>
  <c r="V181" i="27"/>
  <c r="P179" i="27"/>
  <c r="Y178" i="27"/>
  <c r="R177" i="27"/>
  <c r="AA176" i="27"/>
  <c r="Q178" i="27"/>
  <c r="Z177" i="27"/>
  <c r="S176" i="27"/>
  <c r="AB175" i="27"/>
  <c r="AC175" i="27" s="1"/>
  <c r="I175" i="27" s="1"/>
  <c r="A175" i="27" s="1"/>
  <c r="O180" i="27"/>
  <c r="X179" i="27"/>
  <c r="L187" i="27"/>
  <c r="U186" i="27"/>
  <c r="N181" i="27"/>
  <c r="W180" i="27"/>
  <c r="W181" i="27" l="1"/>
  <c r="N182" i="27"/>
  <c r="O181" i="27"/>
  <c r="X180" i="27"/>
  <c r="AA177" i="27"/>
  <c r="R178" i="27"/>
  <c r="V182" i="27"/>
  <c r="M183" i="27"/>
  <c r="K190" i="27"/>
  <c r="T189" i="27"/>
  <c r="L188" i="27"/>
  <c r="U187" i="27"/>
  <c r="S177" i="27"/>
  <c r="AB176" i="27"/>
  <c r="AC176" i="27" s="1"/>
  <c r="I176" i="27" s="1"/>
  <c r="A176" i="27" s="1"/>
  <c r="Z178" i="27"/>
  <c r="Q179" i="27"/>
  <c r="Y179" i="27"/>
  <c r="P180" i="27"/>
  <c r="P181" i="27" l="1"/>
  <c r="Y180" i="27"/>
  <c r="O182" i="27"/>
  <c r="X181" i="27"/>
  <c r="S178" i="27"/>
  <c r="AB177" i="27"/>
  <c r="AC177" i="27" s="1"/>
  <c r="I177" i="27" s="1"/>
  <c r="A177" i="27" s="1"/>
  <c r="K191" i="27"/>
  <c r="T190" i="27"/>
  <c r="R179" i="27"/>
  <c r="AA178" i="27"/>
  <c r="N183" i="27"/>
  <c r="W182" i="27"/>
  <c r="Q180" i="27"/>
  <c r="Z179" i="27"/>
  <c r="L189" i="27"/>
  <c r="U188" i="27"/>
  <c r="M184" i="27"/>
  <c r="V183" i="27"/>
  <c r="M185" i="27" l="1"/>
  <c r="V184" i="27"/>
  <c r="Q181" i="27"/>
  <c r="Z180" i="27"/>
  <c r="R180" i="27"/>
  <c r="AA179" i="27"/>
  <c r="S179" i="27"/>
  <c r="AB178" i="27"/>
  <c r="AC178" i="27" s="1"/>
  <c r="I178" i="27" s="1"/>
  <c r="A178" i="27" s="1"/>
  <c r="L190" i="27"/>
  <c r="U189" i="27"/>
  <c r="N184" i="27"/>
  <c r="W183" i="27"/>
  <c r="K192" i="27"/>
  <c r="T191" i="27"/>
  <c r="O183" i="27"/>
  <c r="X182" i="27"/>
  <c r="P182" i="27"/>
  <c r="Y181" i="27"/>
  <c r="S180" i="27" l="1"/>
  <c r="AB179" i="27"/>
  <c r="AC179" i="27" s="1"/>
  <c r="I179" i="27" s="1"/>
  <c r="A179" i="27" s="1"/>
  <c r="Q182" i="27"/>
  <c r="Z181" i="27"/>
  <c r="O184" i="27"/>
  <c r="X183" i="27"/>
  <c r="N185" i="27"/>
  <c r="W184" i="27"/>
  <c r="L191" i="27"/>
  <c r="U190" i="27"/>
  <c r="R181" i="27"/>
  <c r="AA180" i="27"/>
  <c r="P183" i="27"/>
  <c r="Y182" i="27"/>
  <c r="T192" i="27"/>
  <c r="K193" i="27"/>
  <c r="M186" i="27"/>
  <c r="V185" i="27"/>
  <c r="V186" i="27" l="1"/>
  <c r="M187" i="27"/>
  <c r="P184" i="27"/>
  <c r="Y183" i="27"/>
  <c r="W185" i="27"/>
  <c r="N186" i="27"/>
  <c r="Z182" i="27"/>
  <c r="Q183" i="27"/>
  <c r="K194" i="27"/>
  <c r="T193" i="27"/>
  <c r="U191" i="27"/>
  <c r="L192" i="27"/>
  <c r="X184" i="27"/>
  <c r="O185" i="27"/>
  <c r="AB180" i="27"/>
  <c r="AC180" i="27" s="1"/>
  <c r="I180" i="27" s="1"/>
  <c r="A180" i="27" s="1"/>
  <c r="S181" i="27"/>
  <c r="AA181" i="27"/>
  <c r="R182" i="27"/>
  <c r="O186" i="27" l="1"/>
  <c r="X185" i="27"/>
  <c r="L193" i="27"/>
  <c r="U192" i="27"/>
  <c r="Q184" i="27"/>
  <c r="Z183" i="27"/>
  <c r="S182" i="27"/>
  <c r="AB181" i="27"/>
  <c r="AC181" i="27" s="1"/>
  <c r="I181" i="27" s="1"/>
  <c r="A181" i="27" s="1"/>
  <c r="N187" i="27"/>
  <c r="W186" i="27"/>
  <c r="P185" i="27"/>
  <c r="Y184" i="27"/>
  <c r="R183" i="27"/>
  <c r="AA182" i="27"/>
  <c r="K195" i="27"/>
  <c r="T194" i="27"/>
  <c r="M188" i="27"/>
  <c r="V187" i="27"/>
  <c r="S183" i="27" l="1"/>
  <c r="AB182" i="27"/>
  <c r="AC182" i="27" s="1"/>
  <c r="I182" i="27" s="1"/>
  <c r="A182" i="27" s="1"/>
  <c r="R184" i="27"/>
  <c r="AA183" i="27"/>
  <c r="Q185" i="27"/>
  <c r="Z184" i="27"/>
  <c r="O187" i="27"/>
  <c r="X186" i="27"/>
  <c r="M189" i="27"/>
  <c r="V188" i="27"/>
  <c r="N188" i="27"/>
  <c r="W187" i="27"/>
  <c r="K196" i="27"/>
  <c r="T195" i="27"/>
  <c r="P186" i="27"/>
  <c r="Y185" i="27"/>
  <c r="L194" i="27"/>
  <c r="U193" i="27"/>
  <c r="L195" i="27" l="1"/>
  <c r="U194" i="27"/>
  <c r="T196" i="27"/>
  <c r="K197" i="27"/>
  <c r="N189" i="27"/>
  <c r="W188" i="27"/>
  <c r="O188" i="27"/>
  <c r="X187" i="27"/>
  <c r="R185" i="27"/>
  <c r="AA184" i="27"/>
  <c r="S184" i="27"/>
  <c r="AB183" i="27"/>
  <c r="AC183" i="27" s="1"/>
  <c r="I183" i="27" s="1"/>
  <c r="A183" i="27" s="1"/>
  <c r="P187" i="27"/>
  <c r="Y186" i="27"/>
  <c r="M190" i="27"/>
  <c r="V189" i="27"/>
  <c r="Q186" i="27"/>
  <c r="Z185" i="27"/>
  <c r="Q187" i="27" l="1"/>
  <c r="Z186" i="27"/>
  <c r="AA185" i="27"/>
  <c r="R186" i="27"/>
  <c r="W189" i="27"/>
  <c r="N190" i="27"/>
  <c r="U195" i="27"/>
  <c r="L196" i="27"/>
  <c r="K198" i="27"/>
  <c r="T197" i="27"/>
  <c r="M191" i="27"/>
  <c r="V190" i="27"/>
  <c r="AB184" i="27"/>
  <c r="AC184" i="27" s="1"/>
  <c r="I184" i="27" s="1"/>
  <c r="A184" i="27" s="1"/>
  <c r="S185" i="27"/>
  <c r="X188" i="27"/>
  <c r="O189" i="27"/>
  <c r="Y187" i="27"/>
  <c r="P188" i="27"/>
  <c r="P189" i="27" l="1"/>
  <c r="Y188" i="27"/>
  <c r="M192" i="27"/>
  <c r="V191" i="27"/>
  <c r="Q188" i="27"/>
  <c r="Z187" i="27"/>
  <c r="L197" i="27"/>
  <c r="U196" i="27"/>
  <c r="R187" i="27"/>
  <c r="AA186" i="27"/>
  <c r="S186" i="27"/>
  <c r="AB185" i="27"/>
  <c r="AC185" i="27" s="1"/>
  <c r="I185" i="27" s="1"/>
  <c r="A185" i="27" s="1"/>
  <c r="K199" i="27"/>
  <c r="T198" i="27"/>
  <c r="O190" i="27"/>
  <c r="X189" i="27"/>
  <c r="N191" i="27"/>
  <c r="W190" i="27"/>
  <c r="S187" i="27" l="1"/>
  <c r="AB186" i="27"/>
  <c r="AC186" i="27" s="1"/>
  <c r="I186" i="27" s="1"/>
  <c r="A186" i="27" s="1"/>
  <c r="L198" i="27"/>
  <c r="U197" i="27"/>
  <c r="P190" i="27"/>
  <c r="Y189" i="27"/>
  <c r="M193" i="27"/>
  <c r="V192" i="27"/>
  <c r="N192" i="27"/>
  <c r="W191" i="27"/>
  <c r="K200" i="27"/>
  <c r="T199" i="27"/>
  <c r="R188" i="27"/>
  <c r="AA187" i="27"/>
  <c r="O191" i="27"/>
  <c r="X190" i="27"/>
  <c r="Q189" i="27"/>
  <c r="Z188" i="27"/>
  <c r="R189" i="27" l="1"/>
  <c r="AA188" i="27"/>
  <c r="M194" i="27"/>
  <c r="V193" i="27"/>
  <c r="L199" i="27"/>
  <c r="U198" i="27"/>
  <c r="O192" i="27"/>
  <c r="X191" i="27"/>
  <c r="K201" i="27"/>
  <c r="T200" i="27"/>
  <c r="N193" i="27"/>
  <c r="W192" i="27"/>
  <c r="P191" i="27"/>
  <c r="Y190" i="27"/>
  <c r="Q190" i="27"/>
  <c r="Z189" i="27"/>
  <c r="S188" i="27"/>
  <c r="AB187" i="27"/>
  <c r="AC187" i="27" s="1"/>
  <c r="I187" i="27" s="1"/>
  <c r="A187" i="27" s="1"/>
  <c r="AB188" i="27" l="1"/>
  <c r="AC188" i="27" s="1"/>
  <c r="I188" i="27" s="1"/>
  <c r="A188" i="27" s="1"/>
  <c r="S189" i="27"/>
  <c r="K202" i="27"/>
  <c r="T201" i="27"/>
  <c r="U199" i="27"/>
  <c r="L200" i="27"/>
  <c r="V194" i="27"/>
  <c r="M195" i="27"/>
  <c r="Y191" i="27"/>
  <c r="P192" i="27"/>
  <c r="Z190" i="27"/>
  <c r="Q191" i="27"/>
  <c r="N194" i="27"/>
  <c r="W193" i="27"/>
  <c r="X192" i="27"/>
  <c r="O193" i="27"/>
  <c r="R190" i="27"/>
  <c r="AA189" i="27"/>
  <c r="O194" i="27" l="1"/>
  <c r="X193" i="27"/>
  <c r="K203" i="27"/>
  <c r="T202" i="27"/>
  <c r="R191" i="27"/>
  <c r="AA190" i="27"/>
  <c r="N195" i="27"/>
  <c r="W194" i="27"/>
  <c r="P193" i="27"/>
  <c r="Y192" i="27"/>
  <c r="L201" i="27"/>
  <c r="U200" i="27"/>
  <c r="S190" i="27"/>
  <c r="AB189" i="27"/>
  <c r="AC189" i="27" s="1"/>
  <c r="I189" i="27" s="1"/>
  <c r="A189" i="27" s="1"/>
  <c r="Q192" i="27"/>
  <c r="Z191" i="27"/>
  <c r="M196" i="27"/>
  <c r="V195" i="27"/>
  <c r="M197" i="27" l="1"/>
  <c r="V196" i="27"/>
  <c r="Q193" i="27"/>
  <c r="Z192" i="27"/>
  <c r="L202" i="27"/>
  <c r="U201" i="27"/>
  <c r="N196" i="27"/>
  <c r="W195" i="27"/>
  <c r="K204" i="27"/>
  <c r="T203" i="27"/>
  <c r="S191" i="27"/>
  <c r="AB190" i="27"/>
  <c r="AC190" i="27" s="1"/>
  <c r="I190" i="27" s="1"/>
  <c r="A190" i="27" s="1"/>
  <c r="P194" i="27"/>
  <c r="Y193" i="27"/>
  <c r="R192" i="27"/>
  <c r="AA191" i="27"/>
  <c r="O195" i="27"/>
  <c r="X194" i="27"/>
  <c r="O196" i="27" l="1"/>
  <c r="X195" i="27"/>
  <c r="R193" i="27"/>
  <c r="AA192" i="27"/>
  <c r="S192" i="27"/>
  <c r="AB191" i="27"/>
  <c r="AC191" i="27" s="1"/>
  <c r="I191" i="27" s="1"/>
  <c r="A191" i="27" s="1"/>
  <c r="N197" i="27"/>
  <c r="W196" i="27"/>
  <c r="Q194" i="27"/>
  <c r="Z193" i="27"/>
  <c r="P195" i="27"/>
  <c r="Y194" i="27"/>
  <c r="T204" i="27"/>
  <c r="K205" i="27"/>
  <c r="L203" i="27"/>
  <c r="U202" i="27"/>
  <c r="M198" i="27"/>
  <c r="V197" i="27"/>
  <c r="V198" i="27" l="1"/>
  <c r="M199" i="27"/>
  <c r="O197" i="27"/>
  <c r="X196" i="27"/>
  <c r="W197" i="27"/>
  <c r="N198" i="27"/>
  <c r="AA193" i="27"/>
  <c r="R194" i="27"/>
  <c r="L204" i="27"/>
  <c r="U203" i="27"/>
  <c r="Y195" i="27"/>
  <c r="P196" i="27"/>
  <c r="K206" i="27"/>
  <c r="T205" i="27"/>
  <c r="Z194" i="27"/>
  <c r="Q195" i="27"/>
  <c r="S193" i="27"/>
  <c r="AB192" i="27"/>
  <c r="AC192" i="27" s="1"/>
  <c r="I192" i="27" s="1"/>
  <c r="A192" i="27" s="1"/>
  <c r="R195" i="27" l="1"/>
  <c r="AA194" i="27"/>
  <c r="S194" i="27"/>
  <c r="AB193" i="27"/>
  <c r="AC193" i="27" s="1"/>
  <c r="I193" i="27" s="1"/>
  <c r="A193" i="27" s="1"/>
  <c r="K207" i="27"/>
  <c r="T206" i="27"/>
  <c r="O198" i="27"/>
  <c r="X197" i="27"/>
  <c r="Q196" i="27"/>
  <c r="Z195" i="27"/>
  <c r="L205" i="27"/>
  <c r="U204" i="27"/>
  <c r="N199" i="27"/>
  <c r="W198" i="27"/>
  <c r="P197" i="27"/>
  <c r="Y196" i="27"/>
  <c r="M200" i="27"/>
  <c r="V199" i="27"/>
  <c r="N200" i="27" l="1"/>
  <c r="W199" i="27"/>
  <c r="Q197" i="27"/>
  <c r="Z196" i="27"/>
  <c r="K208" i="27"/>
  <c r="T207" i="27"/>
  <c r="M201" i="27"/>
  <c r="V200" i="27"/>
  <c r="P198" i="27"/>
  <c r="Y197" i="27"/>
  <c r="L206" i="27"/>
  <c r="U205" i="27"/>
  <c r="O199" i="27"/>
  <c r="X198" i="27"/>
  <c r="S195" i="27"/>
  <c r="AB194" i="27"/>
  <c r="AC194" i="27" s="1"/>
  <c r="I194" i="27" s="1"/>
  <c r="A194" i="27" s="1"/>
  <c r="R196" i="27"/>
  <c r="AA195" i="27"/>
  <c r="S196" i="27" l="1"/>
  <c r="AB195" i="27"/>
  <c r="AC195" i="27" s="1"/>
  <c r="I195" i="27" s="1"/>
  <c r="A195" i="27" s="1"/>
  <c r="P199" i="27"/>
  <c r="Y198" i="27"/>
  <c r="T208" i="27"/>
  <c r="K209" i="27"/>
  <c r="Q198" i="27"/>
  <c r="Z197" i="27"/>
  <c r="R197" i="27"/>
  <c r="AA196" i="27"/>
  <c r="O200" i="27"/>
  <c r="X199" i="27"/>
  <c r="L207" i="27"/>
  <c r="U206" i="27"/>
  <c r="M202" i="27"/>
  <c r="V201" i="27"/>
  <c r="N201" i="27"/>
  <c r="W200" i="27"/>
  <c r="W201" i="27" l="1"/>
  <c r="N202" i="27"/>
  <c r="U207" i="27"/>
  <c r="L208" i="27"/>
  <c r="AA197" i="27"/>
  <c r="R198" i="27"/>
  <c r="Z198" i="27"/>
  <c r="Q199" i="27"/>
  <c r="P200" i="27"/>
  <c r="Y199" i="27"/>
  <c r="K210" i="27"/>
  <c r="T209" i="27"/>
  <c r="V202" i="27"/>
  <c r="M203" i="27"/>
  <c r="X200" i="27"/>
  <c r="O201" i="27"/>
  <c r="AB196" i="27"/>
  <c r="AC196" i="27" s="1"/>
  <c r="I196" i="27" s="1"/>
  <c r="A196" i="27" s="1"/>
  <c r="S197" i="27"/>
  <c r="M204" i="27" l="1"/>
  <c r="V203" i="27"/>
  <c r="Q200" i="27"/>
  <c r="Z199" i="27"/>
  <c r="L209" i="27"/>
  <c r="U208" i="27"/>
  <c r="O202" i="27"/>
  <c r="X201" i="27"/>
  <c r="R199" i="27"/>
  <c r="AA198" i="27"/>
  <c r="N203" i="27"/>
  <c r="W202" i="27"/>
  <c r="S198" i="27"/>
  <c r="AB197" i="27"/>
  <c r="AC197" i="27" s="1"/>
  <c r="I197" i="27" s="1"/>
  <c r="A197" i="27" s="1"/>
  <c r="K211" i="27"/>
  <c r="T210" i="27"/>
  <c r="P201" i="27"/>
  <c r="Y200" i="27"/>
  <c r="O203" i="27" l="1"/>
  <c r="X202" i="27"/>
  <c r="L210" i="27"/>
  <c r="U209" i="27"/>
  <c r="M205" i="27"/>
  <c r="V204" i="27"/>
  <c r="P202" i="27"/>
  <c r="Y201" i="27"/>
  <c r="R200" i="27"/>
  <c r="AA199" i="27"/>
  <c r="S199" i="27"/>
  <c r="AB198" i="27"/>
  <c r="AC198" i="27" s="1"/>
  <c r="I198" i="27" s="1"/>
  <c r="A198" i="27" s="1"/>
  <c r="Q201" i="27"/>
  <c r="Z200" i="27"/>
  <c r="K212" i="27"/>
  <c r="T211" i="27"/>
  <c r="N204" i="27"/>
  <c r="W203" i="27"/>
  <c r="T212" i="27" l="1"/>
  <c r="K213" i="27"/>
  <c r="R201" i="27"/>
  <c r="AA200" i="27"/>
  <c r="M206" i="27"/>
  <c r="V205" i="27"/>
  <c r="O204" i="27"/>
  <c r="X203" i="27"/>
  <c r="S200" i="27"/>
  <c r="AB199" i="27"/>
  <c r="AC199" i="27" s="1"/>
  <c r="I199" i="27" s="1"/>
  <c r="A199" i="27" s="1"/>
  <c r="N205" i="27"/>
  <c r="W204" i="27"/>
  <c r="Q202" i="27"/>
  <c r="Z201" i="27"/>
  <c r="P203" i="27"/>
  <c r="Y202" i="27"/>
  <c r="L211" i="27"/>
  <c r="U210" i="27"/>
  <c r="Y203" i="27" l="1"/>
  <c r="P204" i="27"/>
  <c r="W205" i="27"/>
  <c r="N206" i="27"/>
  <c r="X204" i="27"/>
  <c r="O205" i="27"/>
  <c r="AA201" i="27"/>
  <c r="R202" i="27"/>
  <c r="U211" i="27"/>
  <c r="L212" i="27"/>
  <c r="Q203" i="27"/>
  <c r="Z202" i="27"/>
  <c r="K214" i="27"/>
  <c r="T213" i="27"/>
  <c r="AB200" i="27"/>
  <c r="AC200" i="27" s="1"/>
  <c r="I200" i="27" s="1"/>
  <c r="A200" i="27" s="1"/>
  <c r="S201" i="27"/>
  <c r="M207" i="27"/>
  <c r="V206" i="27"/>
  <c r="Q204" i="27" l="1"/>
  <c r="Z203" i="27"/>
  <c r="M208" i="27"/>
  <c r="V207" i="27"/>
  <c r="K215" i="27"/>
  <c r="T214" i="27"/>
  <c r="L213" i="27"/>
  <c r="U212" i="27"/>
  <c r="O206" i="27"/>
  <c r="X205" i="27"/>
  <c r="N207" i="27"/>
  <c r="W206" i="27"/>
  <c r="S202" i="27"/>
  <c r="AB201" i="27"/>
  <c r="AC201" i="27" s="1"/>
  <c r="I201" i="27" s="1"/>
  <c r="A201" i="27" s="1"/>
  <c r="R203" i="27"/>
  <c r="AA202" i="27"/>
  <c r="P205" i="27"/>
  <c r="Y204" i="27"/>
  <c r="P206" i="27" l="1"/>
  <c r="Y205" i="27"/>
  <c r="N208" i="27"/>
  <c r="W207" i="27"/>
  <c r="L214" i="27"/>
  <c r="U213" i="27"/>
  <c r="M209" i="27"/>
  <c r="V208" i="27"/>
  <c r="R204" i="27"/>
  <c r="AA203" i="27"/>
  <c r="S203" i="27"/>
  <c r="AB202" i="27"/>
  <c r="AC202" i="27" s="1"/>
  <c r="I202" i="27" s="1"/>
  <c r="A202" i="27" s="1"/>
  <c r="O207" i="27"/>
  <c r="X206" i="27"/>
  <c r="K216" i="27"/>
  <c r="T215" i="27"/>
  <c r="Q205" i="27"/>
  <c r="Z204" i="27"/>
  <c r="Q206" i="27" l="1"/>
  <c r="Z205" i="27"/>
  <c r="M210" i="27"/>
  <c r="V209" i="27"/>
  <c r="N209" i="27"/>
  <c r="W208" i="27"/>
  <c r="K217" i="27"/>
  <c r="T216" i="27"/>
  <c r="S204" i="27"/>
  <c r="AB203" i="27"/>
  <c r="AC203" i="27" s="1"/>
  <c r="I203" i="27" s="1"/>
  <c r="A203" i="27" s="1"/>
  <c r="L215" i="27"/>
  <c r="U214" i="27"/>
  <c r="P207" i="27"/>
  <c r="Y206" i="27"/>
  <c r="O208" i="27"/>
  <c r="X207" i="27"/>
  <c r="R205" i="27"/>
  <c r="AA204" i="27"/>
  <c r="X208" i="27" l="1"/>
  <c r="O209" i="27"/>
  <c r="K218" i="27"/>
  <c r="T217" i="27"/>
  <c r="V210" i="27"/>
  <c r="M211" i="27"/>
  <c r="Y207" i="27"/>
  <c r="P208" i="27"/>
  <c r="R206" i="27"/>
  <c r="AA205" i="27"/>
  <c r="AB204" i="27"/>
  <c r="AC204" i="27" s="1"/>
  <c r="I204" i="27" s="1"/>
  <c r="A204" i="27" s="1"/>
  <c r="S205" i="27"/>
  <c r="N210" i="27"/>
  <c r="W209" i="27"/>
  <c r="U215" i="27"/>
  <c r="L216" i="27"/>
  <c r="Z206" i="27"/>
  <c r="Q207" i="27"/>
  <c r="S206" i="27" l="1"/>
  <c r="AB205" i="27"/>
  <c r="AC205" i="27" s="1"/>
  <c r="I205" i="27" s="1"/>
  <c r="A205" i="27" s="1"/>
  <c r="R207" i="27"/>
  <c r="AA206" i="27"/>
  <c r="P209" i="27"/>
  <c r="Y208" i="27"/>
  <c r="K219" i="27"/>
  <c r="T218" i="27"/>
  <c r="Q208" i="27"/>
  <c r="Z207" i="27"/>
  <c r="L217" i="27"/>
  <c r="U216" i="27"/>
  <c r="N211" i="27"/>
  <c r="W210" i="27"/>
  <c r="M212" i="27"/>
  <c r="V211" i="27"/>
  <c r="O210" i="27"/>
  <c r="X209" i="27"/>
  <c r="M213" i="27" l="1"/>
  <c r="V212" i="27"/>
  <c r="S207" i="27"/>
  <c r="AB206" i="27"/>
  <c r="AC206" i="27" s="1"/>
  <c r="I206" i="27" s="1"/>
  <c r="A206" i="27" s="1"/>
  <c r="O211" i="27"/>
  <c r="X210" i="27"/>
  <c r="N212" i="27"/>
  <c r="W211" i="27"/>
  <c r="Q209" i="27"/>
  <c r="Z208" i="27"/>
  <c r="P210" i="27"/>
  <c r="Y209" i="27"/>
  <c r="R208" i="27"/>
  <c r="AA207" i="27"/>
  <c r="L218" i="27"/>
  <c r="U217" i="27"/>
  <c r="K220" i="27"/>
  <c r="T219" i="27"/>
  <c r="T220" i="27" l="1"/>
  <c r="K221" i="27"/>
  <c r="R209" i="27"/>
  <c r="AA208" i="27"/>
  <c r="M214" i="27"/>
  <c r="V213" i="27"/>
  <c r="N213" i="27"/>
  <c r="W212" i="27"/>
  <c r="S208" i="27"/>
  <c r="AB207" i="27"/>
  <c r="AC207" i="27" s="1"/>
  <c r="I207" i="27" s="1"/>
  <c r="A207" i="27" s="1"/>
  <c r="L219" i="27"/>
  <c r="U218" i="27"/>
  <c r="P211" i="27"/>
  <c r="Y210" i="27"/>
  <c r="Q210" i="27"/>
  <c r="Z209" i="27"/>
  <c r="O212" i="27"/>
  <c r="X211" i="27"/>
  <c r="S209" i="27" l="1"/>
  <c r="AB208" i="27"/>
  <c r="AC208" i="27" s="1"/>
  <c r="I208" i="27" s="1"/>
  <c r="A208" i="27" s="1"/>
  <c r="V214" i="27"/>
  <c r="M215" i="27"/>
  <c r="O213" i="27"/>
  <c r="X212" i="27"/>
  <c r="L220" i="27"/>
  <c r="U219" i="27"/>
  <c r="W213" i="27"/>
  <c r="N214" i="27"/>
  <c r="AA209" i="27"/>
  <c r="R210" i="27"/>
  <c r="Z210" i="27"/>
  <c r="Q211" i="27"/>
  <c r="Y211" i="27"/>
  <c r="P212" i="27"/>
  <c r="K222" i="27"/>
  <c r="T221" i="27"/>
  <c r="R211" i="27" l="1"/>
  <c r="AA210" i="27"/>
  <c r="S210" i="27"/>
  <c r="AB209" i="27"/>
  <c r="AC209" i="27" s="1"/>
  <c r="I209" i="27" s="1"/>
  <c r="A209" i="27" s="1"/>
  <c r="K223" i="27"/>
  <c r="T222" i="27"/>
  <c r="Q212" i="27"/>
  <c r="Z211" i="27"/>
  <c r="N215" i="27"/>
  <c r="W214" i="27"/>
  <c r="L221" i="27"/>
  <c r="U220" i="27"/>
  <c r="M216" i="27"/>
  <c r="V215" i="27"/>
  <c r="P213" i="27"/>
  <c r="Y212" i="27"/>
  <c r="O214" i="27"/>
  <c r="X213" i="27"/>
  <c r="O215" i="27" l="1"/>
  <c r="X214" i="27"/>
  <c r="P214" i="27"/>
  <c r="Y213" i="27"/>
  <c r="Q213" i="27"/>
  <c r="Z212" i="27"/>
  <c r="S211" i="27"/>
  <c r="AB210" i="27"/>
  <c r="AC210" i="27" s="1"/>
  <c r="I210" i="27" s="1"/>
  <c r="A210" i="27" s="1"/>
  <c r="R212" i="27"/>
  <c r="AA211" i="27"/>
  <c r="L222" i="27"/>
  <c r="U221" i="27"/>
  <c r="M217" i="27"/>
  <c r="V216" i="27"/>
  <c r="N216" i="27"/>
  <c r="W215" i="27"/>
  <c r="K224" i="27"/>
  <c r="T223" i="27"/>
  <c r="M218" i="27" l="1"/>
  <c r="V217" i="27"/>
  <c r="L223" i="27"/>
  <c r="U222" i="27"/>
  <c r="S212" i="27"/>
  <c r="AB211" i="27"/>
  <c r="AC211" i="27" s="1"/>
  <c r="I211" i="27" s="1"/>
  <c r="A211" i="27" s="1"/>
  <c r="P215" i="27"/>
  <c r="Y214" i="27"/>
  <c r="T224" i="27"/>
  <c r="K225" i="27"/>
  <c r="O216" i="27"/>
  <c r="X215" i="27"/>
  <c r="N217" i="27"/>
  <c r="W216" i="27"/>
  <c r="R213" i="27"/>
  <c r="AA212" i="27"/>
  <c r="Q214" i="27"/>
  <c r="Z213" i="27"/>
  <c r="X216" i="27" l="1"/>
  <c r="O217" i="27"/>
  <c r="AB212" i="27"/>
  <c r="AC212" i="27" s="1"/>
  <c r="I212" i="27" s="1"/>
  <c r="A212" i="27" s="1"/>
  <c r="S213" i="27"/>
  <c r="V218" i="27"/>
  <c r="M219" i="27"/>
  <c r="AA213" i="27"/>
  <c r="R214" i="27"/>
  <c r="Z214" i="27"/>
  <c r="Q215" i="27"/>
  <c r="W217" i="27"/>
  <c r="N218" i="27"/>
  <c r="K226" i="27"/>
  <c r="T225" i="27"/>
  <c r="P216" i="27"/>
  <c r="Y215" i="27"/>
  <c r="U223" i="27"/>
  <c r="L224" i="27"/>
  <c r="O218" i="27" l="1"/>
  <c r="X217" i="27"/>
  <c r="M220" i="27"/>
  <c r="V219" i="27"/>
  <c r="N219" i="27"/>
  <c r="W218" i="27"/>
  <c r="P217" i="27"/>
  <c r="Y216" i="27"/>
  <c r="R215" i="27"/>
  <c r="AA214" i="27"/>
  <c r="S214" i="27"/>
  <c r="AB213" i="27"/>
  <c r="AC213" i="27" s="1"/>
  <c r="I213" i="27" s="1"/>
  <c r="A213" i="27" s="1"/>
  <c r="K227" i="27"/>
  <c r="T226" i="27"/>
  <c r="L225" i="27"/>
  <c r="U224" i="27"/>
  <c r="Q216" i="27"/>
  <c r="Z215" i="27"/>
  <c r="K228" i="27" l="1"/>
  <c r="K229" i="27" s="1"/>
  <c r="T229" i="27" s="1"/>
  <c r="T227" i="27"/>
  <c r="R216" i="27"/>
  <c r="AA215" i="27"/>
  <c r="N220" i="27"/>
  <c r="W219" i="27"/>
  <c r="Q217" i="27"/>
  <c r="Z216" i="27"/>
  <c r="L226" i="27"/>
  <c r="U225" i="27"/>
  <c r="S215" i="27"/>
  <c r="AB214" i="27"/>
  <c r="AC214" i="27" s="1"/>
  <c r="I214" i="27" s="1"/>
  <c r="A214" i="27" s="1"/>
  <c r="P218" i="27"/>
  <c r="Y217" i="27"/>
  <c r="M221" i="27"/>
  <c r="V220" i="27"/>
  <c r="O219" i="27"/>
  <c r="X218" i="27"/>
  <c r="S216" i="27" l="1"/>
  <c r="AB215" i="27"/>
  <c r="AC215" i="27" s="1"/>
  <c r="I215" i="27" s="1"/>
  <c r="A215" i="27" s="1"/>
  <c r="N221" i="27"/>
  <c r="W220" i="27"/>
  <c r="T228" i="27"/>
  <c r="M222" i="27"/>
  <c r="V221" i="27"/>
  <c r="O220" i="27"/>
  <c r="X219" i="27"/>
  <c r="P219" i="27"/>
  <c r="Y218" i="27"/>
  <c r="L227" i="27"/>
  <c r="U226" i="27"/>
  <c r="Q218" i="27"/>
  <c r="Z217" i="27"/>
  <c r="R217" i="27"/>
  <c r="AA216" i="27"/>
  <c r="AA217" i="27" l="1"/>
  <c r="R218" i="27"/>
  <c r="U227" i="27"/>
  <c r="L228" i="27"/>
  <c r="L229" i="27" s="1"/>
  <c r="U229" i="27" s="1"/>
  <c r="X220" i="27"/>
  <c r="O221" i="27"/>
  <c r="AB216" i="27"/>
  <c r="AC216" i="27" s="1"/>
  <c r="I216" i="27" s="1"/>
  <c r="A216" i="27" s="1"/>
  <c r="S217" i="27"/>
  <c r="Q219" i="27"/>
  <c r="Z218" i="27"/>
  <c r="Y219" i="27"/>
  <c r="P220" i="27"/>
  <c r="M223" i="27"/>
  <c r="V222" i="27"/>
  <c r="W221" i="27"/>
  <c r="N222" i="27"/>
  <c r="Q220" i="27" l="1"/>
  <c r="Z219" i="27"/>
  <c r="U228" i="27"/>
  <c r="P221" i="27"/>
  <c r="Y220" i="27"/>
  <c r="S218" i="27"/>
  <c r="AB217" i="27"/>
  <c r="AC217" i="27" s="1"/>
  <c r="I217" i="27" s="1"/>
  <c r="A217" i="27" s="1"/>
  <c r="M224" i="27"/>
  <c r="V223" i="27"/>
  <c r="N223" i="27"/>
  <c r="W222" i="27"/>
  <c r="O222" i="27"/>
  <c r="X221" i="27"/>
  <c r="R219" i="27"/>
  <c r="AA218" i="27"/>
  <c r="S219" i="27" l="1"/>
  <c r="AB218" i="27"/>
  <c r="AC218" i="27" s="1"/>
  <c r="I218" i="27" s="1"/>
  <c r="A218" i="27" s="1"/>
  <c r="N224" i="27"/>
  <c r="W223" i="27"/>
  <c r="R220" i="27"/>
  <c r="AA219" i="27"/>
  <c r="P222" i="27"/>
  <c r="Y221" i="27"/>
  <c r="O223" i="27"/>
  <c r="X222" i="27"/>
  <c r="M225" i="27"/>
  <c r="V224" i="27"/>
  <c r="Q221" i="27"/>
  <c r="Z220" i="27"/>
  <c r="Q222" i="27" l="1"/>
  <c r="Z221" i="27"/>
  <c r="O224" i="27"/>
  <c r="X223" i="27"/>
  <c r="N225" i="27"/>
  <c r="W224" i="27"/>
  <c r="S220" i="27"/>
  <c r="AB219" i="27"/>
  <c r="AC219" i="27" s="1"/>
  <c r="I219" i="27" s="1"/>
  <c r="A219" i="27" s="1"/>
  <c r="R221" i="27"/>
  <c r="AA220" i="27"/>
  <c r="M226" i="27"/>
  <c r="V225" i="27"/>
  <c r="P223" i="27"/>
  <c r="Y222" i="27"/>
  <c r="Z222" i="27" l="1"/>
  <c r="Q223" i="27"/>
  <c r="Y223" i="27"/>
  <c r="P224" i="27"/>
  <c r="V226" i="27"/>
  <c r="M227" i="27"/>
  <c r="AB220" i="27"/>
  <c r="AC220" i="27" s="1"/>
  <c r="I220" i="27" s="1"/>
  <c r="A220" i="27" s="1"/>
  <c r="S221" i="27"/>
  <c r="X224" i="27"/>
  <c r="O225" i="27"/>
  <c r="R222" i="27"/>
  <c r="AA221" i="27"/>
  <c r="N226" i="27"/>
  <c r="W225" i="27"/>
  <c r="O226" i="27" l="1"/>
  <c r="X225" i="27"/>
  <c r="S222" i="27"/>
  <c r="AB221" i="27"/>
  <c r="AC221" i="27" s="1"/>
  <c r="I221" i="27" s="1"/>
  <c r="A221" i="27" s="1"/>
  <c r="P225" i="27"/>
  <c r="Y224" i="27"/>
  <c r="N227" i="27"/>
  <c r="W226" i="27"/>
  <c r="M228" i="27"/>
  <c r="M229" i="27" s="1"/>
  <c r="V227" i="27"/>
  <c r="Q224" i="27"/>
  <c r="Z223" i="27"/>
  <c r="R223" i="27"/>
  <c r="AA222" i="27"/>
  <c r="V229" i="27" l="1"/>
  <c r="Q225" i="27"/>
  <c r="Z224" i="27"/>
  <c r="N228" i="27"/>
  <c r="N229" i="27" s="1"/>
  <c r="W229" i="27" s="1"/>
  <c r="W227" i="27"/>
  <c r="S223" i="27"/>
  <c r="AB222" i="27"/>
  <c r="AC222" i="27" s="1"/>
  <c r="I222" i="27" s="1"/>
  <c r="A222" i="27" s="1"/>
  <c r="R224" i="27"/>
  <c r="AA223" i="27"/>
  <c r="V228" i="27"/>
  <c r="P226" i="27"/>
  <c r="Y225" i="27"/>
  <c r="O227" i="27"/>
  <c r="X226" i="27"/>
  <c r="Q226" i="27" l="1"/>
  <c r="Z225" i="27"/>
  <c r="O228" i="27"/>
  <c r="O229" i="27" s="1"/>
  <c r="X229" i="27" s="1"/>
  <c r="X227" i="27"/>
  <c r="R225" i="27"/>
  <c r="AA224" i="27"/>
  <c r="W228" i="27"/>
  <c r="P227" i="27"/>
  <c r="Y226" i="27"/>
  <c r="S224" i="27"/>
  <c r="AB223" i="27"/>
  <c r="AC223" i="27" s="1"/>
  <c r="I223" i="27" s="1"/>
  <c r="A223" i="27" s="1"/>
  <c r="Y227" i="27" l="1"/>
  <c r="P228" i="27"/>
  <c r="P229" i="27" s="1"/>
  <c r="Y229" i="27" s="1"/>
  <c r="AA225" i="27"/>
  <c r="R226" i="27"/>
  <c r="X228" i="27"/>
  <c r="Z226" i="27"/>
  <c r="Q227" i="27"/>
  <c r="S225" i="27"/>
  <c r="AB224" i="27"/>
  <c r="AC224" i="27" s="1"/>
  <c r="I224" i="27" s="1"/>
  <c r="A224" i="27" s="1"/>
  <c r="S226" i="27" l="1"/>
  <c r="AB225" i="27"/>
  <c r="AC225" i="27" s="1"/>
  <c r="I225" i="27" s="1"/>
  <c r="A225" i="27" s="1"/>
  <c r="R227" i="27"/>
  <c r="AA226" i="27"/>
  <c r="Q228" i="27"/>
  <c r="Q229" i="27" s="1"/>
  <c r="Z229" i="27" s="1"/>
  <c r="Z227" i="27"/>
  <c r="Y228" i="27"/>
  <c r="R228" i="27" l="1"/>
  <c r="R229" i="27" s="1"/>
  <c r="AA229" i="27" s="1"/>
  <c r="AA227" i="27"/>
  <c r="S227" i="27"/>
  <c r="AB226" i="27"/>
  <c r="AC226" i="27" s="1"/>
  <c r="I226" i="27" s="1"/>
  <c r="A226" i="27" s="1"/>
  <c r="Z228" i="27"/>
  <c r="S228" i="27" l="1"/>
  <c r="S229" i="27" s="1"/>
  <c r="AB229" i="27" s="1"/>
  <c r="AC229" i="27" s="1"/>
  <c r="I229" i="27" s="1"/>
  <c r="AB227" i="27"/>
  <c r="AC227" i="27" s="1"/>
  <c r="I227" i="27" s="1"/>
  <c r="A227" i="27" s="1"/>
  <c r="AA228" i="27"/>
  <c r="AB228" i="27" l="1"/>
  <c r="AC228" i="27" s="1"/>
  <c r="I228" i="27" s="1"/>
  <c r="A228" i="27" s="1"/>
  <c r="K230" i="27" l="1"/>
  <c r="K231" i="27" l="1"/>
  <c r="T230" i="27"/>
  <c r="K232" i="27" l="1"/>
  <c r="T231" i="27"/>
  <c r="L230" i="27"/>
  <c r="L231" i="27" l="1"/>
  <c r="U230" i="27"/>
  <c r="T232" i="27"/>
  <c r="K233" i="27"/>
  <c r="K234" i="27" l="1"/>
  <c r="T233" i="27"/>
  <c r="U231" i="27"/>
  <c r="L232" i="27"/>
  <c r="L233" i="27" l="1"/>
  <c r="U232" i="27"/>
  <c r="K235" i="27"/>
  <c r="T234" i="27"/>
  <c r="L234" i="27" l="1"/>
  <c r="U233" i="27"/>
  <c r="K236" i="27"/>
  <c r="T235" i="27"/>
  <c r="L235" i="27" l="1"/>
  <c r="U234" i="27"/>
  <c r="M230" i="27"/>
  <c r="T236" i="27"/>
  <c r="K237" i="27"/>
  <c r="K238" i="27" l="1"/>
  <c r="T237" i="27"/>
  <c r="N230" i="27"/>
  <c r="U235" i="27"/>
  <c r="L236" i="27"/>
  <c r="M231" i="27"/>
  <c r="V230" i="27"/>
  <c r="O230" i="27" l="1"/>
  <c r="N231" i="27"/>
  <c r="W230" i="27"/>
  <c r="K239" i="27"/>
  <c r="T238" i="27"/>
  <c r="M232" i="27"/>
  <c r="V231" i="27"/>
  <c r="L237" i="27"/>
  <c r="U236" i="27"/>
  <c r="L238" i="27" l="1"/>
  <c r="U237" i="27"/>
  <c r="M233" i="27"/>
  <c r="V232" i="27"/>
  <c r="K240" i="27"/>
  <c r="T239" i="27"/>
  <c r="N232" i="27"/>
  <c r="W231" i="27"/>
  <c r="P230" i="27"/>
  <c r="O231" i="27"/>
  <c r="X230" i="27"/>
  <c r="O232" i="27" l="1"/>
  <c r="X231" i="27"/>
  <c r="N233" i="27"/>
  <c r="W232" i="27"/>
  <c r="M234" i="27"/>
  <c r="V233" i="27"/>
  <c r="Q230" i="27"/>
  <c r="P231" i="27"/>
  <c r="Y230" i="27"/>
  <c r="K241" i="27"/>
  <c r="T240" i="27"/>
  <c r="L239" i="27"/>
  <c r="U238" i="27"/>
  <c r="U239" i="27" l="1"/>
  <c r="L240" i="27"/>
  <c r="R230" i="27"/>
  <c r="Z230" i="27"/>
  <c r="Q231" i="27"/>
  <c r="N234" i="27"/>
  <c r="W233" i="27"/>
  <c r="K242" i="27"/>
  <c r="T241" i="27"/>
  <c r="X232" i="27"/>
  <c r="O233" i="27"/>
  <c r="Y231" i="27"/>
  <c r="P232" i="27"/>
  <c r="V234" i="27"/>
  <c r="M235" i="27"/>
  <c r="O234" i="27" l="1"/>
  <c r="X233" i="27"/>
  <c r="P233" i="27"/>
  <c r="Y232" i="27"/>
  <c r="S230" i="27"/>
  <c r="A229" i="27"/>
  <c r="M236" i="27"/>
  <c r="V235" i="27"/>
  <c r="N235" i="27"/>
  <c r="W234" i="27"/>
  <c r="L241" i="27"/>
  <c r="U240" i="27"/>
  <c r="K243" i="27"/>
  <c r="T242" i="27"/>
  <c r="Q232" i="27"/>
  <c r="Z231" i="27"/>
  <c r="R231" i="27"/>
  <c r="AA230" i="27"/>
  <c r="R232" i="27" l="1"/>
  <c r="AA231" i="27"/>
  <c r="L242" i="27"/>
  <c r="U241" i="27"/>
  <c r="K244" i="27"/>
  <c r="T243" i="27"/>
  <c r="M237" i="27"/>
  <c r="V236" i="27"/>
  <c r="P234" i="27"/>
  <c r="Y233" i="27"/>
  <c r="N236" i="27"/>
  <c r="W235" i="27"/>
  <c r="Q233" i="27"/>
  <c r="Z232" i="27"/>
  <c r="S231" i="27"/>
  <c r="AB230" i="27"/>
  <c r="AC230" i="27" s="1"/>
  <c r="I230" i="27" s="1"/>
  <c r="A230" i="27" s="1"/>
  <c r="O235" i="27"/>
  <c r="X234" i="27"/>
  <c r="L243" i="27" l="1"/>
  <c r="U242" i="27"/>
  <c r="S232" i="27"/>
  <c r="AB231" i="27"/>
  <c r="AC231" i="27" s="1"/>
  <c r="I231" i="27" s="1"/>
  <c r="A231" i="27" s="1"/>
  <c r="T244" i="27"/>
  <c r="K245" i="27"/>
  <c r="O236" i="27"/>
  <c r="X235" i="27"/>
  <c r="Q234" i="27"/>
  <c r="Z233" i="27"/>
  <c r="P235" i="27"/>
  <c r="Y234" i="27"/>
  <c r="N237" i="27"/>
  <c r="W236" i="27"/>
  <c r="M238" i="27"/>
  <c r="V237" i="27"/>
  <c r="R233" i="27"/>
  <c r="AA232" i="27"/>
  <c r="AA233" i="27" l="1"/>
  <c r="R234" i="27"/>
  <c r="Y235" i="27"/>
  <c r="P236" i="27"/>
  <c r="O237" i="27"/>
  <c r="X236" i="27"/>
  <c r="S233" i="27"/>
  <c r="AB232" i="27"/>
  <c r="AC232" i="27" s="1"/>
  <c r="I232" i="27" s="1"/>
  <c r="A232" i="27" s="1"/>
  <c r="W237" i="27"/>
  <c r="N238" i="27"/>
  <c r="K246" i="27"/>
  <c r="T245" i="27"/>
  <c r="Z234" i="27"/>
  <c r="Q235" i="27"/>
  <c r="L244" i="27"/>
  <c r="U243" i="27"/>
  <c r="V238" i="27"/>
  <c r="M239" i="27"/>
  <c r="K247" i="27" l="1"/>
  <c r="T246" i="27"/>
  <c r="S234" i="27"/>
  <c r="AB233" i="27"/>
  <c r="AC233" i="27" s="1"/>
  <c r="I233" i="27" s="1"/>
  <c r="A233" i="27" s="1"/>
  <c r="L245" i="27"/>
  <c r="U244" i="27"/>
  <c r="R235" i="27"/>
  <c r="AA234" i="27"/>
  <c r="N239" i="27"/>
  <c r="W238" i="27"/>
  <c r="M240" i="27"/>
  <c r="V239" i="27"/>
  <c r="O238" i="27"/>
  <c r="X237" i="27"/>
  <c r="Q236" i="27"/>
  <c r="Z235" i="27"/>
  <c r="P237" i="27"/>
  <c r="Y236" i="27"/>
  <c r="Q237" i="27" l="1"/>
  <c r="Z236" i="27"/>
  <c r="L246" i="27"/>
  <c r="U245" i="27"/>
  <c r="K248" i="27"/>
  <c r="T247" i="27"/>
  <c r="M241" i="27"/>
  <c r="V240" i="27"/>
  <c r="P238" i="27"/>
  <c r="Y237" i="27"/>
  <c r="R236" i="27"/>
  <c r="AA235" i="27"/>
  <c r="S235" i="27"/>
  <c r="AB234" i="27"/>
  <c r="AC234" i="27" s="1"/>
  <c r="I234" i="27" s="1"/>
  <c r="A234" i="27" s="1"/>
  <c r="O239" i="27"/>
  <c r="X238" i="27"/>
  <c r="N240" i="27"/>
  <c r="W239" i="27"/>
  <c r="O240" i="27" l="1"/>
  <c r="X239" i="27"/>
  <c r="R237" i="27"/>
  <c r="AA236" i="27"/>
  <c r="Q238" i="27"/>
  <c r="Z237" i="27"/>
  <c r="M242" i="27"/>
  <c r="V241" i="27"/>
  <c r="L247" i="27"/>
  <c r="U246" i="27"/>
  <c r="N241" i="27"/>
  <c r="W240" i="27"/>
  <c r="S236" i="27"/>
  <c r="AB235" i="27"/>
  <c r="AC235" i="27" s="1"/>
  <c r="I235" i="27" s="1"/>
  <c r="A235" i="27" s="1"/>
  <c r="P239" i="27"/>
  <c r="Y238" i="27"/>
  <c r="T248" i="27"/>
  <c r="K249" i="27"/>
  <c r="K250" i="27" l="1"/>
  <c r="T249" i="27"/>
  <c r="W241" i="27"/>
  <c r="N242" i="27"/>
  <c r="V242" i="27"/>
  <c r="M243" i="27"/>
  <c r="X240" i="27"/>
  <c r="O241" i="27"/>
  <c r="P240" i="27"/>
  <c r="Y239" i="27"/>
  <c r="AB236" i="27"/>
  <c r="AC236" i="27" s="1"/>
  <c r="I236" i="27" s="1"/>
  <c r="A236" i="27" s="1"/>
  <c r="S237" i="27"/>
  <c r="U247" i="27"/>
  <c r="L248" i="27"/>
  <c r="Z238" i="27"/>
  <c r="Q239" i="27"/>
  <c r="AA237" i="27"/>
  <c r="R238" i="27"/>
  <c r="Q240" i="27" l="1"/>
  <c r="Z239" i="27"/>
  <c r="S238" i="27"/>
  <c r="AB237" i="27"/>
  <c r="AC237" i="27" s="1"/>
  <c r="I237" i="27" s="1"/>
  <c r="A237" i="27" s="1"/>
  <c r="K251" i="27"/>
  <c r="T250" i="27"/>
  <c r="M244" i="27"/>
  <c r="V243" i="27"/>
  <c r="R239" i="27"/>
  <c r="AA238" i="27"/>
  <c r="L249" i="27"/>
  <c r="U248" i="27"/>
  <c r="P241" i="27"/>
  <c r="Y240" i="27"/>
  <c r="O242" i="27"/>
  <c r="X241" i="27"/>
  <c r="N243" i="27"/>
  <c r="W242" i="27"/>
  <c r="N244" i="27" l="1"/>
  <c r="W243" i="27"/>
  <c r="P242" i="27"/>
  <c r="Y241" i="27"/>
  <c r="L250" i="27"/>
  <c r="U249" i="27"/>
  <c r="M245" i="27"/>
  <c r="V244" i="27"/>
  <c r="S239" i="27"/>
  <c r="AB238" i="27"/>
  <c r="AC238" i="27" s="1"/>
  <c r="I238" i="27" s="1"/>
  <c r="A238" i="27" s="1"/>
  <c r="O243" i="27"/>
  <c r="X242" i="27"/>
  <c r="R240" i="27"/>
  <c r="AA239" i="27"/>
  <c r="K252" i="27"/>
  <c r="T251" i="27"/>
  <c r="Q241" i="27"/>
  <c r="Z240" i="27"/>
  <c r="Q242" i="27" l="1"/>
  <c r="Z241" i="27"/>
  <c r="M246" i="27"/>
  <c r="V245" i="27"/>
  <c r="P243" i="27"/>
  <c r="Y242" i="27"/>
  <c r="R241" i="27"/>
  <c r="AA240" i="27"/>
  <c r="S240" i="27"/>
  <c r="AB239" i="27"/>
  <c r="AC239" i="27" s="1"/>
  <c r="I239" i="27" s="1"/>
  <c r="A239" i="27" s="1"/>
  <c r="L251" i="27"/>
  <c r="U250" i="27"/>
  <c r="N245" i="27"/>
  <c r="W244" i="27"/>
  <c r="T252" i="27"/>
  <c r="K253" i="27"/>
  <c r="O244" i="27"/>
  <c r="X243" i="27"/>
  <c r="X244" i="27" l="1"/>
  <c r="O245" i="27"/>
  <c r="W245" i="27"/>
  <c r="N246" i="27"/>
  <c r="AB240" i="27"/>
  <c r="AC240" i="27" s="1"/>
  <c r="I240" i="27" s="1"/>
  <c r="A240" i="27" s="1"/>
  <c r="S241" i="27"/>
  <c r="AA241" i="27"/>
  <c r="R242" i="27"/>
  <c r="M247" i="27"/>
  <c r="V246" i="27"/>
  <c r="K254" i="27"/>
  <c r="T253" i="27"/>
  <c r="U251" i="27"/>
  <c r="L252" i="27"/>
  <c r="Y243" i="27"/>
  <c r="P244" i="27"/>
  <c r="Q243" i="27"/>
  <c r="Z242" i="27"/>
  <c r="Q244" i="27" l="1"/>
  <c r="Z243" i="27"/>
  <c r="K255" i="27"/>
  <c r="T254" i="27"/>
  <c r="S242" i="27"/>
  <c r="AB241" i="27"/>
  <c r="AC241" i="27" s="1"/>
  <c r="I241" i="27" s="1"/>
  <c r="A241" i="27" s="1"/>
  <c r="O246" i="27"/>
  <c r="X245" i="27"/>
  <c r="P245" i="27"/>
  <c r="Y244" i="27"/>
  <c r="M248" i="27"/>
  <c r="V247" i="27"/>
  <c r="L253" i="27"/>
  <c r="U252" i="27"/>
  <c r="R243" i="27"/>
  <c r="AA242" i="27"/>
  <c r="N247" i="27"/>
  <c r="W246" i="27"/>
  <c r="N248" i="27" l="1"/>
  <c r="W247" i="27"/>
  <c r="L254" i="27"/>
  <c r="U253" i="27"/>
  <c r="K256" i="27"/>
  <c r="T255" i="27"/>
  <c r="R244" i="27"/>
  <c r="AA243" i="27"/>
  <c r="P246" i="27"/>
  <c r="Y245" i="27"/>
  <c r="S243" i="27"/>
  <c r="AB242" i="27"/>
  <c r="AC242" i="27" s="1"/>
  <c r="I242" i="27" s="1"/>
  <c r="A242" i="27" s="1"/>
  <c r="M249" i="27"/>
  <c r="V248" i="27"/>
  <c r="O247" i="27"/>
  <c r="X246" i="27"/>
  <c r="Q245" i="27"/>
  <c r="Z244" i="27"/>
  <c r="Q246" i="27" l="1"/>
  <c r="Z245" i="27"/>
  <c r="S244" i="27"/>
  <c r="AB243" i="27"/>
  <c r="AC243" i="27" s="1"/>
  <c r="I243" i="27" s="1"/>
  <c r="A243" i="27" s="1"/>
  <c r="R245" i="27"/>
  <c r="AA244" i="27"/>
  <c r="L255" i="27"/>
  <c r="U254" i="27"/>
  <c r="M250" i="27"/>
  <c r="V249" i="27"/>
  <c r="O248" i="27"/>
  <c r="X247" i="27"/>
  <c r="P247" i="27"/>
  <c r="Y246" i="27"/>
  <c r="K257" i="27"/>
  <c r="T256" i="27"/>
  <c r="N249" i="27"/>
  <c r="W248" i="27"/>
  <c r="N250" i="27" l="1"/>
  <c r="W249" i="27"/>
  <c r="Y247" i="27"/>
  <c r="P248" i="27"/>
  <c r="U255" i="27"/>
  <c r="L256" i="27"/>
  <c r="AB244" i="27"/>
  <c r="AC244" i="27" s="1"/>
  <c r="I244" i="27" s="1"/>
  <c r="A244" i="27" s="1"/>
  <c r="S245" i="27"/>
  <c r="Z246" i="27"/>
  <c r="Q247" i="27"/>
  <c r="K258" i="27"/>
  <c r="T257" i="27"/>
  <c r="X248" i="27"/>
  <c r="O249" i="27"/>
  <c r="V250" i="27"/>
  <c r="M251" i="27"/>
  <c r="R246" i="27"/>
  <c r="AA245" i="27"/>
  <c r="M252" i="27" l="1"/>
  <c r="V251" i="27"/>
  <c r="O250" i="27"/>
  <c r="X249" i="27"/>
  <c r="N251" i="27"/>
  <c r="W250" i="27"/>
  <c r="R247" i="27"/>
  <c r="AA246" i="27"/>
  <c r="S246" i="27"/>
  <c r="AB245" i="27"/>
  <c r="AC245" i="27" s="1"/>
  <c r="I245" i="27" s="1"/>
  <c r="A245" i="27" s="1"/>
  <c r="P249" i="27"/>
  <c r="Y248" i="27"/>
  <c r="K260" i="27"/>
  <c r="K259" i="27"/>
  <c r="T259" i="27" s="1"/>
  <c r="T258" i="27"/>
  <c r="Q248" i="27"/>
  <c r="Z247" i="27"/>
  <c r="L257" i="27"/>
  <c r="U256" i="27"/>
  <c r="L258" i="27" l="1"/>
  <c r="U257" i="27"/>
  <c r="M253" i="27"/>
  <c r="V252" i="27"/>
  <c r="T260" i="27"/>
  <c r="K261" i="27"/>
  <c r="P250" i="27"/>
  <c r="Y249" i="27"/>
  <c r="R248" i="27"/>
  <c r="AA247" i="27"/>
  <c r="Q249" i="27"/>
  <c r="Z248" i="27"/>
  <c r="O251" i="27"/>
  <c r="X250" i="27"/>
  <c r="S247" i="27"/>
  <c r="AB246" i="27"/>
  <c r="AC246" i="27" s="1"/>
  <c r="I246" i="27" s="1"/>
  <c r="A246" i="27" s="1"/>
  <c r="N252" i="27"/>
  <c r="W251" i="27"/>
  <c r="N253" i="27" l="1"/>
  <c r="W252" i="27"/>
  <c r="Q250" i="27"/>
  <c r="Z249" i="27"/>
  <c r="R249" i="27"/>
  <c r="AA248" i="27"/>
  <c r="L259" i="27"/>
  <c r="U259" i="27" s="1"/>
  <c r="U258" i="27"/>
  <c r="L260" i="27"/>
  <c r="S248" i="27"/>
  <c r="AB247" i="27"/>
  <c r="AC247" i="27" s="1"/>
  <c r="I247" i="27" s="1"/>
  <c r="A247" i="27" s="1"/>
  <c r="O252" i="27"/>
  <c r="X251" i="27"/>
  <c r="P251" i="27"/>
  <c r="Y250" i="27"/>
  <c r="M254" i="27"/>
  <c r="V253" i="27"/>
  <c r="K262" i="27"/>
  <c r="T261" i="27"/>
  <c r="L261" i="27" l="1"/>
  <c r="U260" i="27"/>
  <c r="AA249" i="27"/>
  <c r="R250" i="27"/>
  <c r="W253" i="27"/>
  <c r="N254" i="27"/>
  <c r="V254" i="27"/>
  <c r="M255" i="27"/>
  <c r="O253" i="27"/>
  <c r="X252" i="27"/>
  <c r="Z250" i="27"/>
  <c r="Q251" i="27"/>
  <c r="K263" i="27"/>
  <c r="T262" i="27"/>
  <c r="Y251" i="27"/>
  <c r="P252" i="27"/>
  <c r="S249" i="27"/>
  <c r="AB248" i="27"/>
  <c r="AC248" i="27" s="1"/>
  <c r="I248" i="27" s="1"/>
  <c r="A248" i="27" s="1"/>
  <c r="P253" i="27" l="1"/>
  <c r="Y252" i="27"/>
  <c r="Q252" i="27"/>
  <c r="Z251" i="27"/>
  <c r="N255" i="27"/>
  <c r="W254" i="27"/>
  <c r="L262" i="27"/>
  <c r="U261" i="27"/>
  <c r="O254" i="27"/>
  <c r="X253" i="27"/>
  <c r="S250" i="27"/>
  <c r="AB249" i="27"/>
  <c r="AC249" i="27" s="1"/>
  <c r="I249" i="27" s="1"/>
  <c r="A249" i="27" s="1"/>
  <c r="K264" i="27"/>
  <c r="T263" i="27"/>
  <c r="M256" i="27"/>
  <c r="V255" i="27"/>
  <c r="R251" i="27"/>
  <c r="AA250" i="27"/>
  <c r="M257" i="27" l="1"/>
  <c r="V256" i="27"/>
  <c r="S251" i="27"/>
  <c r="AB250" i="27"/>
  <c r="AC250" i="27" s="1"/>
  <c r="I250" i="27" s="1"/>
  <c r="A250" i="27" s="1"/>
  <c r="N256" i="27"/>
  <c r="W255" i="27"/>
  <c r="Q253" i="27"/>
  <c r="Z252" i="27"/>
  <c r="L263" i="27"/>
  <c r="U262" i="27"/>
  <c r="R252" i="27"/>
  <c r="AA251" i="27"/>
  <c r="T264" i="27"/>
  <c r="K265" i="27"/>
  <c r="O255" i="27"/>
  <c r="X254" i="27"/>
  <c r="P254" i="27"/>
  <c r="Y253" i="27"/>
  <c r="P255" i="27" l="1"/>
  <c r="Y254" i="27"/>
  <c r="S252" i="27"/>
  <c r="AB251" i="27"/>
  <c r="AC251" i="27" s="1"/>
  <c r="I251" i="27" s="1"/>
  <c r="A251" i="27" s="1"/>
  <c r="U263" i="27"/>
  <c r="L264" i="27"/>
  <c r="N257" i="27"/>
  <c r="W256" i="27"/>
  <c r="R253" i="27"/>
  <c r="AA252" i="27"/>
  <c r="M258" i="27"/>
  <c r="V257" i="27"/>
  <c r="O256" i="27"/>
  <c r="X255" i="27"/>
  <c r="K266" i="27"/>
  <c r="T265" i="27"/>
  <c r="Q254" i="27"/>
  <c r="Z253" i="27"/>
  <c r="AA253" i="27" l="1"/>
  <c r="R254" i="27"/>
  <c r="L265" i="27"/>
  <c r="U264" i="27"/>
  <c r="K267" i="27"/>
  <c r="T266" i="27"/>
  <c r="M260" i="27"/>
  <c r="V258" i="27"/>
  <c r="M259" i="27"/>
  <c r="V259" i="27" s="1"/>
  <c r="Z254" i="27"/>
  <c r="Q255" i="27"/>
  <c r="X256" i="27"/>
  <c r="O257" i="27"/>
  <c r="W257" i="27"/>
  <c r="N258" i="27"/>
  <c r="AB252" i="27"/>
  <c r="AC252" i="27" s="1"/>
  <c r="I252" i="27" s="1"/>
  <c r="A252" i="27" s="1"/>
  <c r="S253" i="27"/>
  <c r="P256" i="27"/>
  <c r="Y255" i="27"/>
  <c r="T267" i="27" l="1"/>
  <c r="K268" i="27"/>
  <c r="Q256" i="27"/>
  <c r="Z255" i="27"/>
  <c r="N260" i="27"/>
  <c r="N259" i="27"/>
  <c r="W259" i="27" s="1"/>
  <c r="W258" i="27"/>
  <c r="P257" i="27"/>
  <c r="Y256" i="27"/>
  <c r="M261" i="27"/>
  <c r="V260" i="27"/>
  <c r="L266" i="27"/>
  <c r="U265" i="27"/>
  <c r="S254" i="27"/>
  <c r="AB253" i="27"/>
  <c r="AC253" i="27" s="1"/>
  <c r="I253" i="27" s="1"/>
  <c r="A253" i="27" s="1"/>
  <c r="O258" i="27"/>
  <c r="X257" i="27"/>
  <c r="R255" i="27"/>
  <c r="AA254" i="27"/>
  <c r="O260" i="27" l="1"/>
  <c r="O259" i="27"/>
  <c r="X259" i="27" s="1"/>
  <c r="X258" i="27"/>
  <c r="L267" i="27"/>
  <c r="U266" i="27"/>
  <c r="P258" i="27"/>
  <c r="Y257" i="27"/>
  <c r="K269" i="27"/>
  <c r="T268" i="27"/>
  <c r="R256" i="27"/>
  <c r="AA255" i="27"/>
  <c r="S255" i="27"/>
  <c r="AB254" i="27"/>
  <c r="AC254" i="27" s="1"/>
  <c r="I254" i="27" s="1"/>
  <c r="A254" i="27" s="1"/>
  <c r="M262" i="27"/>
  <c r="V261" i="27"/>
  <c r="N261" i="27"/>
  <c r="W260" i="27"/>
  <c r="Q257" i="27"/>
  <c r="Z256" i="27"/>
  <c r="S256" i="27" l="1"/>
  <c r="AB255" i="27"/>
  <c r="AC255" i="27" s="1"/>
  <c r="I255" i="27" s="1"/>
  <c r="A255" i="27" s="1"/>
  <c r="R257" i="27"/>
  <c r="AA256" i="27"/>
  <c r="P259" i="27"/>
  <c r="Y259" i="27" s="1"/>
  <c r="Y258" i="27"/>
  <c r="P260" i="27"/>
  <c r="X260" i="27"/>
  <c r="O261" i="27"/>
  <c r="M263" i="27"/>
  <c r="V262" i="27"/>
  <c r="T269" i="27"/>
  <c r="K270" i="27"/>
  <c r="L268" i="27"/>
  <c r="U267" i="27"/>
  <c r="Q258" i="27"/>
  <c r="Z257" i="27"/>
  <c r="W261" i="27"/>
  <c r="N262" i="27"/>
  <c r="N263" i="27" l="1"/>
  <c r="W262" i="27"/>
  <c r="AB256" i="27"/>
  <c r="AC256" i="27" s="1"/>
  <c r="I256" i="27" s="1"/>
  <c r="A256" i="27" s="1"/>
  <c r="S257" i="27"/>
  <c r="Q260" i="27"/>
  <c r="Q259" i="27"/>
  <c r="Z259" i="27" s="1"/>
  <c r="Z258" i="27"/>
  <c r="L269" i="27"/>
  <c r="U268" i="27"/>
  <c r="M264" i="27"/>
  <c r="V263" i="27"/>
  <c r="K271" i="27"/>
  <c r="T270" i="27"/>
  <c r="O262" i="27"/>
  <c r="X261" i="27"/>
  <c r="P261" i="27"/>
  <c r="Y260" i="27"/>
  <c r="AA257" i="27"/>
  <c r="R258" i="27"/>
  <c r="P262" i="27" l="1"/>
  <c r="Y261" i="27"/>
  <c r="Q261" i="27"/>
  <c r="Z260" i="27"/>
  <c r="R260" i="27"/>
  <c r="R259" i="27"/>
  <c r="AA259" i="27" s="1"/>
  <c r="AA258" i="27"/>
  <c r="K272" i="27"/>
  <c r="T271" i="27"/>
  <c r="L270" i="27"/>
  <c r="U269" i="27"/>
  <c r="S258" i="27"/>
  <c r="AB257" i="27"/>
  <c r="AC257" i="27" s="1"/>
  <c r="I257" i="27" s="1"/>
  <c r="A257" i="27" s="1"/>
  <c r="N264" i="27"/>
  <c r="W263" i="27"/>
  <c r="O263" i="27"/>
  <c r="X262" i="27"/>
  <c r="M265" i="27"/>
  <c r="V264" i="27"/>
  <c r="S260" i="27" l="1"/>
  <c r="S259" i="27"/>
  <c r="AB259" i="27" s="1"/>
  <c r="AC259" i="27" s="1"/>
  <c r="I259" i="27" s="1"/>
  <c r="A259" i="27" s="1"/>
  <c r="AB258" i="27"/>
  <c r="AC258" i="27" s="1"/>
  <c r="I258" i="27" s="1"/>
  <c r="A258" i="27" s="1"/>
  <c r="K273" i="27"/>
  <c r="T272" i="27"/>
  <c r="Q262" i="27"/>
  <c r="Z261" i="27"/>
  <c r="P263" i="27"/>
  <c r="Y262" i="27"/>
  <c r="V265" i="27"/>
  <c r="M266" i="27"/>
  <c r="W264" i="27"/>
  <c r="N265" i="27"/>
  <c r="U270" i="27"/>
  <c r="L271" i="27"/>
  <c r="O264" i="27"/>
  <c r="X263" i="27"/>
  <c r="R261" i="27"/>
  <c r="AA260" i="27"/>
  <c r="O265" i="27" l="1"/>
  <c r="X264" i="27"/>
  <c r="Y263" i="27"/>
  <c r="P264" i="27"/>
  <c r="AB260" i="27"/>
  <c r="AC260" i="27" s="1"/>
  <c r="I260" i="27" s="1"/>
  <c r="A260" i="27" s="1"/>
  <c r="S261" i="27"/>
  <c r="L272" i="27"/>
  <c r="U271" i="27"/>
  <c r="K274" i="27"/>
  <c r="T273" i="27"/>
  <c r="R262" i="27"/>
  <c r="AA261" i="27"/>
  <c r="M267" i="27"/>
  <c r="V266" i="27"/>
  <c r="Z262" i="27"/>
  <c r="Q263" i="27"/>
  <c r="N266" i="27"/>
  <c r="W265" i="27"/>
  <c r="Q264" i="27" l="1"/>
  <c r="Z263" i="27"/>
  <c r="S262" i="27"/>
  <c r="AB261" i="27"/>
  <c r="AC261" i="27" s="1"/>
  <c r="I261" i="27" s="1"/>
  <c r="A261" i="27" s="1"/>
  <c r="V267" i="27"/>
  <c r="M268" i="27"/>
  <c r="K275" i="27"/>
  <c r="T274" i="27"/>
  <c r="X265" i="27"/>
  <c r="O266" i="27"/>
  <c r="N267" i="27"/>
  <c r="W266" i="27"/>
  <c r="R263" i="27"/>
  <c r="AA262" i="27"/>
  <c r="U272" i="27"/>
  <c r="L273" i="27"/>
  <c r="P265" i="27"/>
  <c r="Y264" i="27"/>
  <c r="L274" i="27" l="1"/>
  <c r="U273" i="27"/>
  <c r="N268" i="27"/>
  <c r="W267" i="27"/>
  <c r="O267" i="27"/>
  <c r="X266" i="27"/>
  <c r="T275" i="27"/>
  <c r="K276" i="27"/>
  <c r="S263" i="27"/>
  <c r="AB262" i="27"/>
  <c r="AC262" i="27" s="1"/>
  <c r="I262" i="27" s="1"/>
  <c r="A262" i="27" s="1"/>
  <c r="Q265" i="27"/>
  <c r="Z264" i="27"/>
  <c r="P266" i="27"/>
  <c r="Y265" i="27"/>
  <c r="R264" i="27"/>
  <c r="AA263" i="27"/>
  <c r="M269" i="27"/>
  <c r="V268" i="27"/>
  <c r="AA264" i="27" l="1"/>
  <c r="R265" i="27"/>
  <c r="M270" i="27"/>
  <c r="V269" i="27"/>
  <c r="K277" i="27"/>
  <c r="T276" i="27"/>
  <c r="Q266" i="27"/>
  <c r="Z265" i="27"/>
  <c r="W268" i="27"/>
  <c r="N269" i="27"/>
  <c r="L275" i="27"/>
  <c r="U274" i="27"/>
  <c r="Y266" i="27"/>
  <c r="P267" i="27"/>
  <c r="S264" i="27"/>
  <c r="AB263" i="27"/>
  <c r="AC263" i="27" s="1"/>
  <c r="I263" i="27" s="1"/>
  <c r="A263" i="27" s="1"/>
  <c r="O268" i="27"/>
  <c r="X267" i="27"/>
  <c r="O269" i="27" l="1"/>
  <c r="X268" i="27"/>
  <c r="Q267" i="27"/>
  <c r="Z266" i="27"/>
  <c r="M271" i="27"/>
  <c r="V270" i="27"/>
  <c r="L276" i="27"/>
  <c r="U275" i="27"/>
  <c r="R266" i="27"/>
  <c r="AA265" i="27"/>
  <c r="S265" i="27"/>
  <c r="AB264" i="27"/>
  <c r="AC264" i="27" s="1"/>
  <c r="I264" i="27" s="1"/>
  <c r="A264" i="27" s="1"/>
  <c r="P268" i="27"/>
  <c r="Y267" i="27"/>
  <c r="N270" i="27"/>
  <c r="W269" i="27"/>
  <c r="K278" i="27"/>
  <c r="T277" i="27"/>
  <c r="K279" i="27" l="1"/>
  <c r="T278" i="27"/>
  <c r="Y268" i="27"/>
  <c r="P269" i="27"/>
  <c r="AA266" i="27"/>
  <c r="R267" i="27"/>
  <c r="M272" i="27"/>
  <c r="V271" i="27"/>
  <c r="S266" i="27"/>
  <c r="AB265" i="27"/>
  <c r="AC265" i="27" s="1"/>
  <c r="I265" i="27" s="1"/>
  <c r="A265" i="27" s="1"/>
  <c r="O270" i="27"/>
  <c r="X269" i="27"/>
  <c r="W270" i="27"/>
  <c r="N271" i="27"/>
  <c r="L277" i="27"/>
  <c r="U276" i="27"/>
  <c r="Q268" i="27"/>
  <c r="Z267" i="27"/>
  <c r="N272" i="27" l="1"/>
  <c r="W271" i="27"/>
  <c r="M273" i="27"/>
  <c r="V272" i="27"/>
  <c r="P270" i="27"/>
  <c r="Y269" i="27"/>
  <c r="L278" i="27"/>
  <c r="U277" i="27"/>
  <c r="S267" i="27"/>
  <c r="AB266" i="27"/>
  <c r="AC266" i="27" s="1"/>
  <c r="I266" i="27" s="1"/>
  <c r="A266" i="27" s="1"/>
  <c r="Q269" i="27"/>
  <c r="Z268" i="27"/>
  <c r="R268" i="27"/>
  <c r="AA267" i="27"/>
  <c r="O271" i="27"/>
  <c r="X270" i="27"/>
  <c r="T279" i="27"/>
  <c r="K280" i="27"/>
  <c r="R269" i="27" l="1"/>
  <c r="AA268" i="27"/>
  <c r="L279" i="27"/>
  <c r="U278" i="27"/>
  <c r="V273" i="27"/>
  <c r="M274" i="27"/>
  <c r="K281" i="27"/>
  <c r="T280" i="27"/>
  <c r="X271" i="27"/>
  <c r="O272" i="27"/>
  <c r="AB267" i="27"/>
  <c r="AC267" i="27" s="1"/>
  <c r="I267" i="27" s="1"/>
  <c r="A267" i="27" s="1"/>
  <c r="S268" i="27"/>
  <c r="Z269" i="27"/>
  <c r="Q270" i="27"/>
  <c r="P271" i="27"/>
  <c r="Y270" i="27"/>
  <c r="N273" i="27"/>
  <c r="W272" i="27"/>
  <c r="S269" i="27" l="1"/>
  <c r="AB268" i="27"/>
  <c r="AC268" i="27" s="1"/>
  <c r="I268" i="27" s="1"/>
  <c r="A268" i="27" s="1"/>
  <c r="R270" i="27"/>
  <c r="AA269" i="27"/>
  <c r="N274" i="27"/>
  <c r="W273" i="27"/>
  <c r="K282" i="27"/>
  <c r="T281" i="27"/>
  <c r="Q271" i="27"/>
  <c r="Z270" i="27"/>
  <c r="O273" i="27"/>
  <c r="X272" i="27"/>
  <c r="M275" i="27"/>
  <c r="V274" i="27"/>
  <c r="L280" i="27"/>
  <c r="U279" i="27"/>
  <c r="P272" i="27"/>
  <c r="Y271" i="27"/>
  <c r="AB269" i="27" l="1"/>
  <c r="AC269" i="27" s="1"/>
  <c r="I269" i="27" s="1"/>
  <c r="A269" i="27" s="1"/>
  <c r="S270" i="27"/>
  <c r="P273" i="27"/>
  <c r="Y272" i="27"/>
  <c r="V275" i="27"/>
  <c r="M276" i="27"/>
  <c r="K283" i="27"/>
  <c r="T282" i="27"/>
  <c r="R271" i="27"/>
  <c r="AA270" i="27"/>
  <c r="Z271" i="27"/>
  <c r="Q272" i="27"/>
  <c r="L281" i="27"/>
  <c r="U280" i="27"/>
  <c r="X273" i="27"/>
  <c r="O274" i="27"/>
  <c r="N275" i="27"/>
  <c r="W274" i="27"/>
  <c r="T283" i="27" l="1"/>
  <c r="K284" i="27"/>
  <c r="P274" i="27"/>
  <c r="Y273" i="27"/>
  <c r="N276" i="27"/>
  <c r="W275" i="27"/>
  <c r="L282" i="27"/>
  <c r="U281" i="27"/>
  <c r="M277" i="27"/>
  <c r="V276" i="27"/>
  <c r="O275" i="27"/>
  <c r="X274" i="27"/>
  <c r="Q273" i="27"/>
  <c r="Z272" i="27"/>
  <c r="R272" i="27"/>
  <c r="AA271" i="27"/>
  <c r="S271" i="27"/>
  <c r="AB270" i="27"/>
  <c r="AC270" i="27" s="1"/>
  <c r="I270" i="27" s="1"/>
  <c r="A270" i="27" s="1"/>
  <c r="O276" i="27" l="1"/>
  <c r="X275" i="27"/>
  <c r="U282" i="27"/>
  <c r="L283" i="27"/>
  <c r="Y274" i="27"/>
  <c r="P275" i="27"/>
  <c r="S272" i="27"/>
  <c r="AB271" i="27"/>
  <c r="AC271" i="27" s="1"/>
  <c r="I271" i="27" s="1"/>
  <c r="A271" i="27" s="1"/>
  <c r="K285" i="27"/>
  <c r="T284" i="27"/>
  <c r="Q274" i="27"/>
  <c r="Z273" i="27"/>
  <c r="AA272" i="27"/>
  <c r="R273" i="27"/>
  <c r="V277" i="27"/>
  <c r="M278" i="27"/>
  <c r="W276" i="27"/>
  <c r="N277" i="27"/>
  <c r="M279" i="27" l="1"/>
  <c r="V278" i="27"/>
  <c r="K286" i="27"/>
  <c r="T285" i="27"/>
  <c r="P276" i="27"/>
  <c r="Y275" i="27"/>
  <c r="O277" i="27"/>
  <c r="X276" i="27"/>
  <c r="N278" i="27"/>
  <c r="W277" i="27"/>
  <c r="R274" i="27"/>
  <c r="AA273" i="27"/>
  <c r="Q275" i="27"/>
  <c r="Z274" i="27"/>
  <c r="L284" i="27"/>
  <c r="U283" i="27"/>
  <c r="S273" i="27"/>
  <c r="AB272" i="27"/>
  <c r="AC272" i="27" s="1"/>
  <c r="I272" i="27" s="1"/>
  <c r="A272" i="27" s="1"/>
  <c r="O278" i="27" l="1"/>
  <c r="X277" i="27"/>
  <c r="S274" i="27"/>
  <c r="AB273" i="27"/>
  <c r="AC273" i="27" s="1"/>
  <c r="I273" i="27" s="1"/>
  <c r="A273" i="27" s="1"/>
  <c r="Q276" i="27"/>
  <c r="Z275" i="27"/>
  <c r="N279" i="27"/>
  <c r="W278" i="27"/>
  <c r="Y276" i="27"/>
  <c r="P277" i="27"/>
  <c r="M280" i="27"/>
  <c r="V279" i="27"/>
  <c r="L285" i="27"/>
  <c r="U284" i="27"/>
  <c r="AA274" i="27"/>
  <c r="R275" i="27"/>
  <c r="K287" i="27"/>
  <c r="T286" i="27"/>
  <c r="R276" i="27" l="1"/>
  <c r="AA275" i="27"/>
  <c r="P278" i="27"/>
  <c r="Y277" i="27"/>
  <c r="Q277" i="27"/>
  <c r="Z276" i="27"/>
  <c r="O279" i="27"/>
  <c r="X278" i="27"/>
  <c r="T287" i="27"/>
  <c r="K288" i="27"/>
  <c r="L286" i="27"/>
  <c r="U285" i="27"/>
  <c r="M281" i="27"/>
  <c r="V280" i="27"/>
  <c r="N280" i="27"/>
  <c r="W279" i="27"/>
  <c r="S275" i="27"/>
  <c r="AB274" i="27"/>
  <c r="AC274" i="27" s="1"/>
  <c r="I274" i="27" s="1"/>
  <c r="A274" i="27" s="1"/>
  <c r="Y278" i="27" l="1"/>
  <c r="P279" i="27"/>
  <c r="U286" i="27"/>
  <c r="L287" i="27"/>
  <c r="K289" i="27"/>
  <c r="T288" i="27"/>
  <c r="X279" i="27"/>
  <c r="O280" i="27"/>
  <c r="Q278" i="27"/>
  <c r="Z277" i="27"/>
  <c r="R277" i="27"/>
  <c r="AA276" i="27"/>
  <c r="W280" i="27"/>
  <c r="N281" i="27"/>
  <c r="AB275" i="27"/>
  <c r="AC275" i="27" s="1"/>
  <c r="I275" i="27" s="1"/>
  <c r="A275" i="27" s="1"/>
  <c r="S276" i="27"/>
  <c r="M282" i="27"/>
  <c r="V281" i="27"/>
  <c r="N282" i="27" l="1"/>
  <c r="W281" i="27"/>
  <c r="M283" i="27"/>
  <c r="V282" i="27"/>
  <c r="Q279" i="27"/>
  <c r="Z278" i="27"/>
  <c r="K290" i="27"/>
  <c r="T289" i="27"/>
  <c r="P280" i="27"/>
  <c r="Y279" i="27"/>
  <c r="S277" i="27"/>
  <c r="AB276" i="27"/>
  <c r="AC276" i="27" s="1"/>
  <c r="I276" i="27" s="1"/>
  <c r="A276" i="27" s="1"/>
  <c r="O281" i="27"/>
  <c r="X280" i="27"/>
  <c r="R278" i="27"/>
  <c r="AA277" i="27"/>
  <c r="L288" i="27"/>
  <c r="U287" i="27"/>
  <c r="K291" i="27" l="1"/>
  <c r="T290" i="27"/>
  <c r="M284" i="27"/>
  <c r="V283" i="27"/>
  <c r="R279" i="27"/>
  <c r="AA278" i="27"/>
  <c r="N283" i="27"/>
  <c r="W282" i="27"/>
  <c r="S278" i="27"/>
  <c r="AB277" i="27"/>
  <c r="AC277" i="27" s="1"/>
  <c r="I277" i="27" s="1"/>
  <c r="A277" i="27" s="1"/>
  <c r="L289" i="27"/>
  <c r="U288" i="27"/>
  <c r="O282" i="27"/>
  <c r="X281" i="27"/>
  <c r="P281" i="27"/>
  <c r="Y280" i="27"/>
  <c r="Q280" i="27"/>
  <c r="Z279" i="27"/>
  <c r="R280" i="27" l="1"/>
  <c r="AA279" i="27"/>
  <c r="K292" i="27"/>
  <c r="T291" i="27"/>
  <c r="L290" i="27"/>
  <c r="U289" i="27"/>
  <c r="N284" i="27"/>
  <c r="W283" i="27"/>
  <c r="P282" i="27"/>
  <c r="Y281" i="27"/>
  <c r="M285" i="27"/>
  <c r="V284" i="27"/>
  <c r="Q281" i="27"/>
  <c r="Z280" i="27"/>
  <c r="O283" i="27"/>
  <c r="X282" i="27"/>
  <c r="S279" i="27"/>
  <c r="AB278" i="27"/>
  <c r="AC278" i="27" s="1"/>
  <c r="I278" i="27" s="1"/>
  <c r="A278" i="27" s="1"/>
  <c r="AB279" i="27" l="1"/>
  <c r="AC279" i="27" s="1"/>
  <c r="I279" i="27" s="1"/>
  <c r="A279" i="27" s="1"/>
  <c r="S280" i="27"/>
  <c r="Z281" i="27"/>
  <c r="Q282" i="27"/>
  <c r="Y282" i="27"/>
  <c r="P283" i="27"/>
  <c r="U290" i="27"/>
  <c r="L291" i="27"/>
  <c r="R281" i="27"/>
  <c r="AA280" i="27"/>
  <c r="X283" i="27"/>
  <c r="O284" i="27"/>
  <c r="V285" i="27"/>
  <c r="M286" i="27"/>
  <c r="N285" i="27"/>
  <c r="W284" i="27"/>
  <c r="K293" i="27"/>
  <c r="T292" i="27"/>
  <c r="K294" i="27" l="1"/>
  <c r="T293" i="27"/>
  <c r="M287" i="27"/>
  <c r="V286" i="27"/>
  <c r="Q283" i="27"/>
  <c r="Z282" i="27"/>
  <c r="R282" i="27"/>
  <c r="AA281" i="27"/>
  <c r="N286" i="27"/>
  <c r="W285" i="27"/>
  <c r="O285" i="27"/>
  <c r="X284" i="27"/>
  <c r="L292" i="27"/>
  <c r="U291" i="27"/>
  <c r="P284" i="27"/>
  <c r="Y283" i="27"/>
  <c r="S281" i="27"/>
  <c r="AB280" i="27"/>
  <c r="AC280" i="27" s="1"/>
  <c r="I280" i="27" s="1"/>
  <c r="A280" i="27" s="1"/>
  <c r="P285" i="27" l="1"/>
  <c r="Y284" i="27"/>
  <c r="O286" i="27"/>
  <c r="X285" i="27"/>
  <c r="R283" i="27"/>
  <c r="AA282" i="27"/>
  <c r="M288" i="27"/>
  <c r="V287" i="27"/>
  <c r="S282" i="27"/>
  <c r="AB281" i="27"/>
  <c r="AC281" i="27" s="1"/>
  <c r="I281" i="27" s="1"/>
  <c r="A281" i="27" s="1"/>
  <c r="L293" i="27"/>
  <c r="U292" i="27"/>
  <c r="N287" i="27"/>
  <c r="W286" i="27"/>
  <c r="Q284" i="27"/>
  <c r="Z283" i="27"/>
  <c r="K295" i="27"/>
  <c r="T294" i="27"/>
  <c r="P286" i="27" l="1"/>
  <c r="Y285" i="27"/>
  <c r="L294" i="27"/>
  <c r="U293" i="27"/>
  <c r="T295" i="27"/>
  <c r="K296" i="27"/>
  <c r="M289" i="27"/>
  <c r="V288" i="27"/>
  <c r="N288" i="27"/>
  <c r="W287" i="27"/>
  <c r="S283" i="27"/>
  <c r="AB282" i="27"/>
  <c r="AC282" i="27" s="1"/>
  <c r="I282" i="27" s="1"/>
  <c r="A282" i="27" s="1"/>
  <c r="O287" i="27"/>
  <c r="X286" i="27"/>
  <c r="Q285" i="27"/>
  <c r="Z284" i="27"/>
  <c r="R284" i="27"/>
  <c r="AA283" i="27"/>
  <c r="AA284" i="27" l="1"/>
  <c r="R285" i="27"/>
  <c r="K297" i="27"/>
  <c r="T296" i="27"/>
  <c r="S284" i="27"/>
  <c r="AB283" i="27"/>
  <c r="AC283" i="27" s="1"/>
  <c r="I283" i="27" s="1"/>
  <c r="A283" i="27" s="1"/>
  <c r="Y286" i="27"/>
  <c r="P287" i="27"/>
  <c r="O288" i="27"/>
  <c r="X287" i="27"/>
  <c r="Z285" i="27"/>
  <c r="Q286" i="27"/>
  <c r="W288" i="27"/>
  <c r="N289" i="27"/>
  <c r="V289" i="27"/>
  <c r="M290" i="27"/>
  <c r="L295" i="27"/>
  <c r="U294" i="27"/>
  <c r="N290" i="27" l="1"/>
  <c r="W289" i="27"/>
  <c r="P288" i="27"/>
  <c r="Y287" i="27"/>
  <c r="S285" i="27"/>
  <c r="AB284" i="27"/>
  <c r="AC284" i="27" s="1"/>
  <c r="I284" i="27" s="1"/>
  <c r="A284" i="27" s="1"/>
  <c r="R286" i="27"/>
  <c r="AA285" i="27"/>
  <c r="L296" i="27"/>
  <c r="U295" i="27"/>
  <c r="M291" i="27"/>
  <c r="V290" i="27"/>
  <c r="Q287" i="27"/>
  <c r="Z286" i="27"/>
  <c r="O289" i="27"/>
  <c r="X288" i="27"/>
  <c r="K298" i="27"/>
  <c r="T297" i="27"/>
  <c r="M292" i="27" l="1"/>
  <c r="V291" i="27"/>
  <c r="R287" i="27"/>
  <c r="AA286" i="27"/>
  <c r="P289" i="27"/>
  <c r="Y288" i="27"/>
  <c r="O290" i="27"/>
  <c r="X289" i="27"/>
  <c r="Q288" i="27"/>
  <c r="Z287" i="27"/>
  <c r="L297" i="27"/>
  <c r="U296" i="27"/>
  <c r="S286" i="27"/>
  <c r="AB285" i="27"/>
  <c r="AC285" i="27" s="1"/>
  <c r="I285" i="27" s="1"/>
  <c r="A285" i="27" s="1"/>
  <c r="N291" i="27"/>
  <c r="W290" i="27"/>
  <c r="K299" i="27"/>
  <c r="T298" i="27"/>
  <c r="P290" i="27" l="1"/>
  <c r="Y289" i="27"/>
  <c r="M293" i="27"/>
  <c r="V292" i="27"/>
  <c r="N292" i="27"/>
  <c r="W291" i="27"/>
  <c r="L298" i="27"/>
  <c r="U297" i="27"/>
  <c r="T299" i="27"/>
  <c r="K300" i="27"/>
  <c r="O291" i="27"/>
  <c r="X290" i="27"/>
  <c r="R288" i="27"/>
  <c r="AA287" i="27"/>
  <c r="S287" i="27"/>
  <c r="AB286" i="27"/>
  <c r="AC286" i="27" s="1"/>
  <c r="I286" i="27" s="1"/>
  <c r="A286" i="27" s="1"/>
  <c r="Q289" i="27"/>
  <c r="Z288" i="27"/>
  <c r="P291" i="27" l="1"/>
  <c r="Y290" i="27"/>
  <c r="AA288" i="27"/>
  <c r="R289" i="27"/>
  <c r="K301" i="27"/>
  <c r="T300" i="27"/>
  <c r="U298" i="27"/>
  <c r="L299" i="27"/>
  <c r="Z289" i="27"/>
  <c r="Q290" i="27"/>
  <c r="V293" i="27"/>
  <c r="M294" i="27"/>
  <c r="AB287" i="27"/>
  <c r="AC287" i="27" s="1"/>
  <c r="I287" i="27" s="1"/>
  <c r="A287" i="27" s="1"/>
  <c r="S288" i="27"/>
  <c r="X291" i="27"/>
  <c r="O292" i="27"/>
  <c r="W292" i="27"/>
  <c r="N293" i="27"/>
  <c r="N294" i="27" l="1"/>
  <c r="W293" i="27"/>
  <c r="S289" i="27"/>
  <c r="AB288" i="27"/>
  <c r="AC288" i="27" s="1"/>
  <c r="I288" i="27" s="1"/>
  <c r="A288" i="27" s="1"/>
  <c r="K302" i="27"/>
  <c r="T301" i="27"/>
  <c r="P292" i="27"/>
  <c r="Y291" i="27"/>
  <c r="L300" i="27"/>
  <c r="U299" i="27"/>
  <c r="R290" i="27"/>
  <c r="AA289" i="27"/>
  <c r="O293" i="27"/>
  <c r="X292" i="27"/>
  <c r="M295" i="27"/>
  <c r="V294" i="27"/>
  <c r="Q291" i="27"/>
  <c r="Z290" i="27"/>
  <c r="Q292" i="27" l="1"/>
  <c r="Z291" i="27"/>
  <c r="O294" i="27"/>
  <c r="X293" i="27"/>
  <c r="L301" i="27"/>
  <c r="U300" i="27"/>
  <c r="K303" i="27"/>
  <c r="T302" i="27"/>
  <c r="N295" i="27"/>
  <c r="W294" i="27"/>
  <c r="M296" i="27"/>
  <c r="V295" i="27"/>
  <c r="R291" i="27"/>
  <c r="AA290" i="27"/>
  <c r="P293" i="27"/>
  <c r="Y292" i="27"/>
  <c r="S290" i="27"/>
  <c r="AB289" i="27"/>
  <c r="AC289" i="27" s="1"/>
  <c r="I289" i="27" s="1"/>
  <c r="A289" i="27" s="1"/>
  <c r="S291" i="27" l="1"/>
  <c r="AB290" i="27"/>
  <c r="AC290" i="27" s="1"/>
  <c r="I290" i="27" s="1"/>
  <c r="A290" i="27" s="1"/>
  <c r="R292" i="27"/>
  <c r="AA291" i="27"/>
  <c r="N296" i="27"/>
  <c r="W295" i="27"/>
  <c r="L302" i="27"/>
  <c r="U301" i="27"/>
  <c r="Q293" i="27"/>
  <c r="Z292" i="27"/>
  <c r="P294" i="27"/>
  <c r="Y293" i="27"/>
  <c r="M297" i="27"/>
  <c r="V296" i="27"/>
  <c r="T303" i="27"/>
  <c r="K304" i="27"/>
  <c r="O295" i="27"/>
  <c r="X294" i="27"/>
  <c r="X295" i="27" l="1"/>
  <c r="O296" i="27"/>
  <c r="Y294" i="27"/>
  <c r="P295" i="27"/>
  <c r="U302" i="27"/>
  <c r="L303" i="27"/>
  <c r="AB291" i="27"/>
  <c r="AC291" i="27" s="1"/>
  <c r="I291" i="27" s="1"/>
  <c r="A291" i="27" s="1"/>
  <c r="S292" i="27"/>
  <c r="K305" i="27"/>
  <c r="T304" i="27"/>
  <c r="M298" i="27"/>
  <c r="V297" i="27"/>
  <c r="Q294" i="27"/>
  <c r="Z293" i="27"/>
  <c r="W296" i="27"/>
  <c r="N297" i="27"/>
  <c r="AA292" i="27"/>
  <c r="R293" i="27"/>
  <c r="M299" i="27" l="1"/>
  <c r="V298" i="27"/>
  <c r="K306" i="27"/>
  <c r="T305" i="27"/>
  <c r="R294" i="27"/>
  <c r="AA293" i="27"/>
  <c r="S293" i="27"/>
  <c r="AB292" i="27"/>
  <c r="AC292" i="27" s="1"/>
  <c r="I292" i="27" s="1"/>
  <c r="A292" i="27" s="1"/>
  <c r="P296" i="27"/>
  <c r="Y295" i="27"/>
  <c r="N298" i="27"/>
  <c r="W297" i="27"/>
  <c r="Q295" i="27"/>
  <c r="Z294" i="27"/>
  <c r="L304" i="27"/>
  <c r="U303" i="27"/>
  <c r="O297" i="27"/>
  <c r="X296" i="27"/>
  <c r="O298" i="27" l="1"/>
  <c r="X297" i="27"/>
  <c r="N299" i="27"/>
  <c r="W298" i="27"/>
  <c r="S294" i="27"/>
  <c r="AB293" i="27"/>
  <c r="AC293" i="27" s="1"/>
  <c r="I293" i="27" s="1"/>
  <c r="A293" i="27" s="1"/>
  <c r="M300" i="27"/>
  <c r="V299" i="27"/>
  <c r="L305" i="27"/>
  <c r="U304" i="27"/>
  <c r="Q296" i="27"/>
  <c r="Z295" i="27"/>
  <c r="P297" i="27"/>
  <c r="Y296" i="27"/>
  <c r="R295" i="27"/>
  <c r="AA294" i="27"/>
  <c r="K307" i="27"/>
  <c r="T306" i="27"/>
  <c r="R296" i="27" l="1"/>
  <c r="AA295" i="27"/>
  <c r="S295" i="27"/>
  <c r="AB294" i="27"/>
  <c r="AC294" i="27" s="1"/>
  <c r="I294" i="27" s="1"/>
  <c r="A294" i="27" s="1"/>
  <c r="Q297" i="27"/>
  <c r="Z296" i="27"/>
  <c r="K308" i="27"/>
  <c r="T307" i="27"/>
  <c r="P298" i="27"/>
  <c r="Y297" i="27"/>
  <c r="M301" i="27"/>
  <c r="V300" i="27"/>
  <c r="N300" i="27"/>
  <c r="W299" i="27"/>
  <c r="O299" i="27"/>
  <c r="X298" i="27"/>
  <c r="L306" i="27"/>
  <c r="U305" i="27"/>
  <c r="Y298" i="27" l="1"/>
  <c r="P299" i="27"/>
  <c r="R297" i="27"/>
  <c r="AA296" i="27"/>
  <c r="X299" i="27"/>
  <c r="O300" i="27"/>
  <c r="AB295" i="27"/>
  <c r="AC295" i="27" s="1"/>
  <c r="I295" i="27" s="1"/>
  <c r="A295" i="27" s="1"/>
  <c r="S296" i="27"/>
  <c r="V301" i="27"/>
  <c r="M302" i="27"/>
  <c r="K309" i="27"/>
  <c r="T308" i="27"/>
  <c r="U306" i="27"/>
  <c r="L307" i="27"/>
  <c r="N301" i="27"/>
  <c r="W300" i="27"/>
  <c r="Z297" i="27"/>
  <c r="Q298" i="27"/>
  <c r="N302" i="27" l="1"/>
  <c r="W301" i="27"/>
  <c r="K310" i="27"/>
  <c r="T309" i="27"/>
  <c r="S297" i="27"/>
  <c r="AB296" i="27"/>
  <c r="AC296" i="27" s="1"/>
  <c r="I296" i="27" s="1"/>
  <c r="A296" i="27" s="1"/>
  <c r="L308" i="27"/>
  <c r="U307" i="27"/>
  <c r="Q299" i="27"/>
  <c r="Z298" i="27"/>
  <c r="M303" i="27"/>
  <c r="V302" i="27"/>
  <c r="R298" i="27"/>
  <c r="AA297" i="27"/>
  <c r="O301" i="27"/>
  <c r="X300" i="27"/>
  <c r="P300" i="27"/>
  <c r="Y299" i="27"/>
  <c r="R299" i="27" l="1"/>
  <c r="AA298" i="27"/>
  <c r="S298" i="27"/>
  <c r="AB297" i="27"/>
  <c r="AC297" i="27" s="1"/>
  <c r="I297" i="27" s="1"/>
  <c r="A297" i="27" s="1"/>
  <c r="N303" i="27"/>
  <c r="W302" i="27"/>
  <c r="L309" i="27"/>
  <c r="U308" i="27"/>
  <c r="O302" i="27"/>
  <c r="X301" i="27"/>
  <c r="P301" i="27"/>
  <c r="Y300" i="27"/>
  <c r="M304" i="27"/>
  <c r="V303" i="27"/>
  <c r="Q300" i="27"/>
  <c r="Z299" i="27"/>
  <c r="K311" i="27"/>
  <c r="T310" i="27"/>
  <c r="T311" i="27" l="1"/>
  <c r="K312" i="27"/>
  <c r="M305" i="27"/>
  <c r="V304" i="27"/>
  <c r="O303" i="27"/>
  <c r="X302" i="27"/>
  <c r="S299" i="27"/>
  <c r="AB298" i="27"/>
  <c r="AC298" i="27" s="1"/>
  <c r="I298" i="27" s="1"/>
  <c r="A298" i="27" s="1"/>
  <c r="Q301" i="27"/>
  <c r="Z300" i="27"/>
  <c r="P302" i="27"/>
  <c r="Y301" i="27"/>
  <c r="N304" i="27"/>
  <c r="W303" i="27"/>
  <c r="L310" i="27"/>
  <c r="U309" i="27"/>
  <c r="R300" i="27"/>
  <c r="AA299" i="27"/>
  <c r="W304" i="27" l="1"/>
  <c r="N305" i="27"/>
  <c r="S300" i="27"/>
  <c r="AB299" i="27"/>
  <c r="AC299" i="27" s="1"/>
  <c r="I299" i="27" s="1"/>
  <c r="A299" i="27" s="1"/>
  <c r="V305" i="27"/>
  <c r="M306" i="27"/>
  <c r="Y302" i="27"/>
  <c r="P303" i="27"/>
  <c r="L311" i="27"/>
  <c r="U310" i="27"/>
  <c r="Z301" i="27"/>
  <c r="Q302" i="27"/>
  <c r="K313" i="27"/>
  <c r="T312" i="27"/>
  <c r="AA300" i="27"/>
  <c r="R301" i="27"/>
  <c r="O304" i="27"/>
  <c r="X303" i="27"/>
  <c r="K314" i="27" l="1"/>
  <c r="T313" i="27"/>
  <c r="L312" i="27"/>
  <c r="U311" i="27"/>
  <c r="Q303" i="27"/>
  <c r="Z302" i="27"/>
  <c r="P304" i="27"/>
  <c r="Y303" i="27"/>
  <c r="O305" i="27"/>
  <c r="X304" i="27"/>
  <c r="R302" i="27"/>
  <c r="AA301" i="27"/>
  <c r="S301" i="27"/>
  <c r="AB300" i="27"/>
  <c r="AC300" i="27" s="1"/>
  <c r="I300" i="27" s="1"/>
  <c r="A300" i="27" s="1"/>
  <c r="M307" i="27"/>
  <c r="V306" i="27"/>
  <c r="N306" i="27"/>
  <c r="W305" i="27"/>
  <c r="L313" i="27" l="1"/>
  <c r="U312" i="27"/>
  <c r="M308" i="27"/>
  <c r="V307" i="27"/>
  <c r="O306" i="27"/>
  <c r="X305" i="27"/>
  <c r="Q304" i="27"/>
  <c r="Z303" i="27"/>
  <c r="S302" i="27"/>
  <c r="AB301" i="27"/>
  <c r="AC301" i="27" s="1"/>
  <c r="I301" i="27" s="1"/>
  <c r="A301" i="27" s="1"/>
  <c r="K315" i="27"/>
  <c r="T314" i="27"/>
  <c r="N307" i="27"/>
  <c r="W306" i="27"/>
  <c r="R303" i="27"/>
  <c r="AA302" i="27"/>
  <c r="P305" i="27"/>
  <c r="Y304" i="27"/>
  <c r="P306" i="27" l="1"/>
  <c r="Y305" i="27"/>
  <c r="N308" i="27"/>
  <c r="W307" i="27"/>
  <c r="S303" i="27"/>
  <c r="AB302" i="27"/>
  <c r="AC302" i="27" s="1"/>
  <c r="I302" i="27" s="1"/>
  <c r="A302" i="27" s="1"/>
  <c r="O307" i="27"/>
  <c r="X306" i="27"/>
  <c r="U313" i="27"/>
  <c r="L314" i="27"/>
  <c r="R304" i="27"/>
  <c r="AA303" i="27"/>
  <c r="T315" i="27"/>
  <c r="K316" i="27"/>
  <c r="Q305" i="27"/>
  <c r="Z304" i="27"/>
  <c r="M309" i="27"/>
  <c r="V308" i="27"/>
  <c r="W308" i="27" l="1"/>
  <c r="N309" i="27"/>
  <c r="Z305" i="27"/>
  <c r="Q306" i="27"/>
  <c r="AA304" i="27"/>
  <c r="R305" i="27"/>
  <c r="X307" i="27"/>
  <c r="O308" i="27"/>
  <c r="AB303" i="27"/>
  <c r="AC303" i="27" s="1"/>
  <c r="I303" i="27" s="1"/>
  <c r="A303" i="27" s="1"/>
  <c r="S304" i="27"/>
  <c r="P307" i="27"/>
  <c r="Y306" i="27"/>
  <c r="V309" i="27"/>
  <c r="M310" i="27"/>
  <c r="K317" i="27"/>
  <c r="T316" i="27"/>
  <c r="L315" i="27"/>
  <c r="U314" i="27"/>
  <c r="L316" i="27" l="1"/>
  <c r="U315" i="27"/>
  <c r="N310" i="27"/>
  <c r="W309" i="27"/>
  <c r="O309" i="27"/>
  <c r="X308" i="27"/>
  <c r="K318" i="27"/>
  <c r="T317" i="27"/>
  <c r="P308" i="27"/>
  <c r="Y307" i="27"/>
  <c r="Q307" i="27"/>
  <c r="Z306" i="27"/>
  <c r="M311" i="27"/>
  <c r="V310" i="27"/>
  <c r="S305" i="27"/>
  <c r="AB304" i="27"/>
  <c r="AC304" i="27" s="1"/>
  <c r="I304" i="27" s="1"/>
  <c r="A304" i="27" s="1"/>
  <c r="R306" i="27"/>
  <c r="AA305" i="27"/>
  <c r="R307" i="27" l="1"/>
  <c r="AA306" i="27"/>
  <c r="M312" i="27"/>
  <c r="V311" i="27"/>
  <c r="K319" i="27"/>
  <c r="T318" i="27"/>
  <c r="L317" i="27"/>
  <c r="U316" i="27"/>
  <c r="N311" i="27"/>
  <c r="W310" i="27"/>
  <c r="S306" i="27"/>
  <c r="AB305" i="27"/>
  <c r="AC305" i="27" s="1"/>
  <c r="I305" i="27" s="1"/>
  <c r="A305" i="27" s="1"/>
  <c r="P309" i="27"/>
  <c r="Y308" i="27"/>
  <c r="O310" i="27"/>
  <c r="X309" i="27"/>
  <c r="Q308" i="27"/>
  <c r="Z307" i="27"/>
  <c r="O311" i="27" l="1"/>
  <c r="X310" i="27"/>
  <c r="S307" i="27"/>
  <c r="AB306" i="27"/>
  <c r="AC306" i="27" s="1"/>
  <c r="I306" i="27" s="1"/>
  <c r="A306" i="27" s="1"/>
  <c r="U317" i="27"/>
  <c r="L318" i="27"/>
  <c r="V312" i="27"/>
  <c r="M313" i="27"/>
  <c r="Q309" i="27"/>
  <c r="Z308" i="27"/>
  <c r="P310" i="27"/>
  <c r="Y309" i="27"/>
  <c r="N312" i="27"/>
  <c r="W311" i="27"/>
  <c r="K320" i="27"/>
  <c r="T319" i="27"/>
  <c r="R308" i="27"/>
  <c r="AA307" i="27"/>
  <c r="N313" i="27" l="1"/>
  <c r="W312" i="27"/>
  <c r="Q310" i="27"/>
  <c r="Z309" i="27"/>
  <c r="AB307" i="27"/>
  <c r="AC307" i="27" s="1"/>
  <c r="I307" i="27" s="1"/>
  <c r="A307" i="27" s="1"/>
  <c r="S308" i="27"/>
  <c r="K321" i="27"/>
  <c r="T320" i="27"/>
  <c r="V313" i="27"/>
  <c r="M314" i="27"/>
  <c r="Y310" i="27"/>
  <c r="P311" i="27"/>
  <c r="X311" i="27"/>
  <c r="O312" i="27"/>
  <c r="AA308" i="27"/>
  <c r="R309" i="27"/>
  <c r="L319" i="27"/>
  <c r="U318" i="27"/>
  <c r="R310" i="27" l="1"/>
  <c r="AA309" i="27"/>
  <c r="P312" i="27"/>
  <c r="Y311" i="27"/>
  <c r="N314" i="27"/>
  <c r="W313" i="27"/>
  <c r="O313" i="27"/>
  <c r="X312" i="27"/>
  <c r="K322" i="27"/>
  <c r="T321" i="27"/>
  <c r="L320" i="27"/>
  <c r="U319" i="27"/>
  <c r="M315" i="27"/>
  <c r="V314" i="27"/>
  <c r="S309" i="27"/>
  <c r="AB308" i="27"/>
  <c r="AC308" i="27" s="1"/>
  <c r="I308" i="27" s="1"/>
  <c r="A308" i="27" s="1"/>
  <c r="Q311" i="27"/>
  <c r="Z310" i="27"/>
  <c r="Q312" i="27" l="1"/>
  <c r="Z311" i="27"/>
  <c r="M316" i="27"/>
  <c r="V315" i="27"/>
  <c r="T322" i="27"/>
  <c r="K323" i="27"/>
  <c r="P313" i="27"/>
  <c r="Y312" i="27"/>
  <c r="N315" i="27"/>
  <c r="W314" i="27"/>
  <c r="S310" i="27"/>
  <c r="AB309" i="27"/>
  <c r="AC309" i="27" s="1"/>
  <c r="I309" i="27" s="1"/>
  <c r="A309" i="27" s="1"/>
  <c r="L321" i="27"/>
  <c r="U320" i="27"/>
  <c r="O314" i="27"/>
  <c r="X313" i="27"/>
  <c r="R311" i="27"/>
  <c r="AA310" i="27"/>
  <c r="L322" i="27" l="1"/>
  <c r="U321" i="27"/>
  <c r="N316" i="27"/>
  <c r="W315" i="27"/>
  <c r="P314" i="27"/>
  <c r="Y313" i="27"/>
  <c r="V316" i="27"/>
  <c r="M317" i="27"/>
  <c r="K324" i="27"/>
  <c r="T323" i="27"/>
  <c r="R312" i="27"/>
  <c r="AA311" i="27"/>
  <c r="X314" i="27"/>
  <c r="O315" i="27"/>
  <c r="S311" i="27"/>
  <c r="AB310" i="27"/>
  <c r="AC310" i="27" s="1"/>
  <c r="I310" i="27" s="1"/>
  <c r="A310" i="27" s="1"/>
  <c r="Z312" i="27"/>
  <c r="Q313" i="27"/>
  <c r="O316" i="27" l="1"/>
  <c r="X315" i="27"/>
  <c r="K325" i="27"/>
  <c r="T324" i="27"/>
  <c r="Y314" i="27"/>
  <c r="P315" i="27"/>
  <c r="L323" i="27"/>
  <c r="U322" i="27"/>
  <c r="M318" i="27"/>
  <c r="V317" i="27"/>
  <c r="Q314" i="27"/>
  <c r="Z313" i="27"/>
  <c r="AB311" i="27"/>
  <c r="AC311" i="27" s="1"/>
  <c r="I311" i="27" s="1"/>
  <c r="A311" i="27" s="1"/>
  <c r="S312" i="27"/>
  <c r="AA312" i="27"/>
  <c r="R313" i="27"/>
  <c r="W316" i="27"/>
  <c r="N317" i="27"/>
  <c r="S313" i="27" l="1"/>
  <c r="AB312" i="27"/>
  <c r="AC312" i="27" s="1"/>
  <c r="I312" i="27" s="1"/>
  <c r="A312" i="27" s="1"/>
  <c r="M319" i="27"/>
  <c r="V318" i="27"/>
  <c r="R314" i="27"/>
  <c r="AA313" i="27"/>
  <c r="N318" i="27"/>
  <c r="W317" i="27"/>
  <c r="Q315" i="27"/>
  <c r="Z314" i="27"/>
  <c r="L324" i="27"/>
  <c r="U323" i="27"/>
  <c r="K326" i="27"/>
  <c r="T325" i="27"/>
  <c r="P316" i="27"/>
  <c r="Y315" i="27"/>
  <c r="O317" i="27"/>
  <c r="X316" i="27"/>
  <c r="T326" i="27" l="1"/>
  <c r="K327" i="27"/>
  <c r="Q316" i="27"/>
  <c r="Z315" i="27"/>
  <c r="M320" i="27"/>
  <c r="V319" i="27"/>
  <c r="P317" i="27"/>
  <c r="Y316" i="27"/>
  <c r="L325" i="27"/>
  <c r="U324" i="27"/>
  <c r="N319" i="27"/>
  <c r="W318" i="27"/>
  <c r="R315" i="27"/>
  <c r="AA314" i="27"/>
  <c r="S314" i="27"/>
  <c r="AB313" i="27"/>
  <c r="AC313" i="27" s="1"/>
  <c r="I313" i="27" s="1"/>
  <c r="A313" i="27" s="1"/>
  <c r="O318" i="27"/>
  <c r="X317" i="27"/>
  <c r="X318" i="27" l="1"/>
  <c r="O319" i="27"/>
  <c r="Q317" i="27"/>
  <c r="Z316" i="27"/>
  <c r="AA315" i="27"/>
  <c r="R316" i="27"/>
  <c r="U325" i="27"/>
  <c r="L326" i="27"/>
  <c r="K328" i="27"/>
  <c r="T327" i="27"/>
  <c r="V320" i="27"/>
  <c r="M321" i="27"/>
  <c r="S315" i="27"/>
  <c r="AB314" i="27"/>
  <c r="AC314" i="27" s="1"/>
  <c r="I314" i="27" s="1"/>
  <c r="A314" i="27" s="1"/>
  <c r="W319" i="27"/>
  <c r="N320" i="27"/>
  <c r="P318" i="27"/>
  <c r="Y317" i="27"/>
  <c r="P319" i="27" l="1"/>
  <c r="Y318" i="27"/>
  <c r="Q318" i="27"/>
  <c r="Z317" i="27"/>
  <c r="K329" i="27"/>
  <c r="T328" i="27"/>
  <c r="R317" i="27"/>
  <c r="AA316" i="27"/>
  <c r="AB315" i="27"/>
  <c r="AC315" i="27" s="1"/>
  <c r="I315" i="27" s="1"/>
  <c r="A315" i="27" s="1"/>
  <c r="S316" i="27"/>
  <c r="N321" i="27"/>
  <c r="W320" i="27"/>
  <c r="M322" i="27"/>
  <c r="V321" i="27"/>
  <c r="O320" i="27"/>
  <c r="X319" i="27"/>
  <c r="L327" i="27"/>
  <c r="U326" i="27"/>
  <c r="L328" i="27" l="1"/>
  <c r="U327" i="27"/>
  <c r="S317" i="27"/>
  <c r="AB316" i="27"/>
  <c r="AC316" i="27" s="1"/>
  <c r="I316" i="27" s="1"/>
  <c r="A316" i="27" s="1"/>
  <c r="M323" i="27"/>
  <c r="V322" i="27"/>
  <c r="K330" i="27"/>
  <c r="T329" i="27"/>
  <c r="O321" i="27"/>
  <c r="X320" i="27"/>
  <c r="N322" i="27"/>
  <c r="W321" i="27"/>
  <c r="R318" i="27"/>
  <c r="AA317" i="27"/>
  <c r="Q319" i="27"/>
  <c r="Z318" i="27"/>
  <c r="P320" i="27"/>
  <c r="Y319" i="27"/>
  <c r="T330" i="27" l="1"/>
  <c r="K331" i="27"/>
  <c r="L329" i="27"/>
  <c r="U328" i="27"/>
  <c r="P321" i="27"/>
  <c r="Y320" i="27"/>
  <c r="O322" i="27"/>
  <c r="X321" i="27"/>
  <c r="S318" i="27"/>
  <c r="AB317" i="27"/>
  <c r="AC317" i="27" s="1"/>
  <c r="I317" i="27" s="1"/>
  <c r="A317" i="27" s="1"/>
  <c r="R319" i="27"/>
  <c r="AA318" i="27"/>
  <c r="M324" i="27"/>
  <c r="V323" i="27"/>
  <c r="Q320" i="27"/>
  <c r="Z319" i="27"/>
  <c r="N323" i="27"/>
  <c r="W322" i="27"/>
  <c r="AA319" i="27" l="1"/>
  <c r="R320" i="27"/>
  <c r="W323" i="27"/>
  <c r="N324" i="27"/>
  <c r="X322" i="27"/>
  <c r="O323" i="27"/>
  <c r="U329" i="27"/>
  <c r="L330" i="27"/>
  <c r="M325" i="27"/>
  <c r="V324" i="27"/>
  <c r="AB318" i="27"/>
  <c r="AC318" i="27" s="1"/>
  <c r="I318" i="27" s="1"/>
  <c r="A318" i="27" s="1"/>
  <c r="S319" i="27"/>
  <c r="K332" i="27"/>
  <c r="T331" i="27"/>
  <c r="Q321" i="27"/>
  <c r="Z320" i="27"/>
  <c r="Y321" i="27"/>
  <c r="P322" i="27"/>
  <c r="K333" i="27" l="1"/>
  <c r="T332" i="27"/>
  <c r="M326" i="27"/>
  <c r="V325" i="27"/>
  <c r="R321" i="27"/>
  <c r="AA320" i="27"/>
  <c r="L331" i="27"/>
  <c r="U330" i="27"/>
  <c r="N325" i="27"/>
  <c r="W324" i="27"/>
  <c r="S320" i="27"/>
  <c r="AB319" i="27"/>
  <c r="AC319" i="27" s="1"/>
  <c r="I319" i="27" s="1"/>
  <c r="A319" i="27" s="1"/>
  <c r="Q322" i="27"/>
  <c r="Z321" i="27"/>
  <c r="P323" i="27"/>
  <c r="Y322" i="27"/>
  <c r="O324" i="27"/>
  <c r="X323" i="27"/>
  <c r="O325" i="27" l="1"/>
  <c r="X324" i="27"/>
  <c r="S321" i="27"/>
  <c r="AB320" i="27"/>
  <c r="AC320" i="27" s="1"/>
  <c r="I320" i="27" s="1"/>
  <c r="A320" i="27" s="1"/>
  <c r="L332" i="27"/>
  <c r="U331" i="27"/>
  <c r="M327" i="27"/>
  <c r="V326" i="27"/>
  <c r="Q323" i="27"/>
  <c r="Z322" i="27"/>
  <c r="N326" i="27"/>
  <c r="W325" i="27"/>
  <c r="R322" i="27"/>
  <c r="AA321" i="27"/>
  <c r="K334" i="27"/>
  <c r="T333" i="27"/>
  <c r="P324" i="27"/>
  <c r="Y323" i="27"/>
  <c r="M328" i="27" l="1"/>
  <c r="V327" i="27"/>
  <c r="S322" i="27"/>
  <c r="AB321" i="27"/>
  <c r="AC321" i="27" s="1"/>
  <c r="I321" i="27" s="1"/>
  <c r="A321" i="27" s="1"/>
  <c r="P325" i="27"/>
  <c r="Y324" i="27"/>
  <c r="R323" i="27"/>
  <c r="AA322" i="27"/>
  <c r="Q324" i="27"/>
  <c r="Z323" i="27"/>
  <c r="L333" i="27"/>
  <c r="U332" i="27"/>
  <c r="O326" i="27"/>
  <c r="X325" i="27"/>
  <c r="K335" i="27"/>
  <c r="T334" i="27"/>
  <c r="N327" i="27"/>
  <c r="W326" i="27"/>
  <c r="N328" i="27" l="1"/>
  <c r="W327" i="27"/>
  <c r="X326" i="27"/>
  <c r="O327" i="27"/>
  <c r="R324" i="27"/>
  <c r="AA323" i="27"/>
  <c r="AB322" i="27"/>
  <c r="AC322" i="27" s="1"/>
  <c r="I322" i="27" s="1"/>
  <c r="A322" i="27" s="1"/>
  <c r="S323" i="27"/>
  <c r="K336" i="27"/>
  <c r="T335" i="27"/>
  <c r="U333" i="27"/>
  <c r="L334" i="27"/>
  <c r="Z324" i="27"/>
  <c r="Q325" i="27"/>
  <c r="Y325" i="27"/>
  <c r="P326" i="27"/>
  <c r="V328" i="27"/>
  <c r="M329" i="27"/>
  <c r="K337" i="27" l="1"/>
  <c r="T336" i="27"/>
  <c r="S324" i="27"/>
  <c r="AB323" i="27"/>
  <c r="AC323" i="27" s="1"/>
  <c r="I323" i="27" s="1"/>
  <c r="A323" i="27" s="1"/>
  <c r="O328" i="27"/>
  <c r="X327" i="27"/>
  <c r="P327" i="27"/>
  <c r="Y326" i="27"/>
  <c r="L335" i="27"/>
  <c r="U334" i="27"/>
  <c r="M330" i="27"/>
  <c r="V329" i="27"/>
  <c r="Q326" i="27"/>
  <c r="Z325" i="27"/>
  <c r="R325" i="27"/>
  <c r="AA324" i="27"/>
  <c r="N329" i="27"/>
  <c r="W328" i="27"/>
  <c r="Q327" i="27" l="1"/>
  <c r="Z326" i="27"/>
  <c r="N330" i="27"/>
  <c r="W329" i="27"/>
  <c r="P328" i="27"/>
  <c r="Y327" i="27"/>
  <c r="S325" i="27"/>
  <c r="AB324" i="27"/>
  <c r="AC324" i="27" s="1"/>
  <c r="I324" i="27" s="1"/>
  <c r="A324" i="27" s="1"/>
  <c r="R326" i="27"/>
  <c r="AA325" i="27"/>
  <c r="L336" i="27"/>
  <c r="U335" i="27"/>
  <c r="M331" i="27"/>
  <c r="V330" i="27"/>
  <c r="O329" i="27"/>
  <c r="X328" i="27"/>
  <c r="K338" i="27"/>
  <c r="T337" i="27"/>
  <c r="S326" i="27" l="1"/>
  <c r="AB325" i="27"/>
  <c r="AC325" i="27" s="1"/>
  <c r="I325" i="27" s="1"/>
  <c r="A325" i="27" s="1"/>
  <c r="O330" i="27"/>
  <c r="X329" i="27"/>
  <c r="N331" i="27"/>
  <c r="W330" i="27"/>
  <c r="R327" i="27"/>
  <c r="AA326" i="27"/>
  <c r="P329" i="27"/>
  <c r="Y328" i="27"/>
  <c r="T338" i="27"/>
  <c r="K339" i="27"/>
  <c r="M332" i="27"/>
  <c r="V331" i="27"/>
  <c r="L337" i="27"/>
  <c r="U336" i="27"/>
  <c r="Q328" i="27"/>
  <c r="Z327" i="27"/>
  <c r="AA327" i="27" l="1"/>
  <c r="R328" i="27"/>
  <c r="W331" i="27"/>
  <c r="N332" i="27"/>
  <c r="S327" i="27"/>
  <c r="AB326" i="27"/>
  <c r="AC326" i="27" s="1"/>
  <c r="I326" i="27" s="1"/>
  <c r="A326" i="27" s="1"/>
  <c r="Z328" i="27"/>
  <c r="Q329" i="27"/>
  <c r="V332" i="27"/>
  <c r="M333" i="27"/>
  <c r="K340" i="27"/>
  <c r="T339" i="27"/>
  <c r="Y329" i="27"/>
  <c r="P330" i="27"/>
  <c r="O331" i="27"/>
  <c r="X330" i="27"/>
  <c r="L338" i="27"/>
  <c r="U337" i="27"/>
  <c r="L339" i="27" l="1"/>
  <c r="U338" i="27"/>
  <c r="Q330" i="27"/>
  <c r="Z329" i="27"/>
  <c r="N333" i="27"/>
  <c r="W332" i="27"/>
  <c r="O332" i="27"/>
  <c r="X331" i="27"/>
  <c r="K341" i="27"/>
  <c r="T340" i="27"/>
  <c r="M334" i="27"/>
  <c r="V333" i="27"/>
  <c r="R329" i="27"/>
  <c r="AA328" i="27"/>
  <c r="P331" i="27"/>
  <c r="Y330" i="27"/>
  <c r="S328" i="27"/>
  <c r="AB327" i="27"/>
  <c r="AC327" i="27" s="1"/>
  <c r="I327" i="27" s="1"/>
  <c r="A327" i="27" s="1"/>
  <c r="P332" i="27" l="1"/>
  <c r="Y331" i="27"/>
  <c r="S329" i="27"/>
  <c r="AB328" i="27"/>
  <c r="AC328" i="27" s="1"/>
  <c r="I328" i="27" s="1"/>
  <c r="A328" i="27" s="1"/>
  <c r="M335" i="27"/>
  <c r="V334" i="27"/>
  <c r="O333" i="27"/>
  <c r="X332" i="27"/>
  <c r="Q331" i="27"/>
  <c r="Z330" i="27"/>
  <c r="R330" i="27"/>
  <c r="AA329" i="27"/>
  <c r="K342" i="27"/>
  <c r="T341" i="27"/>
  <c r="N334" i="27"/>
  <c r="W333" i="27"/>
  <c r="L340" i="27"/>
  <c r="U339" i="27"/>
  <c r="L341" i="27" l="1"/>
  <c r="U340" i="27"/>
  <c r="R331" i="27"/>
  <c r="AA330" i="27"/>
  <c r="O334" i="27"/>
  <c r="X333" i="27"/>
  <c r="S330" i="27"/>
  <c r="AB329" i="27"/>
  <c r="AC329" i="27" s="1"/>
  <c r="I329" i="27" s="1"/>
  <c r="A329" i="27" s="1"/>
  <c r="N335" i="27"/>
  <c r="W334" i="27"/>
  <c r="T342" i="27"/>
  <c r="K343" i="27"/>
  <c r="Q332" i="27"/>
  <c r="Z331" i="27"/>
  <c r="M336" i="27"/>
  <c r="V335" i="27"/>
  <c r="P333" i="27"/>
  <c r="Y332" i="27"/>
  <c r="Z332" i="27" l="1"/>
  <c r="Q333" i="27"/>
  <c r="W335" i="27"/>
  <c r="N336" i="27"/>
  <c r="X334" i="27"/>
  <c r="O335" i="27"/>
  <c r="AA331" i="27"/>
  <c r="R332" i="27"/>
  <c r="V336" i="27"/>
  <c r="M337" i="27"/>
  <c r="K344" i="27"/>
  <c r="T343" i="27"/>
  <c r="P334" i="27"/>
  <c r="Y333" i="27"/>
  <c r="AB330" i="27"/>
  <c r="AC330" i="27" s="1"/>
  <c r="I330" i="27" s="1"/>
  <c r="A330" i="27" s="1"/>
  <c r="S331" i="27"/>
  <c r="U341" i="27"/>
  <c r="L342" i="27"/>
  <c r="K345" i="27" l="1"/>
  <c r="T344" i="27"/>
  <c r="S332" i="27"/>
  <c r="AB331" i="27"/>
  <c r="AC331" i="27" s="1"/>
  <c r="I331" i="27" s="1"/>
  <c r="A331" i="27" s="1"/>
  <c r="P335" i="27"/>
  <c r="Y334" i="27"/>
  <c r="M338" i="27"/>
  <c r="V337" i="27"/>
  <c r="O336" i="27"/>
  <c r="X335" i="27"/>
  <c r="Q334" i="27"/>
  <c r="Z333" i="27"/>
  <c r="L343" i="27"/>
  <c r="U342" i="27"/>
  <c r="R333" i="27"/>
  <c r="AA332" i="27"/>
  <c r="N337" i="27"/>
  <c r="W336" i="27"/>
  <c r="L344" i="27" l="1"/>
  <c r="U343" i="27"/>
  <c r="Q335" i="27"/>
  <c r="Z334" i="27"/>
  <c r="M339" i="27"/>
  <c r="V338" i="27"/>
  <c r="S333" i="27"/>
  <c r="AB332" i="27"/>
  <c r="AC332" i="27" s="1"/>
  <c r="I332" i="27" s="1"/>
  <c r="A332" i="27" s="1"/>
  <c r="R334" i="27"/>
  <c r="AA333" i="27"/>
  <c r="O337" i="27"/>
  <c r="X336" i="27"/>
  <c r="P336" i="27"/>
  <c r="Y335" i="27"/>
  <c r="K346" i="27"/>
  <c r="T345" i="27"/>
  <c r="N338" i="27"/>
  <c r="W337" i="27"/>
  <c r="P337" i="27" l="1"/>
  <c r="Y336" i="27"/>
  <c r="T346" i="27"/>
  <c r="K347" i="27"/>
  <c r="O338" i="27"/>
  <c r="X337" i="27"/>
  <c r="S334" i="27"/>
  <c r="AB333" i="27"/>
  <c r="AC333" i="27" s="1"/>
  <c r="I333" i="27" s="1"/>
  <c r="A333" i="27" s="1"/>
  <c r="Q336" i="27"/>
  <c r="Z335" i="27"/>
  <c r="R335" i="27"/>
  <c r="AA334" i="27"/>
  <c r="N339" i="27"/>
  <c r="W338" i="27"/>
  <c r="M340" i="27"/>
  <c r="V339" i="27"/>
  <c r="L345" i="27"/>
  <c r="U344" i="27"/>
  <c r="W339" i="27" l="1"/>
  <c r="N340" i="27"/>
  <c r="AA335" i="27"/>
  <c r="R336" i="27"/>
  <c r="AB334" i="27"/>
  <c r="AC334" i="27" s="1"/>
  <c r="I334" i="27" s="1"/>
  <c r="A334" i="27" s="1"/>
  <c r="S335" i="27"/>
  <c r="K348" i="27"/>
  <c r="T347" i="27"/>
  <c r="M341" i="27"/>
  <c r="V340" i="27"/>
  <c r="Q337" i="27"/>
  <c r="Z336" i="27"/>
  <c r="U345" i="27"/>
  <c r="L346" i="27"/>
  <c r="X338" i="27"/>
  <c r="O339" i="27"/>
  <c r="Y337" i="27"/>
  <c r="P338" i="27"/>
  <c r="L347" i="27" l="1"/>
  <c r="U346" i="27"/>
  <c r="Q338" i="27"/>
  <c r="Z337" i="27"/>
  <c r="R337" i="27"/>
  <c r="AA336" i="27"/>
  <c r="P339" i="27"/>
  <c r="Y338" i="27"/>
  <c r="K349" i="27"/>
  <c r="T348" i="27"/>
  <c r="O340" i="27"/>
  <c r="X339" i="27"/>
  <c r="S336" i="27"/>
  <c r="AB335" i="27"/>
  <c r="AC335" i="27" s="1"/>
  <c r="I335" i="27" s="1"/>
  <c r="A335" i="27" s="1"/>
  <c r="N341" i="27"/>
  <c r="W340" i="27"/>
  <c r="M342" i="27"/>
  <c r="V341" i="27"/>
  <c r="P340" i="27" l="1"/>
  <c r="Y339" i="27"/>
  <c r="N342" i="27"/>
  <c r="W341" i="27"/>
  <c r="K350" i="27"/>
  <c r="T349" i="27"/>
  <c r="Q339" i="27"/>
  <c r="Z338" i="27"/>
  <c r="O341" i="27"/>
  <c r="X340" i="27"/>
  <c r="R338" i="27"/>
  <c r="AA337" i="27"/>
  <c r="M343" i="27"/>
  <c r="V342" i="27"/>
  <c r="S337" i="27"/>
  <c r="AB336" i="27"/>
  <c r="AC336" i="27" s="1"/>
  <c r="I336" i="27" s="1"/>
  <c r="A336" i="27" s="1"/>
  <c r="L348" i="27"/>
  <c r="U347" i="27"/>
  <c r="L349" i="27" l="1"/>
  <c r="U348" i="27"/>
  <c r="M344" i="27"/>
  <c r="V343" i="27"/>
  <c r="R339" i="27"/>
  <c r="AA338" i="27"/>
  <c r="Q340" i="27"/>
  <c r="Z339" i="27"/>
  <c r="N343" i="27"/>
  <c r="W342" i="27"/>
  <c r="S338" i="27"/>
  <c r="AB337" i="27"/>
  <c r="AC337" i="27" s="1"/>
  <c r="I337" i="27" s="1"/>
  <c r="A337" i="27" s="1"/>
  <c r="O342" i="27"/>
  <c r="X341" i="27"/>
  <c r="K351" i="27"/>
  <c r="T350" i="27"/>
  <c r="P341" i="27"/>
  <c r="Y340" i="27"/>
  <c r="K352" i="27" l="1"/>
  <c r="T351" i="27"/>
  <c r="AB338" i="27"/>
  <c r="AC338" i="27" s="1"/>
  <c r="I338" i="27" s="1"/>
  <c r="A338" i="27" s="1"/>
  <c r="S339" i="27"/>
  <c r="Z340" i="27"/>
  <c r="Q341" i="27"/>
  <c r="V344" i="27"/>
  <c r="M345" i="27"/>
  <c r="Y341" i="27"/>
  <c r="P342" i="27"/>
  <c r="X342" i="27"/>
  <c r="O343" i="27"/>
  <c r="N344" i="27"/>
  <c r="W343" i="27"/>
  <c r="R340" i="27"/>
  <c r="AA339" i="27"/>
  <c r="U349" i="27"/>
  <c r="L350" i="27"/>
  <c r="R341" i="27" l="1"/>
  <c r="AA340" i="27"/>
  <c r="L351" i="27"/>
  <c r="U350" i="27"/>
  <c r="O344" i="27"/>
  <c r="X343" i="27"/>
  <c r="M346" i="27"/>
  <c r="V345" i="27"/>
  <c r="K353" i="27"/>
  <c r="T352" i="27"/>
  <c r="N345" i="27"/>
  <c r="W344" i="27"/>
  <c r="P343" i="27"/>
  <c r="Y342" i="27"/>
  <c r="Q342" i="27"/>
  <c r="Z341" i="27"/>
  <c r="S340" i="27"/>
  <c r="AB339" i="27"/>
  <c r="AC339" i="27" s="1"/>
  <c r="I339" i="27" s="1"/>
  <c r="A339" i="27" s="1"/>
  <c r="K354" i="27" l="1"/>
  <c r="T353" i="27"/>
  <c r="M347" i="27"/>
  <c r="V346" i="27"/>
  <c r="L352" i="27"/>
  <c r="U351" i="27"/>
  <c r="Q343" i="27"/>
  <c r="Z342" i="27"/>
  <c r="N346" i="27"/>
  <c r="W345" i="27"/>
  <c r="S341" i="27"/>
  <c r="AB340" i="27"/>
  <c r="AC340" i="27" s="1"/>
  <c r="I340" i="27" s="1"/>
  <c r="A340" i="27" s="1"/>
  <c r="P344" i="27"/>
  <c r="Y343" i="27"/>
  <c r="O345" i="27"/>
  <c r="X344" i="27"/>
  <c r="R342" i="27"/>
  <c r="AA341" i="27"/>
  <c r="R343" i="27" l="1"/>
  <c r="AA342" i="27"/>
  <c r="P345" i="27"/>
  <c r="Y344" i="27"/>
  <c r="N347" i="27"/>
  <c r="W346" i="27"/>
  <c r="L353" i="27"/>
  <c r="U352" i="27"/>
  <c r="O346" i="27"/>
  <c r="X345" i="27"/>
  <c r="S342" i="27"/>
  <c r="AB341" i="27"/>
  <c r="AC341" i="27" s="1"/>
  <c r="I341" i="27" s="1"/>
  <c r="A341" i="27" s="1"/>
  <c r="Q344" i="27"/>
  <c r="Z343" i="27"/>
  <c r="M348" i="27"/>
  <c r="V347" i="27"/>
  <c r="T354" i="27"/>
  <c r="K355" i="27"/>
  <c r="L354" i="27" l="1"/>
  <c r="U353" i="27"/>
  <c r="Y345" i="27"/>
  <c r="P346" i="27"/>
  <c r="S343" i="27"/>
  <c r="AB342" i="27"/>
  <c r="AC342" i="27" s="1"/>
  <c r="I342" i="27" s="1"/>
  <c r="A342" i="27" s="1"/>
  <c r="V348" i="27"/>
  <c r="M349" i="27"/>
  <c r="K356" i="27"/>
  <c r="T355" i="27"/>
  <c r="O347" i="27"/>
  <c r="X346" i="27"/>
  <c r="W347" i="27"/>
  <c r="N348" i="27"/>
  <c r="Z344" i="27"/>
  <c r="Q345" i="27"/>
  <c r="AA343" i="27"/>
  <c r="R344" i="27"/>
  <c r="R345" i="27" l="1"/>
  <c r="AA344" i="27"/>
  <c r="M350" i="27"/>
  <c r="V349" i="27"/>
  <c r="P347" i="27"/>
  <c r="Y346" i="27"/>
  <c r="O348" i="27"/>
  <c r="X347" i="27"/>
  <c r="N349" i="27"/>
  <c r="W348" i="27"/>
  <c r="Q346" i="27"/>
  <c r="Z345" i="27"/>
  <c r="K357" i="27"/>
  <c r="T356" i="27"/>
  <c r="S344" i="27"/>
  <c r="AB343" i="27"/>
  <c r="AC343" i="27" s="1"/>
  <c r="I343" i="27" s="1"/>
  <c r="A343" i="27" s="1"/>
  <c r="L355" i="27"/>
  <c r="U354" i="27"/>
  <c r="O349" i="27" l="1"/>
  <c r="X348" i="27"/>
  <c r="M351" i="27"/>
  <c r="V350" i="27"/>
  <c r="S345" i="27"/>
  <c r="AB344" i="27"/>
  <c r="AC344" i="27" s="1"/>
  <c r="I344" i="27" s="1"/>
  <c r="A344" i="27" s="1"/>
  <c r="Q347" i="27"/>
  <c r="Z346" i="27"/>
  <c r="P348" i="27"/>
  <c r="Y347" i="27"/>
  <c r="L356" i="27"/>
  <c r="U355" i="27"/>
  <c r="K358" i="27"/>
  <c r="T357" i="27"/>
  <c r="N350" i="27"/>
  <c r="W349" i="27"/>
  <c r="R346" i="27"/>
  <c r="AA345" i="27"/>
  <c r="T358" i="27" l="1"/>
  <c r="K359" i="27"/>
  <c r="P349" i="27"/>
  <c r="Y348" i="27"/>
  <c r="Q348" i="27"/>
  <c r="Z347" i="27"/>
  <c r="M352" i="27"/>
  <c r="V351" i="27"/>
  <c r="N351" i="27"/>
  <c r="W350" i="27"/>
  <c r="L357" i="27"/>
  <c r="U356" i="27"/>
  <c r="S346" i="27"/>
  <c r="AB345" i="27"/>
  <c r="AC345" i="27" s="1"/>
  <c r="I345" i="27" s="1"/>
  <c r="A345" i="27" s="1"/>
  <c r="O350" i="27"/>
  <c r="X349" i="27"/>
  <c r="R347" i="27"/>
  <c r="AA346" i="27"/>
  <c r="V352" i="27" l="1"/>
  <c r="M353" i="27"/>
  <c r="P350" i="27"/>
  <c r="Y349" i="27"/>
  <c r="AA347" i="27"/>
  <c r="R348" i="27"/>
  <c r="AB346" i="27"/>
  <c r="AC346" i="27" s="1"/>
  <c r="I346" i="27" s="1"/>
  <c r="A346" i="27" s="1"/>
  <c r="S347" i="27"/>
  <c r="W351" i="27"/>
  <c r="N352" i="27"/>
  <c r="K360" i="27"/>
  <c r="T359" i="27"/>
  <c r="Z348" i="27"/>
  <c r="Q349" i="27"/>
  <c r="X350" i="27"/>
  <c r="O351" i="27"/>
  <c r="U357" i="27"/>
  <c r="L358" i="27"/>
  <c r="L359" i="27" l="1"/>
  <c r="U358" i="27"/>
  <c r="S348" i="27"/>
  <c r="AB347" i="27"/>
  <c r="AC347" i="27" s="1"/>
  <c r="I347" i="27" s="1"/>
  <c r="A347" i="27" s="1"/>
  <c r="Q350" i="27"/>
  <c r="Z349" i="27"/>
  <c r="K361" i="27"/>
  <c r="T360" i="27"/>
  <c r="P351" i="27"/>
  <c r="Y350" i="27"/>
  <c r="O352" i="27"/>
  <c r="X351" i="27"/>
  <c r="N353" i="27"/>
  <c r="W352" i="27"/>
  <c r="R349" i="27"/>
  <c r="AA348" i="27"/>
  <c r="M354" i="27"/>
  <c r="V353" i="27"/>
  <c r="R350" i="27" l="1"/>
  <c r="AA349" i="27"/>
  <c r="O353" i="27"/>
  <c r="X352" i="27"/>
  <c r="L360" i="27"/>
  <c r="U359" i="27"/>
  <c r="K362" i="27"/>
  <c r="T361" i="27"/>
  <c r="S349" i="27"/>
  <c r="AB348" i="27"/>
  <c r="AC348" i="27" s="1"/>
  <c r="I348" i="27" s="1"/>
  <c r="A348" i="27" s="1"/>
  <c r="M355" i="27"/>
  <c r="V354" i="27"/>
  <c r="N354" i="27"/>
  <c r="W353" i="27"/>
  <c r="P352" i="27"/>
  <c r="Y351" i="27"/>
  <c r="Q351" i="27"/>
  <c r="Z350" i="27"/>
  <c r="P353" i="27" l="1"/>
  <c r="Y352" i="27"/>
  <c r="L361" i="27"/>
  <c r="U360" i="27"/>
  <c r="M356" i="27"/>
  <c r="V355" i="27"/>
  <c r="T362" i="27"/>
  <c r="K363" i="27"/>
  <c r="R351" i="27"/>
  <c r="AA350" i="27"/>
  <c r="Q352" i="27"/>
  <c r="Z351" i="27"/>
  <c r="N355" i="27"/>
  <c r="W354" i="27"/>
  <c r="S350" i="27"/>
  <c r="AB349" i="27"/>
  <c r="AC349" i="27" s="1"/>
  <c r="I349" i="27" s="1"/>
  <c r="A349" i="27" s="1"/>
  <c r="O354" i="27"/>
  <c r="X353" i="27"/>
  <c r="W355" i="27" l="1"/>
  <c r="N356" i="27"/>
  <c r="U361" i="27"/>
  <c r="L362" i="27"/>
  <c r="Y353" i="27"/>
  <c r="P354" i="27"/>
  <c r="AA351" i="27"/>
  <c r="R352" i="27"/>
  <c r="M357" i="27"/>
  <c r="V356" i="27"/>
  <c r="AB350" i="27"/>
  <c r="AC350" i="27" s="1"/>
  <c r="I350" i="27" s="1"/>
  <c r="A350" i="27" s="1"/>
  <c r="S351" i="27"/>
  <c r="K364" i="27"/>
  <c r="T363" i="27"/>
  <c r="X354" i="27"/>
  <c r="O355" i="27"/>
  <c r="Q353" i="27"/>
  <c r="Z352" i="27"/>
  <c r="P355" i="27" l="1"/>
  <c r="Y354" i="27"/>
  <c r="Q354" i="27"/>
  <c r="Z353" i="27"/>
  <c r="K365" i="27"/>
  <c r="T364" i="27"/>
  <c r="M358" i="27"/>
  <c r="V357" i="27"/>
  <c r="N357" i="27"/>
  <c r="W356" i="27"/>
  <c r="O356" i="27"/>
  <c r="X355" i="27"/>
  <c r="S352" i="27"/>
  <c r="AB351" i="27"/>
  <c r="AC351" i="27" s="1"/>
  <c r="I351" i="27" s="1"/>
  <c r="A351" i="27" s="1"/>
  <c r="R353" i="27"/>
  <c r="AA352" i="27"/>
  <c r="L363" i="27"/>
  <c r="U362" i="27"/>
  <c r="P356" i="27" l="1"/>
  <c r="Y355" i="27"/>
  <c r="R354" i="27"/>
  <c r="AA353" i="27"/>
  <c r="O357" i="27"/>
  <c r="X356" i="27"/>
  <c r="M359" i="27"/>
  <c r="V358" i="27"/>
  <c r="Q355" i="27"/>
  <c r="Z354" i="27"/>
  <c r="L364" i="27"/>
  <c r="U363" i="27"/>
  <c r="S353" i="27"/>
  <c r="AB352" i="27"/>
  <c r="AC352" i="27" s="1"/>
  <c r="I352" i="27" s="1"/>
  <c r="A352" i="27" s="1"/>
  <c r="N358" i="27"/>
  <c r="W357" i="27"/>
  <c r="K366" i="27"/>
  <c r="T365" i="27"/>
  <c r="N359" i="27" l="1"/>
  <c r="W358" i="27"/>
  <c r="L365" i="27"/>
  <c r="U364" i="27"/>
  <c r="Q356" i="27"/>
  <c r="Z355" i="27"/>
  <c r="O358" i="27"/>
  <c r="X357" i="27"/>
  <c r="P357" i="27"/>
  <c r="Y356" i="27"/>
  <c r="K367" i="27"/>
  <c r="T366" i="27"/>
  <c r="S354" i="27"/>
  <c r="AB353" i="27"/>
  <c r="AC353" i="27" s="1"/>
  <c r="I353" i="27" s="1"/>
  <c r="A353" i="27" s="1"/>
  <c r="M360" i="27"/>
  <c r="V359" i="27"/>
  <c r="R355" i="27"/>
  <c r="AA354" i="27"/>
  <c r="V360" i="27" l="1"/>
  <c r="M361" i="27"/>
  <c r="T367" i="27"/>
  <c r="K368" i="27"/>
  <c r="Y357" i="27"/>
  <c r="P358" i="27"/>
  <c r="Z356" i="27"/>
  <c r="Q357" i="27"/>
  <c r="N360" i="27"/>
  <c r="W359" i="27"/>
  <c r="R356" i="27"/>
  <c r="AA355" i="27"/>
  <c r="AB354" i="27"/>
  <c r="AC354" i="27" s="1"/>
  <c r="I354" i="27" s="1"/>
  <c r="A354" i="27" s="1"/>
  <c r="S355" i="27"/>
  <c r="X358" i="27"/>
  <c r="O359" i="27"/>
  <c r="U365" i="27"/>
  <c r="L366" i="27"/>
  <c r="P359" i="27" l="1"/>
  <c r="Y358" i="27"/>
  <c r="M362" i="27"/>
  <c r="V361" i="27"/>
  <c r="N361" i="27"/>
  <c r="W360" i="27"/>
  <c r="O360" i="27"/>
  <c r="X359" i="27"/>
  <c r="R357" i="27"/>
  <c r="AA356" i="27"/>
  <c r="Q358" i="27"/>
  <c r="Z357" i="27"/>
  <c r="K369" i="27"/>
  <c r="T368" i="27"/>
  <c r="L367" i="27"/>
  <c r="U366" i="27"/>
  <c r="S356" i="27"/>
  <c r="AB355" i="27"/>
  <c r="AC355" i="27" s="1"/>
  <c r="I355" i="27" s="1"/>
  <c r="A355" i="27" s="1"/>
  <c r="S357" i="27" l="1"/>
  <c r="AB356" i="27"/>
  <c r="AC356" i="27" s="1"/>
  <c r="I356" i="27" s="1"/>
  <c r="A356" i="27" s="1"/>
  <c r="K370" i="27"/>
  <c r="T369" i="27"/>
  <c r="R358" i="27"/>
  <c r="AA357" i="27"/>
  <c r="M363" i="27"/>
  <c r="V362" i="27"/>
  <c r="U367" i="27"/>
  <c r="L368" i="27"/>
  <c r="Q359" i="27"/>
  <c r="Z358" i="27"/>
  <c r="N362" i="27"/>
  <c r="W361" i="27"/>
  <c r="P360" i="27"/>
  <c r="Y359" i="27"/>
  <c r="O361" i="27"/>
  <c r="X360" i="27"/>
  <c r="P361" i="27" l="1"/>
  <c r="Y360" i="27"/>
  <c r="Q360" i="27"/>
  <c r="Z359" i="27"/>
  <c r="L369" i="27"/>
  <c r="U368" i="27"/>
  <c r="M364" i="27"/>
  <c r="V363" i="27"/>
  <c r="T370" i="27"/>
  <c r="K371" i="27"/>
  <c r="N363" i="27"/>
  <c r="W362" i="27"/>
  <c r="O362" i="27"/>
  <c r="X361" i="27"/>
  <c r="R359" i="27"/>
  <c r="AA358" i="27"/>
  <c r="S358" i="27"/>
  <c r="AB357" i="27"/>
  <c r="AC357" i="27" s="1"/>
  <c r="I357" i="27" s="1"/>
  <c r="A357" i="27" s="1"/>
  <c r="S359" i="27" l="1"/>
  <c r="AB358" i="27"/>
  <c r="AC358" i="27" s="1"/>
  <c r="I358" i="27" s="1"/>
  <c r="A358" i="27" s="1"/>
  <c r="O363" i="27"/>
  <c r="X362" i="27"/>
  <c r="K372" i="27"/>
  <c r="T371" i="27"/>
  <c r="L370" i="27"/>
  <c r="U369" i="27"/>
  <c r="Z360" i="27"/>
  <c r="Q361" i="27"/>
  <c r="AA359" i="27"/>
  <c r="R360" i="27"/>
  <c r="W363" i="27"/>
  <c r="N364" i="27"/>
  <c r="V364" i="27"/>
  <c r="M365" i="27"/>
  <c r="Y361" i="27"/>
  <c r="P362" i="27"/>
  <c r="M366" i="27" l="1"/>
  <c r="V365" i="27"/>
  <c r="O364" i="27"/>
  <c r="X363" i="27"/>
  <c r="R361" i="27"/>
  <c r="AA360" i="27"/>
  <c r="P363" i="27"/>
  <c r="Y362" i="27"/>
  <c r="N365" i="27"/>
  <c r="W364" i="27"/>
  <c r="L371" i="27"/>
  <c r="U370" i="27"/>
  <c r="T372" i="27"/>
  <c r="K373" i="27"/>
  <c r="S360" i="27"/>
  <c r="AB359" i="27"/>
  <c r="AC359" i="27" s="1"/>
  <c r="I359" i="27" s="1"/>
  <c r="A359" i="27" s="1"/>
  <c r="Q362" i="27"/>
  <c r="Z361" i="27"/>
  <c r="Q363" i="27" l="1"/>
  <c r="Z362" i="27"/>
  <c r="L372" i="27"/>
  <c r="U371" i="27"/>
  <c r="P364" i="27"/>
  <c r="Y363" i="27"/>
  <c r="R362" i="27"/>
  <c r="AA361" i="27"/>
  <c r="M367" i="27"/>
  <c r="V366" i="27"/>
  <c r="S361" i="27"/>
  <c r="AB360" i="27"/>
  <c r="AC360" i="27" s="1"/>
  <c r="I360" i="27" s="1"/>
  <c r="A360" i="27" s="1"/>
  <c r="K374" i="27"/>
  <c r="T373" i="27"/>
  <c r="N366" i="27"/>
  <c r="W365" i="27"/>
  <c r="O365" i="27"/>
  <c r="X364" i="27"/>
  <c r="T374" i="27" l="1"/>
  <c r="K375" i="27"/>
  <c r="M368" i="27"/>
  <c r="V367" i="27"/>
  <c r="P365" i="27"/>
  <c r="Y364" i="27"/>
  <c r="N367" i="27"/>
  <c r="W366" i="27"/>
  <c r="S362" i="27"/>
  <c r="AB361" i="27"/>
  <c r="AC361" i="27" s="1"/>
  <c r="I361" i="27" s="1"/>
  <c r="A361" i="27" s="1"/>
  <c r="R363" i="27"/>
  <c r="AA362" i="27"/>
  <c r="L373" i="27"/>
  <c r="U372" i="27"/>
  <c r="Q364" i="27"/>
  <c r="Z363" i="27"/>
  <c r="O366" i="27"/>
  <c r="X365" i="27"/>
  <c r="V368" i="27" l="1"/>
  <c r="M369" i="27"/>
  <c r="U373" i="27"/>
  <c r="L374" i="27"/>
  <c r="AB362" i="27"/>
  <c r="AC362" i="27" s="1"/>
  <c r="I362" i="27" s="1"/>
  <c r="A362" i="27" s="1"/>
  <c r="S363" i="27"/>
  <c r="K376" i="27"/>
  <c r="T375" i="27"/>
  <c r="X366" i="27"/>
  <c r="O367" i="27"/>
  <c r="P366" i="27"/>
  <c r="Y365" i="27"/>
  <c r="Z364" i="27"/>
  <c r="Q365" i="27"/>
  <c r="AA363" i="27"/>
  <c r="R364" i="27"/>
  <c r="N368" i="27"/>
  <c r="W367" i="27"/>
  <c r="P367" i="27" l="1"/>
  <c r="Y366" i="27"/>
  <c r="K377" i="27"/>
  <c r="T376" i="27"/>
  <c r="O368" i="27"/>
  <c r="X367" i="27"/>
  <c r="S364" i="27"/>
  <c r="AB363" i="27"/>
  <c r="AC363" i="27" s="1"/>
  <c r="I363" i="27" s="1"/>
  <c r="A363" i="27" s="1"/>
  <c r="M370" i="27"/>
  <c r="V369" i="27"/>
  <c r="N369" i="27"/>
  <c r="W368" i="27"/>
  <c r="R365" i="27"/>
  <c r="AA364" i="27"/>
  <c r="Q366" i="27"/>
  <c r="Z365" i="27"/>
  <c r="L375" i="27"/>
  <c r="U374" i="27"/>
  <c r="N370" i="27" l="1"/>
  <c r="W369" i="27"/>
  <c r="S365" i="27"/>
  <c r="AB364" i="27"/>
  <c r="AC364" i="27" s="1"/>
  <c r="I364" i="27" s="1"/>
  <c r="A364" i="27" s="1"/>
  <c r="K378" i="27"/>
  <c r="T377" i="27"/>
  <c r="R366" i="27"/>
  <c r="AA365" i="27"/>
  <c r="V370" i="27"/>
  <c r="M371" i="27"/>
  <c r="X368" i="27"/>
  <c r="O369" i="27"/>
  <c r="Q367" i="27"/>
  <c r="Z366" i="27"/>
  <c r="L376" i="27"/>
  <c r="U375" i="27"/>
  <c r="P368" i="27"/>
  <c r="Y367" i="27"/>
  <c r="M372" i="27" l="1"/>
  <c r="V371" i="27"/>
  <c r="N371" i="27"/>
  <c r="W370" i="27"/>
  <c r="P369" i="27"/>
  <c r="Y368" i="27"/>
  <c r="Q368" i="27"/>
  <c r="Z367" i="27"/>
  <c r="O370" i="27"/>
  <c r="X369" i="27"/>
  <c r="K379" i="27"/>
  <c r="T378" i="27"/>
  <c r="S366" i="27"/>
  <c r="AB365" i="27"/>
  <c r="AC365" i="27" s="1"/>
  <c r="I365" i="27" s="1"/>
  <c r="A365" i="27" s="1"/>
  <c r="L377" i="27"/>
  <c r="U376" i="27"/>
  <c r="R367" i="27"/>
  <c r="AA366" i="27"/>
  <c r="AA367" i="27" l="1"/>
  <c r="R368" i="27"/>
  <c r="Y369" i="27"/>
  <c r="P370" i="27"/>
  <c r="M373" i="27"/>
  <c r="V372" i="27"/>
  <c r="O371" i="27"/>
  <c r="X370" i="27"/>
  <c r="Q369" i="27"/>
  <c r="Z368" i="27"/>
  <c r="W371" i="27"/>
  <c r="N372" i="27"/>
  <c r="AB366" i="27"/>
  <c r="AC366" i="27" s="1"/>
  <c r="I366" i="27" s="1"/>
  <c r="A366" i="27" s="1"/>
  <c r="S367" i="27"/>
  <c r="U377" i="27"/>
  <c r="L378" i="27"/>
  <c r="K380" i="27"/>
  <c r="T379" i="27"/>
  <c r="P371" i="27" l="1"/>
  <c r="Y370" i="27"/>
  <c r="S368" i="27"/>
  <c r="AB367" i="27"/>
  <c r="AC367" i="27" s="1"/>
  <c r="I367" i="27" s="1"/>
  <c r="A367" i="27" s="1"/>
  <c r="O372" i="27"/>
  <c r="X371" i="27"/>
  <c r="K381" i="27"/>
  <c r="T380" i="27"/>
  <c r="L379" i="27"/>
  <c r="U378" i="27"/>
  <c r="Q370" i="27"/>
  <c r="Z369" i="27"/>
  <c r="N373" i="27"/>
  <c r="W372" i="27"/>
  <c r="M374" i="27"/>
  <c r="V373" i="27"/>
  <c r="R369" i="27"/>
  <c r="AA368" i="27"/>
  <c r="AA369" i="27" l="1"/>
  <c r="R370" i="27"/>
  <c r="W373" i="27"/>
  <c r="N374" i="27"/>
  <c r="Q371" i="27"/>
  <c r="Z370" i="27"/>
  <c r="K382" i="27"/>
  <c r="T381" i="27"/>
  <c r="S369" i="27"/>
  <c r="AB368" i="27"/>
  <c r="AC368" i="27" s="1"/>
  <c r="I368" i="27" s="1"/>
  <c r="A368" i="27" s="1"/>
  <c r="M375" i="27"/>
  <c r="V374" i="27"/>
  <c r="L380" i="27"/>
  <c r="U379" i="27"/>
  <c r="O373" i="27"/>
  <c r="X372" i="27"/>
  <c r="Y371" i="27"/>
  <c r="P372" i="27"/>
  <c r="L381" i="27" l="1"/>
  <c r="U380" i="27"/>
  <c r="N375" i="27"/>
  <c r="W374" i="27"/>
  <c r="S370" i="27"/>
  <c r="AB369" i="27"/>
  <c r="AC369" i="27" s="1"/>
  <c r="I369" i="27" s="1"/>
  <c r="A369" i="27" s="1"/>
  <c r="T382" i="27"/>
  <c r="K383" i="27"/>
  <c r="P373" i="27"/>
  <c r="Y372" i="27"/>
  <c r="O374" i="27"/>
  <c r="X373" i="27"/>
  <c r="M376" i="27"/>
  <c r="V375" i="27"/>
  <c r="R371" i="27"/>
  <c r="AA370" i="27"/>
  <c r="Q372" i="27"/>
  <c r="Z371" i="27"/>
  <c r="Z372" i="27" l="1"/>
  <c r="Q373" i="27"/>
  <c r="W375" i="27"/>
  <c r="N376" i="27"/>
  <c r="V376" i="27"/>
  <c r="M377" i="27"/>
  <c r="P374" i="27"/>
  <c r="Y373" i="27"/>
  <c r="AB370" i="27"/>
  <c r="AC370" i="27" s="1"/>
  <c r="I370" i="27" s="1"/>
  <c r="A370" i="27" s="1"/>
  <c r="S371" i="27"/>
  <c r="K384" i="27"/>
  <c r="T383" i="27"/>
  <c r="R372" i="27"/>
  <c r="AA371" i="27"/>
  <c r="O375" i="27"/>
  <c r="X374" i="27"/>
  <c r="L382" i="27"/>
  <c r="U381" i="27"/>
  <c r="R373" i="27" l="1"/>
  <c r="AA372" i="27"/>
  <c r="P375" i="27"/>
  <c r="Y374" i="27"/>
  <c r="S372" i="27"/>
  <c r="AB371" i="27"/>
  <c r="AC371" i="27" s="1"/>
  <c r="I371" i="27" s="1"/>
  <c r="A371" i="27" s="1"/>
  <c r="M378" i="27"/>
  <c r="V377" i="27"/>
  <c r="O376" i="27"/>
  <c r="X375" i="27"/>
  <c r="Q374" i="27"/>
  <c r="Z373" i="27"/>
  <c r="L383" i="27"/>
  <c r="U382" i="27"/>
  <c r="K385" i="27"/>
  <c r="T384" i="27"/>
  <c r="N377" i="27"/>
  <c r="W376" i="27"/>
  <c r="N378" i="27" l="1"/>
  <c r="W377" i="27"/>
  <c r="L384" i="27"/>
  <c r="U383" i="27"/>
  <c r="M379" i="27"/>
  <c r="V378" i="27"/>
  <c r="P376" i="27"/>
  <c r="Y375" i="27"/>
  <c r="K386" i="27"/>
  <c r="T385" i="27"/>
  <c r="Q375" i="27"/>
  <c r="Z374" i="27"/>
  <c r="O377" i="27"/>
  <c r="X376" i="27"/>
  <c r="AB372" i="27"/>
  <c r="AC372" i="27" s="1"/>
  <c r="I372" i="27" s="1"/>
  <c r="A372" i="27" s="1"/>
  <c r="S373" i="27"/>
  <c r="R374" i="27"/>
  <c r="AA373" i="27"/>
  <c r="R375" i="27" l="1"/>
  <c r="AA374" i="27"/>
  <c r="Q376" i="27"/>
  <c r="Z375" i="27"/>
  <c r="P377" i="27"/>
  <c r="Y376" i="27"/>
  <c r="N379" i="27"/>
  <c r="W378" i="27"/>
  <c r="O378" i="27"/>
  <c r="X377" i="27"/>
  <c r="T386" i="27"/>
  <c r="K387" i="27"/>
  <c r="M380" i="27"/>
  <c r="V379" i="27"/>
  <c r="L385" i="27"/>
  <c r="U384" i="27"/>
  <c r="S374" i="27"/>
  <c r="AB373" i="27"/>
  <c r="AC373" i="27" s="1"/>
  <c r="I373" i="27" s="1"/>
  <c r="A373" i="27" s="1"/>
  <c r="AB374" i="27" l="1"/>
  <c r="AC374" i="27" s="1"/>
  <c r="I374" i="27" s="1"/>
  <c r="A374" i="27" s="1"/>
  <c r="S375" i="27"/>
  <c r="X378" i="27"/>
  <c r="O379" i="27"/>
  <c r="K388" i="27"/>
  <c r="T387" i="27"/>
  <c r="W379" i="27"/>
  <c r="N380" i="27"/>
  <c r="Z376" i="27"/>
  <c r="Q377" i="27"/>
  <c r="U385" i="27"/>
  <c r="L386" i="27"/>
  <c r="P378" i="27"/>
  <c r="Y377" i="27"/>
  <c r="AA375" i="27"/>
  <c r="R376" i="27"/>
  <c r="V380" i="27"/>
  <c r="M381" i="27"/>
  <c r="P379" i="27" l="1"/>
  <c r="Y378" i="27"/>
  <c r="O380" i="27"/>
  <c r="X379" i="27"/>
  <c r="Q378" i="27"/>
  <c r="Z377" i="27"/>
  <c r="L387" i="27"/>
  <c r="U386" i="27"/>
  <c r="K389" i="27"/>
  <c r="T388" i="27"/>
  <c r="S376" i="27"/>
  <c r="AB375" i="27"/>
  <c r="AC375" i="27" s="1"/>
  <c r="I375" i="27" s="1"/>
  <c r="A375" i="27" s="1"/>
  <c r="R377" i="27"/>
  <c r="AA376" i="27"/>
  <c r="M382" i="27"/>
  <c r="V381" i="27"/>
  <c r="N381" i="27"/>
  <c r="W380" i="27"/>
  <c r="N382" i="27" l="1"/>
  <c r="W381" i="27"/>
  <c r="R378" i="27"/>
  <c r="AA377" i="27"/>
  <c r="K390" i="27"/>
  <c r="T389" i="27"/>
  <c r="O381" i="27"/>
  <c r="X380" i="27"/>
  <c r="Q379" i="27"/>
  <c r="Z378" i="27"/>
  <c r="M383" i="27"/>
  <c r="V382" i="27"/>
  <c r="S377" i="27"/>
  <c r="AB376" i="27"/>
  <c r="AC376" i="27" s="1"/>
  <c r="I376" i="27" s="1"/>
  <c r="A376" i="27" s="1"/>
  <c r="L388" i="27"/>
  <c r="U387" i="27"/>
  <c r="P380" i="27"/>
  <c r="Y379" i="27"/>
  <c r="P381" i="27" l="1"/>
  <c r="Y380" i="27"/>
  <c r="S378" i="27"/>
  <c r="AB377" i="27"/>
  <c r="AC377" i="27" s="1"/>
  <c r="I377" i="27" s="1"/>
  <c r="A377" i="27" s="1"/>
  <c r="Q380" i="27"/>
  <c r="Z379" i="27"/>
  <c r="O382" i="27"/>
  <c r="X381" i="27"/>
  <c r="R379" i="27"/>
  <c r="AA378" i="27"/>
  <c r="N383" i="27"/>
  <c r="W382" i="27"/>
  <c r="L389" i="27"/>
  <c r="U388" i="27"/>
  <c r="M384" i="27"/>
  <c r="V383" i="27"/>
  <c r="T390" i="27"/>
  <c r="K391" i="27"/>
  <c r="U389" i="27" l="1"/>
  <c r="L390" i="27"/>
  <c r="W383" i="27"/>
  <c r="N384" i="27"/>
  <c r="X382" i="27"/>
  <c r="O383" i="27"/>
  <c r="AB378" i="27"/>
  <c r="AC378" i="27" s="1"/>
  <c r="I378" i="27" s="1"/>
  <c r="A378" i="27" s="1"/>
  <c r="S379" i="27"/>
  <c r="K392" i="27"/>
  <c r="T391" i="27"/>
  <c r="M385" i="27"/>
  <c r="V384" i="27"/>
  <c r="AA379" i="27"/>
  <c r="R380" i="27"/>
  <c r="Q381" i="27"/>
  <c r="Z380" i="27"/>
  <c r="Y381" i="27"/>
  <c r="P382" i="27"/>
  <c r="M386" i="27" l="1"/>
  <c r="V385" i="27"/>
  <c r="P383" i="27"/>
  <c r="Y382" i="27"/>
  <c r="O384" i="27"/>
  <c r="X383" i="27"/>
  <c r="R381" i="27"/>
  <c r="AA380" i="27"/>
  <c r="K393" i="27"/>
  <c r="T392" i="27"/>
  <c r="L391" i="27"/>
  <c r="U390" i="27"/>
  <c r="Q382" i="27"/>
  <c r="Z381" i="27"/>
  <c r="S380" i="27"/>
  <c r="AB379" i="27"/>
  <c r="AC379" i="27" s="1"/>
  <c r="I379" i="27" s="1"/>
  <c r="A379" i="27" s="1"/>
  <c r="N385" i="27"/>
  <c r="W384" i="27"/>
  <c r="S381" i="27" l="1"/>
  <c r="AB380" i="27"/>
  <c r="AC380" i="27" s="1"/>
  <c r="I380" i="27" s="1"/>
  <c r="A380" i="27" s="1"/>
  <c r="N386" i="27"/>
  <c r="W385" i="27"/>
  <c r="R382" i="27"/>
  <c r="AA381" i="27"/>
  <c r="Q383" i="27"/>
  <c r="Z382" i="27"/>
  <c r="P384" i="27"/>
  <c r="Y383" i="27"/>
  <c r="T393" i="27"/>
  <c r="K394" i="27"/>
  <c r="O385" i="27"/>
  <c r="X384" i="27"/>
  <c r="L392" i="27"/>
  <c r="U391" i="27"/>
  <c r="M387" i="27"/>
  <c r="V386" i="27"/>
  <c r="Q384" i="27" l="1"/>
  <c r="Z383" i="27"/>
  <c r="N387" i="27"/>
  <c r="W386" i="27"/>
  <c r="K395" i="27"/>
  <c r="T394" i="27"/>
  <c r="P385" i="27"/>
  <c r="Y384" i="27"/>
  <c r="M388" i="27"/>
  <c r="V387" i="27"/>
  <c r="O386" i="27"/>
  <c r="X385" i="27"/>
  <c r="U392" i="27"/>
  <c r="L393" i="27"/>
  <c r="R383" i="27"/>
  <c r="AA382" i="27"/>
  <c r="S382" i="27"/>
  <c r="AB381" i="27"/>
  <c r="AC381" i="27" s="1"/>
  <c r="I381" i="27" s="1"/>
  <c r="A381" i="27" s="1"/>
  <c r="AB382" i="27" l="1"/>
  <c r="AC382" i="27" s="1"/>
  <c r="I382" i="27" s="1"/>
  <c r="A382" i="27" s="1"/>
  <c r="S383" i="27"/>
  <c r="X386" i="27"/>
  <c r="O387" i="27"/>
  <c r="Y385" i="27"/>
  <c r="P386" i="27"/>
  <c r="L394" i="27"/>
  <c r="U393" i="27"/>
  <c r="N388" i="27"/>
  <c r="W387" i="27"/>
  <c r="R384" i="27"/>
  <c r="AA383" i="27"/>
  <c r="V388" i="27"/>
  <c r="M389" i="27"/>
  <c r="K396" i="27"/>
  <c r="T395" i="27"/>
  <c r="Z384" i="27"/>
  <c r="Q385" i="27"/>
  <c r="O388" i="27" l="1"/>
  <c r="X387" i="27"/>
  <c r="N389" i="27"/>
  <c r="W388" i="27"/>
  <c r="L395" i="27"/>
  <c r="U394" i="27"/>
  <c r="P387" i="27"/>
  <c r="Y386" i="27"/>
  <c r="S384" i="27"/>
  <c r="AB383" i="27"/>
  <c r="AC383" i="27" s="1"/>
  <c r="I383" i="27" s="1"/>
  <c r="A383" i="27" s="1"/>
  <c r="K397" i="27"/>
  <c r="T396" i="27"/>
  <c r="Q386" i="27"/>
  <c r="Z385" i="27"/>
  <c r="M390" i="27"/>
  <c r="V389" i="27"/>
  <c r="R385" i="27"/>
  <c r="AA384" i="27"/>
  <c r="M391" i="27" l="1"/>
  <c r="V390" i="27"/>
  <c r="L396" i="27"/>
  <c r="U395" i="27"/>
  <c r="K398" i="27"/>
  <c r="T397" i="27"/>
  <c r="P388" i="27"/>
  <c r="Y387" i="27"/>
  <c r="O389" i="27"/>
  <c r="X388" i="27"/>
  <c r="N390" i="27"/>
  <c r="W389" i="27"/>
  <c r="R386" i="27"/>
  <c r="AA385" i="27"/>
  <c r="Q387" i="27"/>
  <c r="Z386" i="27"/>
  <c r="S385" i="27"/>
  <c r="AB384" i="27"/>
  <c r="AC384" i="27" s="1"/>
  <c r="I384" i="27" s="1"/>
  <c r="A384" i="27" s="1"/>
  <c r="Q388" i="27" l="1"/>
  <c r="Z387" i="27"/>
  <c r="N391" i="27"/>
  <c r="W390" i="27"/>
  <c r="P389" i="27"/>
  <c r="Y388" i="27"/>
  <c r="U396" i="27"/>
  <c r="L397" i="27"/>
  <c r="M392" i="27"/>
  <c r="V391" i="27"/>
  <c r="S386" i="27"/>
  <c r="AB385" i="27"/>
  <c r="AC385" i="27" s="1"/>
  <c r="I385" i="27" s="1"/>
  <c r="A385" i="27" s="1"/>
  <c r="R387" i="27"/>
  <c r="AA386" i="27"/>
  <c r="O390" i="27"/>
  <c r="X389" i="27"/>
  <c r="K399" i="27"/>
  <c r="T398" i="27"/>
  <c r="M393" i="27" l="1"/>
  <c r="V392" i="27"/>
  <c r="Y389" i="27"/>
  <c r="P390" i="27"/>
  <c r="Z388" i="27"/>
  <c r="Q389" i="27"/>
  <c r="O391" i="27"/>
  <c r="X390" i="27"/>
  <c r="S387" i="27"/>
  <c r="AB386" i="27"/>
  <c r="AC386" i="27" s="1"/>
  <c r="I386" i="27" s="1"/>
  <c r="A386" i="27" s="1"/>
  <c r="L398" i="27"/>
  <c r="U397" i="27"/>
  <c r="N392" i="27"/>
  <c r="W391" i="27"/>
  <c r="K400" i="27"/>
  <c r="T399" i="27"/>
  <c r="AA387" i="27"/>
  <c r="R388" i="27"/>
  <c r="Q390" i="27" l="1"/>
  <c r="Z389" i="27"/>
  <c r="K401" i="27"/>
  <c r="T400" i="27"/>
  <c r="S388" i="27"/>
  <c r="AB387" i="27"/>
  <c r="AC387" i="27" s="1"/>
  <c r="I387" i="27" s="1"/>
  <c r="A387" i="27" s="1"/>
  <c r="M394" i="27"/>
  <c r="V393" i="27"/>
  <c r="R389" i="27"/>
  <c r="AA388" i="27"/>
  <c r="P391" i="27"/>
  <c r="Y390" i="27"/>
  <c r="N393" i="27"/>
  <c r="W392" i="27"/>
  <c r="L399" i="27"/>
  <c r="U398" i="27"/>
  <c r="X391" i="27"/>
  <c r="O392" i="27"/>
  <c r="N394" i="27" l="1"/>
  <c r="W393" i="27"/>
  <c r="P392" i="27"/>
  <c r="Y391" i="27"/>
  <c r="R390" i="27"/>
  <c r="AA389" i="27"/>
  <c r="S389" i="27"/>
  <c r="AB388" i="27"/>
  <c r="AC388" i="27" s="1"/>
  <c r="I388" i="27" s="1"/>
  <c r="A388" i="27" s="1"/>
  <c r="Q391" i="27"/>
  <c r="Z390" i="27"/>
  <c r="L400" i="27"/>
  <c r="U399" i="27"/>
  <c r="M395" i="27"/>
  <c r="V394" i="27"/>
  <c r="T401" i="27"/>
  <c r="K402" i="27"/>
  <c r="O393" i="27"/>
  <c r="X392" i="27"/>
  <c r="O394" i="27" l="1"/>
  <c r="X393" i="27"/>
  <c r="V395" i="27"/>
  <c r="M396" i="27"/>
  <c r="K403" i="27"/>
  <c r="T402" i="27"/>
  <c r="Z391" i="27"/>
  <c r="Q392" i="27"/>
  <c r="S390" i="27"/>
  <c r="AB389" i="27"/>
  <c r="AC389" i="27" s="1"/>
  <c r="I389" i="27" s="1"/>
  <c r="A389" i="27" s="1"/>
  <c r="Y392" i="27"/>
  <c r="P393" i="27"/>
  <c r="L401" i="27"/>
  <c r="U400" i="27"/>
  <c r="R391" i="27"/>
  <c r="AA390" i="27"/>
  <c r="W394" i="27"/>
  <c r="N395" i="27"/>
  <c r="P394" i="27" l="1"/>
  <c r="Y393" i="27"/>
  <c r="Q393" i="27"/>
  <c r="Z392" i="27"/>
  <c r="O395" i="27"/>
  <c r="X394" i="27"/>
  <c r="L402" i="27"/>
  <c r="U401" i="27"/>
  <c r="M397" i="27"/>
  <c r="V396" i="27"/>
  <c r="R392" i="27"/>
  <c r="AA391" i="27"/>
  <c r="N396" i="27"/>
  <c r="W395" i="27"/>
  <c r="AB390" i="27"/>
  <c r="AC390" i="27" s="1"/>
  <c r="I390" i="27" s="1"/>
  <c r="A390" i="27" s="1"/>
  <c r="S391" i="27"/>
  <c r="K404" i="27"/>
  <c r="T403" i="27"/>
  <c r="K405" i="27" l="1"/>
  <c r="T404" i="27"/>
  <c r="N397" i="27"/>
  <c r="W396" i="27"/>
  <c r="R393" i="27"/>
  <c r="AA392" i="27"/>
  <c r="L403" i="27"/>
  <c r="U402" i="27"/>
  <c r="Q394" i="27"/>
  <c r="Z393" i="27"/>
  <c r="S392" i="27"/>
  <c r="AB391" i="27"/>
  <c r="AC391" i="27" s="1"/>
  <c r="I391" i="27" s="1"/>
  <c r="A391" i="27" s="1"/>
  <c r="M398" i="27"/>
  <c r="V397" i="27"/>
  <c r="O396" i="27"/>
  <c r="X395" i="27"/>
  <c r="P395" i="27"/>
  <c r="Y394" i="27"/>
  <c r="O397" i="27" l="1"/>
  <c r="X396" i="27"/>
  <c r="S393" i="27"/>
  <c r="AB392" i="27"/>
  <c r="AC392" i="27" s="1"/>
  <c r="I392" i="27" s="1"/>
  <c r="A392" i="27" s="1"/>
  <c r="L404" i="27"/>
  <c r="U403" i="27"/>
  <c r="N398" i="27"/>
  <c r="W397" i="27"/>
  <c r="P396" i="27"/>
  <c r="Y395" i="27"/>
  <c r="M399" i="27"/>
  <c r="V398" i="27"/>
  <c r="Q395" i="27"/>
  <c r="Z394" i="27"/>
  <c r="R394" i="27"/>
  <c r="AA393" i="27"/>
  <c r="T405" i="27"/>
  <c r="K406" i="27"/>
  <c r="Z395" i="27" l="1"/>
  <c r="Q396" i="27"/>
  <c r="V399" i="27"/>
  <c r="M400" i="27"/>
  <c r="U404" i="27"/>
  <c r="L405" i="27"/>
  <c r="X397" i="27"/>
  <c r="O398" i="27"/>
  <c r="AA394" i="27"/>
  <c r="R395" i="27"/>
  <c r="P397" i="27"/>
  <c r="Y396" i="27"/>
  <c r="W398" i="27"/>
  <c r="N399" i="27"/>
  <c r="AB393" i="27"/>
  <c r="AC393" i="27" s="1"/>
  <c r="I393" i="27" s="1"/>
  <c r="A393" i="27" s="1"/>
  <c r="S394" i="27"/>
  <c r="K407" i="27"/>
  <c r="T406" i="27"/>
  <c r="P398" i="27" l="1"/>
  <c r="Y397" i="27"/>
  <c r="O399" i="27"/>
  <c r="X398" i="27"/>
  <c r="M401" i="27"/>
  <c r="V400" i="27"/>
  <c r="N400" i="27"/>
  <c r="W399" i="27"/>
  <c r="R396" i="27"/>
  <c r="AA395" i="27"/>
  <c r="K408" i="27"/>
  <c r="T407" i="27"/>
  <c r="L406" i="27"/>
  <c r="U405" i="27"/>
  <c r="Q397" i="27"/>
  <c r="Z396" i="27"/>
  <c r="S395" i="27"/>
  <c r="AB394" i="27"/>
  <c r="AC394" i="27" s="1"/>
  <c r="I394" i="27" s="1"/>
  <c r="A394" i="27" s="1"/>
  <c r="R397" i="27" l="1"/>
  <c r="AA396" i="27"/>
  <c r="M402" i="27"/>
  <c r="V401" i="27"/>
  <c r="P399" i="27"/>
  <c r="Y398" i="27"/>
  <c r="S396" i="27"/>
  <c r="AB395" i="27"/>
  <c r="AC395" i="27" s="1"/>
  <c r="I395" i="27" s="1"/>
  <c r="A395" i="27" s="1"/>
  <c r="L407" i="27"/>
  <c r="U406" i="27"/>
  <c r="N401" i="27"/>
  <c r="W400" i="27"/>
  <c r="O400" i="27"/>
  <c r="X399" i="27"/>
  <c r="Q398" i="27"/>
  <c r="Z397" i="27"/>
  <c r="K409" i="27"/>
  <c r="T408" i="27"/>
  <c r="L408" i="27" l="1"/>
  <c r="U407" i="27"/>
  <c r="P400" i="27"/>
  <c r="Y399" i="27"/>
  <c r="R398" i="27"/>
  <c r="AA397" i="27"/>
  <c r="Q399" i="27"/>
  <c r="Z398" i="27"/>
  <c r="N402" i="27"/>
  <c r="W401" i="27"/>
  <c r="S397" i="27"/>
  <c r="AB396" i="27"/>
  <c r="AC396" i="27" s="1"/>
  <c r="I396" i="27" s="1"/>
  <c r="A396" i="27" s="1"/>
  <c r="M403" i="27"/>
  <c r="V402" i="27"/>
  <c r="T409" i="27"/>
  <c r="K410" i="27"/>
  <c r="O401" i="27"/>
  <c r="X400" i="27"/>
  <c r="W402" i="27" l="1"/>
  <c r="N403" i="27"/>
  <c r="AA398" i="27"/>
  <c r="R399" i="27"/>
  <c r="U408" i="27"/>
  <c r="L409" i="27"/>
  <c r="X401" i="27"/>
  <c r="O402" i="27"/>
  <c r="M404" i="27"/>
  <c r="V403" i="27"/>
  <c r="K411" i="27"/>
  <c r="T410" i="27"/>
  <c r="Q400" i="27"/>
  <c r="Z399" i="27"/>
  <c r="Y400" i="27"/>
  <c r="P401" i="27"/>
  <c r="AB397" i="27"/>
  <c r="AC397" i="27" s="1"/>
  <c r="I397" i="27" s="1"/>
  <c r="A397" i="27" s="1"/>
  <c r="S398" i="27"/>
  <c r="S399" i="27" l="1"/>
  <c r="AB398" i="27"/>
  <c r="AC398" i="27" s="1"/>
  <c r="I398" i="27" s="1"/>
  <c r="A398" i="27" s="1"/>
  <c r="K412" i="27"/>
  <c r="T411" i="27"/>
  <c r="O403" i="27"/>
  <c r="X402" i="27"/>
  <c r="R400" i="27"/>
  <c r="AA399" i="27"/>
  <c r="Q401" i="27"/>
  <c r="Z400" i="27"/>
  <c r="M405" i="27"/>
  <c r="V404" i="27"/>
  <c r="L410" i="27"/>
  <c r="U409" i="27"/>
  <c r="N404" i="27"/>
  <c r="W403" i="27"/>
  <c r="P402" i="27"/>
  <c r="Y401" i="27"/>
  <c r="Q402" i="27" l="1"/>
  <c r="Z401" i="27"/>
  <c r="P403" i="27"/>
  <c r="Y402" i="27"/>
  <c r="R401" i="27"/>
  <c r="AA400" i="27"/>
  <c r="K413" i="27"/>
  <c r="T412" i="27"/>
  <c r="L411" i="27"/>
  <c r="U410" i="27"/>
  <c r="N405" i="27"/>
  <c r="W404" i="27"/>
  <c r="M406" i="27"/>
  <c r="V405" i="27"/>
  <c r="O404" i="27"/>
  <c r="X403" i="27"/>
  <c r="S400" i="27"/>
  <c r="AB399" i="27"/>
  <c r="AC399" i="27" s="1"/>
  <c r="I399" i="27" s="1"/>
  <c r="A399" i="27" s="1"/>
  <c r="S401" i="27" l="1"/>
  <c r="AB400" i="27"/>
  <c r="AC400" i="27" s="1"/>
  <c r="I400" i="27" s="1"/>
  <c r="A400" i="27" s="1"/>
  <c r="M407" i="27"/>
  <c r="V406" i="27"/>
  <c r="L412" i="27"/>
  <c r="U411" i="27"/>
  <c r="R402" i="27"/>
  <c r="AA401" i="27"/>
  <c r="Q403" i="27"/>
  <c r="Z402" i="27"/>
  <c r="O405" i="27"/>
  <c r="X404" i="27"/>
  <c r="N406" i="27"/>
  <c r="W405" i="27"/>
  <c r="K414" i="27"/>
  <c r="T413" i="27"/>
  <c r="P404" i="27"/>
  <c r="Y403" i="27"/>
  <c r="X405" i="27" l="1"/>
  <c r="O406" i="27"/>
  <c r="K415" i="27"/>
  <c r="T414" i="27"/>
  <c r="R403" i="27"/>
  <c r="AA402" i="27"/>
  <c r="V407" i="27"/>
  <c r="M408" i="27"/>
  <c r="Y404" i="27"/>
  <c r="P405" i="27"/>
  <c r="N407" i="27"/>
  <c r="W406" i="27"/>
  <c r="Z403" i="27"/>
  <c r="Q404" i="27"/>
  <c r="U412" i="27"/>
  <c r="L413" i="27"/>
  <c r="AB401" i="27"/>
  <c r="AC401" i="27" s="1"/>
  <c r="I401" i="27" s="1"/>
  <c r="A401" i="27" s="1"/>
  <c r="S402" i="27"/>
  <c r="S403" i="27" l="1"/>
  <c r="AB402" i="27"/>
  <c r="AC402" i="27" s="1"/>
  <c r="I402" i="27" s="1"/>
  <c r="A402" i="27" s="1"/>
  <c r="Q405" i="27"/>
  <c r="Z404" i="27"/>
  <c r="P406" i="27"/>
  <c r="Y405" i="27"/>
  <c r="K416" i="27"/>
  <c r="T415" i="27"/>
  <c r="O407" i="27"/>
  <c r="X406" i="27"/>
  <c r="L414" i="27"/>
  <c r="U413" i="27"/>
  <c r="R404" i="27"/>
  <c r="AA403" i="27"/>
  <c r="N408" i="27"/>
  <c r="W407" i="27"/>
  <c r="M409" i="27"/>
  <c r="V408" i="27"/>
  <c r="M410" i="27" l="1"/>
  <c r="V409" i="27"/>
  <c r="L415" i="27"/>
  <c r="U414" i="27"/>
  <c r="P407" i="27"/>
  <c r="Y406" i="27"/>
  <c r="S404" i="27"/>
  <c r="AB403" i="27"/>
  <c r="AC403" i="27" s="1"/>
  <c r="I403" i="27" s="1"/>
  <c r="A403" i="27" s="1"/>
  <c r="K417" i="27"/>
  <c r="T416" i="27"/>
  <c r="N409" i="27"/>
  <c r="W408" i="27"/>
  <c r="R405" i="27"/>
  <c r="AA404" i="27"/>
  <c r="O408" i="27"/>
  <c r="X407" i="27"/>
  <c r="Q406" i="27"/>
  <c r="Z405" i="27"/>
  <c r="S405" i="27" l="1"/>
  <c r="AB404" i="27"/>
  <c r="AC404" i="27" s="1"/>
  <c r="I404" i="27" s="1"/>
  <c r="A404" i="27" s="1"/>
  <c r="U415" i="27"/>
  <c r="L416" i="27"/>
  <c r="Q407" i="27"/>
  <c r="Z406" i="27"/>
  <c r="R406" i="27"/>
  <c r="AA405" i="27"/>
  <c r="K418" i="27"/>
  <c r="T417" i="27"/>
  <c r="P408" i="27"/>
  <c r="Y407" i="27"/>
  <c r="O409" i="27"/>
  <c r="X408" i="27"/>
  <c r="N410" i="27"/>
  <c r="W409" i="27"/>
  <c r="M411" i="27"/>
  <c r="V410" i="27"/>
  <c r="V411" i="27" l="1"/>
  <c r="M412" i="27"/>
  <c r="O410" i="27"/>
  <c r="X409" i="27"/>
  <c r="T418" i="27"/>
  <c r="K419" i="27"/>
  <c r="Z407" i="27"/>
  <c r="Q408" i="27"/>
  <c r="W410" i="27"/>
  <c r="N411" i="27"/>
  <c r="L417" i="27"/>
  <c r="U416" i="27"/>
  <c r="Y408" i="27"/>
  <c r="P409" i="27"/>
  <c r="AA406" i="27"/>
  <c r="R407" i="27"/>
  <c r="S406" i="27"/>
  <c r="AB405" i="27"/>
  <c r="AC405" i="27" s="1"/>
  <c r="I405" i="27" s="1"/>
  <c r="A405" i="27" s="1"/>
  <c r="P410" i="27" l="1"/>
  <c r="Y409" i="27"/>
  <c r="N412" i="27"/>
  <c r="W411" i="27"/>
  <c r="R408" i="27"/>
  <c r="AA407" i="27"/>
  <c r="K420" i="27"/>
  <c r="T419" i="27"/>
  <c r="O411" i="27"/>
  <c r="X410" i="27"/>
  <c r="M413" i="27"/>
  <c r="V412" i="27"/>
  <c r="S407" i="27"/>
  <c r="AB406" i="27"/>
  <c r="AC406" i="27" s="1"/>
  <c r="I406" i="27" s="1"/>
  <c r="A406" i="27" s="1"/>
  <c r="L418" i="27"/>
  <c r="U417" i="27"/>
  <c r="Q409" i="27"/>
  <c r="Z408" i="27"/>
  <c r="Q410" i="27" l="1"/>
  <c r="Z409" i="27"/>
  <c r="S408" i="27"/>
  <c r="AB407" i="27"/>
  <c r="AC407" i="27" s="1"/>
  <c r="I407" i="27" s="1"/>
  <c r="A407" i="27" s="1"/>
  <c r="K421" i="27"/>
  <c r="T420" i="27"/>
  <c r="N413" i="27"/>
  <c r="W412" i="27"/>
  <c r="L419" i="27"/>
  <c r="U418" i="27"/>
  <c r="M414" i="27"/>
  <c r="V413" i="27"/>
  <c r="O412" i="27"/>
  <c r="X411" i="27"/>
  <c r="R409" i="27"/>
  <c r="AA408" i="27"/>
  <c r="P411" i="27"/>
  <c r="Y410" i="27"/>
  <c r="P412" i="27" l="1"/>
  <c r="Y411" i="27"/>
  <c r="O413" i="27"/>
  <c r="X412" i="27"/>
  <c r="L420" i="27"/>
  <c r="U419" i="27"/>
  <c r="N414" i="27"/>
  <c r="W413" i="27"/>
  <c r="S409" i="27"/>
  <c r="AB408" i="27"/>
  <c r="AC408" i="27" s="1"/>
  <c r="I408" i="27" s="1"/>
  <c r="A408" i="27" s="1"/>
  <c r="R410" i="27"/>
  <c r="AA409" i="27"/>
  <c r="M415" i="27"/>
  <c r="V414" i="27"/>
  <c r="K422" i="27"/>
  <c r="T421" i="27"/>
  <c r="Q411" i="27"/>
  <c r="Z410" i="27"/>
  <c r="T422" i="27" l="1"/>
  <c r="K423" i="27"/>
  <c r="AA410" i="27"/>
  <c r="R411" i="27"/>
  <c r="AB409" i="27"/>
  <c r="AC409" i="27" s="1"/>
  <c r="I409" i="27" s="1"/>
  <c r="A409" i="27" s="1"/>
  <c r="S410" i="27"/>
  <c r="L421" i="27"/>
  <c r="U420" i="27"/>
  <c r="P413" i="27"/>
  <c r="Y412" i="27"/>
  <c r="Z411" i="27"/>
  <c r="Q412" i="27"/>
  <c r="M416" i="27"/>
  <c r="V415" i="27"/>
  <c r="N415" i="27"/>
  <c r="W414" i="27"/>
  <c r="X413" i="27"/>
  <c r="O414" i="27"/>
  <c r="N416" i="27" l="1"/>
  <c r="W415" i="27"/>
  <c r="P414" i="27"/>
  <c r="Y413" i="27"/>
  <c r="R412" i="27"/>
  <c r="AA411" i="27"/>
  <c r="X414" i="27"/>
  <c r="O415" i="27"/>
  <c r="V416" i="27"/>
  <c r="M417" i="27"/>
  <c r="U421" i="27"/>
  <c r="L422" i="27"/>
  <c r="Q413" i="27"/>
  <c r="Z412" i="27"/>
  <c r="S411" i="27"/>
  <c r="AB410" i="27"/>
  <c r="AC410" i="27" s="1"/>
  <c r="I410" i="27" s="1"/>
  <c r="A410" i="27" s="1"/>
  <c r="K424" i="27"/>
  <c r="T423" i="27"/>
  <c r="Q414" i="27" l="1"/>
  <c r="Z413" i="27"/>
  <c r="R413" i="27"/>
  <c r="AA412" i="27"/>
  <c r="N417" i="27"/>
  <c r="W416" i="27"/>
  <c r="L423" i="27"/>
  <c r="U422" i="27"/>
  <c r="O416" i="27"/>
  <c r="X415" i="27"/>
  <c r="P415" i="27"/>
  <c r="Y414" i="27"/>
  <c r="K425" i="27"/>
  <c r="T424" i="27"/>
  <c r="S412" i="27"/>
  <c r="AB411" i="27"/>
  <c r="AC411" i="27" s="1"/>
  <c r="I411" i="27" s="1"/>
  <c r="A411" i="27" s="1"/>
  <c r="M418" i="27"/>
  <c r="V417" i="27"/>
  <c r="S413" i="27" l="1"/>
  <c r="AB412" i="27"/>
  <c r="AC412" i="27" s="1"/>
  <c r="I412" i="27" s="1"/>
  <c r="A412" i="27" s="1"/>
  <c r="P416" i="27"/>
  <c r="Y415" i="27"/>
  <c r="L424" i="27"/>
  <c r="U423" i="27"/>
  <c r="R414" i="27"/>
  <c r="AA413" i="27"/>
  <c r="K426" i="27"/>
  <c r="T425" i="27"/>
  <c r="X416" i="27"/>
  <c r="O417" i="27"/>
  <c r="N418" i="27"/>
  <c r="W417" i="27"/>
  <c r="V418" i="27"/>
  <c r="M419" i="27"/>
  <c r="Z414" i="27"/>
  <c r="Q415" i="27"/>
  <c r="Q416" i="27" l="1"/>
  <c r="Z415" i="27"/>
  <c r="M420" i="27"/>
  <c r="V419" i="27"/>
  <c r="N419" i="27"/>
  <c r="W418" i="27"/>
  <c r="K427" i="27"/>
  <c r="T426" i="27"/>
  <c r="R415" i="27"/>
  <c r="AA414" i="27"/>
  <c r="P417" i="27"/>
  <c r="Y416" i="27"/>
  <c r="O418" i="27"/>
  <c r="X417" i="27"/>
  <c r="L425" i="27"/>
  <c r="U424" i="27"/>
  <c r="AB413" i="27"/>
  <c r="AC413" i="27" s="1"/>
  <c r="I413" i="27" s="1"/>
  <c r="A413" i="27" s="1"/>
  <c r="S414" i="27"/>
  <c r="Y417" i="27" l="1"/>
  <c r="P418" i="27"/>
  <c r="K428" i="27"/>
  <c r="T427" i="27"/>
  <c r="V420" i="27"/>
  <c r="M421" i="27"/>
  <c r="U425" i="27"/>
  <c r="L426" i="27"/>
  <c r="O419" i="27"/>
  <c r="X418" i="27"/>
  <c r="AA415" i="27"/>
  <c r="R416" i="27"/>
  <c r="W419" i="27"/>
  <c r="N420" i="27"/>
  <c r="S415" i="27"/>
  <c r="AB414" i="27"/>
  <c r="AC414" i="27" s="1"/>
  <c r="I414" i="27" s="1"/>
  <c r="A414" i="27" s="1"/>
  <c r="Q417" i="27"/>
  <c r="Z416" i="27"/>
  <c r="S416" i="27" l="1"/>
  <c r="AB415" i="27"/>
  <c r="AC415" i="27" s="1"/>
  <c r="I415" i="27" s="1"/>
  <c r="A415" i="27" s="1"/>
  <c r="N421" i="27"/>
  <c r="W420" i="27"/>
  <c r="Q418" i="27"/>
  <c r="Z417" i="27"/>
  <c r="O420" i="27"/>
  <c r="X419" i="27"/>
  <c r="K429" i="27"/>
  <c r="T428" i="27"/>
  <c r="R417" i="27"/>
  <c r="AA416" i="27"/>
  <c r="L427" i="27"/>
  <c r="U426" i="27"/>
  <c r="M422" i="27"/>
  <c r="V421" i="27"/>
  <c r="P419" i="27"/>
  <c r="Y418" i="27"/>
  <c r="L428" i="27" l="1"/>
  <c r="U427" i="27"/>
  <c r="K430" i="27"/>
  <c r="T429" i="27"/>
  <c r="N422" i="27"/>
  <c r="W421" i="27"/>
  <c r="S417" i="27"/>
  <c r="AB416" i="27"/>
  <c r="AC416" i="27" s="1"/>
  <c r="I416" i="27" s="1"/>
  <c r="A416" i="27" s="1"/>
  <c r="Y419" i="27"/>
  <c r="P420" i="27"/>
  <c r="Q419" i="27"/>
  <c r="Z418" i="27"/>
  <c r="M423" i="27"/>
  <c r="V422" i="27"/>
  <c r="AA417" i="27"/>
  <c r="R418" i="27"/>
  <c r="O421" i="27"/>
  <c r="X420" i="27"/>
  <c r="O422" i="27" l="1"/>
  <c r="X421" i="27"/>
  <c r="R419" i="27"/>
  <c r="AA418" i="27"/>
  <c r="P421" i="27"/>
  <c r="Y420" i="27"/>
  <c r="T430" i="27"/>
  <c r="K431" i="27"/>
  <c r="Q420" i="27"/>
  <c r="Z419" i="27"/>
  <c r="N423" i="27"/>
  <c r="W422" i="27"/>
  <c r="L429" i="27"/>
  <c r="U428" i="27"/>
  <c r="M424" i="27"/>
  <c r="V423" i="27"/>
  <c r="S418" i="27"/>
  <c r="AB417" i="27"/>
  <c r="AC417" i="27" s="1"/>
  <c r="I417" i="27" s="1"/>
  <c r="A417" i="27" s="1"/>
  <c r="K432" i="27" l="1"/>
  <c r="T431" i="27"/>
  <c r="W423" i="27"/>
  <c r="N424" i="27"/>
  <c r="R420" i="27"/>
  <c r="AA419" i="27"/>
  <c r="AB418" i="27"/>
  <c r="AC418" i="27" s="1"/>
  <c r="I418" i="27" s="1"/>
  <c r="A418" i="27" s="1"/>
  <c r="S419" i="27"/>
  <c r="L430" i="27"/>
  <c r="U429" i="27"/>
  <c r="V424" i="27"/>
  <c r="M425" i="27"/>
  <c r="Z420" i="27"/>
  <c r="Q421" i="27"/>
  <c r="Y421" i="27"/>
  <c r="P422" i="27"/>
  <c r="O423" i="27"/>
  <c r="X422" i="27"/>
  <c r="P423" i="27" l="1"/>
  <c r="Y422" i="27"/>
  <c r="M426" i="27"/>
  <c r="V425" i="27"/>
  <c r="R421" i="27"/>
  <c r="AA420" i="27"/>
  <c r="L431" i="27"/>
  <c r="U430" i="27"/>
  <c r="Q422" i="27"/>
  <c r="Z421" i="27"/>
  <c r="S420" i="27"/>
  <c r="AB419" i="27"/>
  <c r="AC419" i="27" s="1"/>
  <c r="I419" i="27" s="1"/>
  <c r="A419" i="27" s="1"/>
  <c r="K433" i="27"/>
  <c r="T432" i="27"/>
  <c r="O424" i="27"/>
  <c r="X423" i="27"/>
  <c r="N425" i="27"/>
  <c r="W424" i="27"/>
  <c r="N426" i="27" l="1"/>
  <c r="W425" i="27"/>
  <c r="K434" i="27"/>
  <c r="T433" i="27"/>
  <c r="Q423" i="27"/>
  <c r="Z422" i="27"/>
  <c r="R422" i="27"/>
  <c r="AA421" i="27"/>
  <c r="M427" i="27"/>
  <c r="V426" i="27"/>
  <c r="O425" i="27"/>
  <c r="X424" i="27"/>
  <c r="S421" i="27"/>
  <c r="AB420" i="27"/>
  <c r="AC420" i="27" s="1"/>
  <c r="I420" i="27" s="1"/>
  <c r="A420" i="27" s="1"/>
  <c r="L432" i="27"/>
  <c r="U431" i="27"/>
  <c r="P424" i="27"/>
  <c r="Y423" i="27"/>
  <c r="S422" i="27" l="1"/>
  <c r="AB421" i="27"/>
  <c r="AC421" i="27" s="1"/>
  <c r="I421" i="27" s="1"/>
  <c r="A421" i="27" s="1"/>
  <c r="M428" i="27"/>
  <c r="V427" i="27"/>
  <c r="T434" i="27"/>
  <c r="K435" i="27"/>
  <c r="L433" i="27"/>
  <c r="U432" i="27"/>
  <c r="O426" i="27"/>
  <c r="X425" i="27"/>
  <c r="R423" i="27"/>
  <c r="AA422" i="27"/>
  <c r="P425" i="27"/>
  <c r="Y424" i="27"/>
  <c r="Q424" i="27"/>
  <c r="Z423" i="27"/>
  <c r="N427" i="27"/>
  <c r="W426" i="27"/>
  <c r="W427" i="27" l="1"/>
  <c r="N428" i="27"/>
  <c r="K436" i="27"/>
  <c r="T435" i="27"/>
  <c r="V428" i="27"/>
  <c r="M429" i="27"/>
  <c r="P426" i="27"/>
  <c r="Y425" i="27"/>
  <c r="X426" i="27"/>
  <c r="O427" i="27"/>
  <c r="Z424" i="27"/>
  <c r="Q425" i="27"/>
  <c r="AA423" i="27"/>
  <c r="R424" i="27"/>
  <c r="U433" i="27"/>
  <c r="L434" i="27"/>
  <c r="AB422" i="27"/>
  <c r="AC422" i="27" s="1"/>
  <c r="I422" i="27" s="1"/>
  <c r="A422" i="27" s="1"/>
  <c r="S423" i="27"/>
  <c r="L435" i="27" l="1"/>
  <c r="U434" i="27"/>
  <c r="T436" i="27"/>
  <c r="Q426" i="27"/>
  <c r="Z425" i="27"/>
  <c r="S424" i="27"/>
  <c r="AB423" i="27"/>
  <c r="AC423" i="27" s="1"/>
  <c r="I423" i="27" s="1"/>
  <c r="A423" i="27" s="1"/>
  <c r="R425" i="27"/>
  <c r="AA424" i="27"/>
  <c r="P427" i="27"/>
  <c r="Y426" i="27"/>
  <c r="N429" i="27"/>
  <c r="W428" i="27"/>
  <c r="O428" i="27"/>
  <c r="X427" i="27"/>
  <c r="M430" i="27"/>
  <c r="V429" i="27"/>
  <c r="M431" i="27" l="1"/>
  <c r="V430" i="27"/>
  <c r="N430" i="27"/>
  <c r="W429" i="27"/>
  <c r="R426" i="27"/>
  <c r="AA425" i="27"/>
  <c r="Q427" i="27"/>
  <c r="Z426" i="27"/>
  <c r="P428" i="27"/>
  <c r="Y427" i="27"/>
  <c r="S425" i="27"/>
  <c r="AB424" i="27"/>
  <c r="AC424" i="27" s="1"/>
  <c r="I424" i="27" s="1"/>
  <c r="A424" i="27" s="1"/>
  <c r="L436" i="27"/>
  <c r="U435" i="27"/>
  <c r="O429" i="27"/>
  <c r="X428" i="27"/>
  <c r="P429" i="27" l="1"/>
  <c r="Y428" i="27"/>
  <c r="O430" i="27"/>
  <c r="X429" i="27"/>
  <c r="R427" i="27"/>
  <c r="AA426" i="27"/>
  <c r="M432" i="27"/>
  <c r="V431" i="27"/>
  <c r="S426" i="27"/>
  <c r="AB425" i="27"/>
  <c r="AC425" i="27" s="1"/>
  <c r="I425" i="27" s="1"/>
  <c r="A425" i="27" s="1"/>
  <c r="U436" i="27"/>
  <c r="Q428" i="27"/>
  <c r="Z427" i="27"/>
  <c r="N431" i="27"/>
  <c r="W430" i="27"/>
  <c r="W431" i="27" l="1"/>
  <c r="N432" i="27"/>
  <c r="AA427" i="27"/>
  <c r="R428" i="27"/>
  <c r="Q429" i="27"/>
  <c r="Z428" i="27"/>
  <c r="Y429" i="27"/>
  <c r="P430" i="27"/>
  <c r="AB426" i="27"/>
  <c r="AC426" i="27" s="1"/>
  <c r="I426" i="27" s="1"/>
  <c r="A426" i="27" s="1"/>
  <c r="S427" i="27"/>
  <c r="M433" i="27"/>
  <c r="V432" i="27"/>
  <c r="X430" i="27"/>
  <c r="O431" i="27"/>
  <c r="R429" i="27" l="1"/>
  <c r="AA428" i="27"/>
  <c r="M434" i="27"/>
  <c r="V433" i="27"/>
  <c r="N433" i="27"/>
  <c r="W432" i="27"/>
  <c r="O432" i="27"/>
  <c r="X431" i="27"/>
  <c r="S428" i="27"/>
  <c r="AB427" i="27"/>
  <c r="AC427" i="27" s="1"/>
  <c r="I427" i="27" s="1"/>
  <c r="A427" i="27" s="1"/>
  <c r="P431" i="27"/>
  <c r="Y430" i="27"/>
  <c r="Q430" i="27"/>
  <c r="Z429" i="27"/>
  <c r="M435" i="27" l="1"/>
  <c r="V434" i="27"/>
  <c r="R430" i="27"/>
  <c r="AA429" i="27"/>
  <c r="S429" i="27"/>
  <c r="AB428" i="27"/>
  <c r="AC428" i="27" s="1"/>
  <c r="I428" i="27" s="1"/>
  <c r="A428" i="27" s="1"/>
  <c r="Q431" i="27"/>
  <c r="Z430" i="27"/>
  <c r="N434" i="27"/>
  <c r="W433" i="27"/>
  <c r="P432" i="27"/>
  <c r="Y431" i="27"/>
  <c r="O433" i="27"/>
  <c r="X432" i="27"/>
  <c r="O434" i="27" l="1"/>
  <c r="X433" i="27"/>
  <c r="N435" i="27"/>
  <c r="W434" i="27"/>
  <c r="R431" i="27"/>
  <c r="AA430" i="27"/>
  <c r="P433" i="27"/>
  <c r="Y432" i="27"/>
  <c r="Q432" i="27"/>
  <c r="Z431" i="27"/>
  <c r="S430" i="27"/>
  <c r="AB429" i="27"/>
  <c r="AC429" i="27" s="1"/>
  <c r="I429" i="27" s="1"/>
  <c r="A429" i="27" s="1"/>
  <c r="M436" i="27"/>
  <c r="V435" i="27"/>
  <c r="V436" i="27" l="1"/>
  <c r="Z432" i="27"/>
  <c r="Q433" i="27"/>
  <c r="R432" i="27"/>
  <c r="AA431" i="27"/>
  <c r="AB430" i="27"/>
  <c r="AC430" i="27" s="1"/>
  <c r="I430" i="27" s="1"/>
  <c r="A430" i="27" s="1"/>
  <c r="S431" i="27"/>
  <c r="Y433" i="27"/>
  <c r="P434" i="27"/>
  <c r="N436" i="27"/>
  <c r="W435" i="27"/>
  <c r="X434" i="27"/>
  <c r="O435" i="27"/>
  <c r="W436" i="27" l="1"/>
  <c r="Q434" i="27"/>
  <c r="Z433" i="27"/>
  <c r="P435" i="27"/>
  <c r="Y434" i="27"/>
  <c r="R433" i="27"/>
  <c r="AA432" i="27"/>
  <c r="O436" i="27"/>
  <c r="X435" i="27"/>
  <c r="S432" i="27"/>
  <c r="AB431" i="27"/>
  <c r="AC431" i="27" s="1"/>
  <c r="I431" i="27" s="1"/>
  <c r="A431" i="27" s="1"/>
  <c r="Q435" i="27" l="1"/>
  <c r="Z434" i="27"/>
  <c r="X436" i="27"/>
  <c r="S433" i="27"/>
  <c r="AB432" i="27"/>
  <c r="AC432" i="27" s="1"/>
  <c r="I432" i="27" s="1"/>
  <c r="A432" i="27" s="1"/>
  <c r="R434" i="27"/>
  <c r="AA433" i="27"/>
  <c r="P436" i="27"/>
  <c r="Y435" i="27"/>
  <c r="R435" i="27" l="1"/>
  <c r="AA434" i="27"/>
  <c r="Q436" i="27"/>
  <c r="Z435" i="27"/>
  <c r="S434" i="27"/>
  <c r="AB433" i="27"/>
  <c r="AC433" i="27" s="1"/>
  <c r="I433" i="27" s="1"/>
  <c r="A433" i="27" s="1"/>
  <c r="Y436" i="27"/>
  <c r="S435" i="27" l="1"/>
  <c r="AB434" i="27"/>
  <c r="AC434" i="27" s="1"/>
  <c r="I434" i="27" s="1"/>
  <c r="A434" i="27" s="1"/>
  <c r="Z436" i="27"/>
  <c r="AA435" i="27"/>
  <c r="R436" i="27"/>
  <c r="AA436" i="27" l="1"/>
  <c r="S436" i="27"/>
  <c r="AB435" i="27"/>
  <c r="AC435" i="27" s="1"/>
  <c r="I435" i="27" s="1"/>
  <c r="A435" i="27" s="1"/>
  <c r="AB436" i="27" l="1"/>
  <c r="AC436" i="27" s="1"/>
  <c r="I436" i="27" s="1"/>
  <c r="A436" i="27" s="1"/>
  <c r="K437" i="27" l="1"/>
  <c r="T437" i="27" s="1"/>
  <c r="L437" i="27" l="1"/>
  <c r="U437" i="27" s="1"/>
  <c r="M437" i="27" l="1"/>
  <c r="V437" i="27" s="1"/>
  <c r="N437" i="27" l="1"/>
  <c r="W437" i="27" s="1"/>
  <c r="O437" i="27" l="1"/>
  <c r="X437" i="27" s="1"/>
  <c r="P437" i="27" l="1"/>
  <c r="Y437" i="27" s="1"/>
  <c r="Q437" i="27" l="1"/>
  <c r="Z437" i="27" s="1"/>
  <c r="R437" i="27" l="1"/>
  <c r="AA437" i="27" s="1"/>
  <c r="S437" i="27" l="1"/>
  <c r="AB437" i="27" s="1"/>
  <c r="AC437" i="27" s="1"/>
  <c r="I437" i="27" s="1"/>
  <c r="F31" i="27" l="1"/>
  <c r="F438" i="27" s="1"/>
  <c r="F439" i="27" s="1"/>
  <c r="F32" i="27" l="1"/>
  <c r="F33" i="27" s="1"/>
  <c r="F440" i="27"/>
  <c r="F441" i="27" l="1"/>
  <c r="F442" i="27" l="1"/>
  <c r="F443" i="27" s="1"/>
  <c r="F444" i="27" s="1"/>
</calcChain>
</file>

<file path=xl/sharedStrings.xml><?xml version="1.0" encoding="utf-8"?>
<sst xmlns="http://schemas.openxmlformats.org/spreadsheetml/2006/main" count="1599" uniqueCount="989">
  <si>
    <t>№ п/п</t>
  </si>
  <si>
    <t>Всего</t>
  </si>
  <si>
    <t>Электроснабжение</t>
  </si>
  <si>
    <t>Электроосвещение</t>
  </si>
  <si>
    <t>Примечание</t>
  </si>
  <si>
    <t>Результат</t>
  </si>
  <si>
    <t>УРОВЕНЬ СПИСКА</t>
  </si>
  <si>
    <t>нумерация</t>
  </si>
  <si>
    <t>Номер с точкой</t>
  </si>
  <si>
    <t>шт</t>
  </si>
  <si>
    <t>м</t>
  </si>
  <si>
    <t>компл.</t>
  </si>
  <si>
    <t>шт.</t>
  </si>
  <si>
    <t>п.м.</t>
  </si>
  <si>
    <t>кг</t>
  </si>
  <si>
    <t>км</t>
  </si>
  <si>
    <t xml:space="preserve"> </t>
  </si>
  <si>
    <t>м3</t>
  </si>
  <si>
    <t>НДС</t>
  </si>
  <si>
    <t>т</t>
  </si>
  <si>
    <t>м2</t>
  </si>
  <si>
    <t>Рекультивация временно занимаемых земель</t>
  </si>
  <si>
    <t/>
  </si>
  <si>
    <t>га</t>
  </si>
  <si>
    <t>Герметизация канала кабельной канализации свободного</t>
  </si>
  <si>
    <t>Герметизация канала кабельной канализации занятого</t>
  </si>
  <si>
    <t>компл</t>
  </si>
  <si>
    <t>Подвеска провода АС-50/8,0</t>
  </si>
  <si>
    <t xml:space="preserve">м2 </t>
  </si>
  <si>
    <t>ЛСР 04-01-01</t>
  </si>
  <si>
    <t>Установка полиэтиленовых кабельных пробок для резервного канала труб</t>
  </si>
  <si>
    <t>Защита кабеля в траншее сигнальной лентой ЛСЭ-150</t>
  </si>
  <si>
    <t>ЛСР 04-01-02</t>
  </si>
  <si>
    <t>ЛСР 04-01-03</t>
  </si>
  <si>
    <t>Труба стальная</t>
  </si>
  <si>
    <t>Пусконаладочные работы</t>
  </si>
  <si>
    <t>канал</t>
  </si>
  <si>
    <t>Всего по ведомости</t>
  </si>
  <si>
    <t>в ценах соответствующих лет</t>
  </si>
  <si>
    <t>Вид оплачиваемых работ</t>
  </si>
  <si>
    <t>Ед. изм.</t>
  </si>
  <si>
    <t>Кол-во</t>
  </si>
  <si>
    <t>Обоснование</t>
  </si>
  <si>
    <t>Формула</t>
  </si>
  <si>
    <t>Дорожная часть</t>
  </si>
  <si>
    <t>п.1</t>
  </si>
  <si>
    <t>п.4-5</t>
  </si>
  <si>
    <t>п.6</t>
  </si>
  <si>
    <t>п.7-8</t>
  </si>
  <si>
    <t>п.11-12</t>
  </si>
  <si>
    <t>п.14</t>
  </si>
  <si>
    <t>п.16</t>
  </si>
  <si>
    <t>п.17</t>
  </si>
  <si>
    <t>п.18</t>
  </si>
  <si>
    <t>п.19-20</t>
  </si>
  <si>
    <t>п.23</t>
  </si>
  <si>
    <t>п.24</t>
  </si>
  <si>
    <t>п.26</t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</si>
  <si>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</si>
  <si>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t>п.29</t>
  </si>
  <si>
    <t>п.30</t>
  </si>
  <si>
    <t>п.34</t>
  </si>
  <si>
    <t>п.43</t>
  </si>
  <si>
    <t>п.44</t>
  </si>
  <si>
    <t>п.45</t>
  </si>
  <si>
    <t>Временные здания и сооружения с учетом возврата 15%</t>
  </si>
  <si>
    <t>п.9</t>
  </si>
  <si>
    <t>п.10</t>
  </si>
  <si>
    <t>п.11</t>
  </si>
  <si>
    <t>п.12-13</t>
  </si>
  <si>
    <t>п.17-18</t>
  </si>
  <si>
    <t>п.19</t>
  </si>
  <si>
    <t>п.20</t>
  </si>
  <si>
    <t>п.21</t>
  </si>
  <si>
    <t>п.25</t>
  </si>
  <si>
    <t>п.29-30</t>
  </si>
  <si>
    <t>п.49-51</t>
  </si>
  <si>
    <t>п.52-53</t>
  </si>
  <si>
    <t>п.15</t>
  </si>
  <si>
    <t>п.25-26</t>
  </si>
  <si>
    <t>п.12</t>
  </si>
  <si>
    <t>п.4</t>
  </si>
  <si>
    <t>п.7</t>
  </si>
  <si>
    <t>п.8</t>
  </si>
  <si>
    <t>п.28</t>
  </si>
  <si>
    <t>п.36</t>
  </si>
  <si>
    <t>п.39</t>
  </si>
  <si>
    <t>п.40</t>
  </si>
  <si>
    <t>п.44-48</t>
  </si>
  <si>
    <t>п.2</t>
  </si>
  <si>
    <t>п.3</t>
  </si>
  <si>
    <t>п.5</t>
  </si>
  <si>
    <t>п.35</t>
  </si>
  <si>
    <t>п.42</t>
  </si>
  <si>
    <t>п.15-16</t>
  </si>
  <si>
    <t>п.31</t>
  </si>
  <si>
    <t>п.32</t>
  </si>
  <si>
    <t>п.13</t>
  </si>
  <si>
    <t>Разработка грунта вручную в траншеях глубиной до 2 м без креплений с откосами, группа грунтов 2</t>
  </si>
  <si>
    <t>п.58</t>
  </si>
  <si>
    <t>Гидроизоляция боковая обмазочная битумная в 2 слоя по выровненной поверхности бутовой кладки, кирпичу, бетону</t>
  </si>
  <si>
    <t>п.63</t>
  </si>
  <si>
    <t>п.46</t>
  </si>
  <si>
    <t>п.47</t>
  </si>
  <si>
    <t>Ограничитель перенапряжения</t>
  </si>
  <si>
    <t>п.41</t>
  </si>
  <si>
    <t>п.115</t>
  </si>
  <si>
    <t>п.112</t>
  </si>
  <si>
    <t>п.27</t>
  </si>
  <si>
    <t>п.22</t>
  </si>
  <si>
    <t>п.57, 66</t>
  </si>
  <si>
    <t>п.13-14</t>
  </si>
  <si>
    <t>п.33</t>
  </si>
  <si>
    <t>п.14, 16</t>
  </si>
  <si>
    <t>п.59-60</t>
  </si>
  <si>
    <t>п.20-21</t>
  </si>
  <si>
    <t>п.31, 33</t>
  </si>
  <si>
    <t>п.77-78</t>
  </si>
  <si>
    <t>п.1, 3</t>
  </si>
  <si>
    <t>п.32-33</t>
  </si>
  <si>
    <t>п.20, 27</t>
  </si>
  <si>
    <t>п.21, 31</t>
  </si>
  <si>
    <t>п.109</t>
  </si>
  <si>
    <t>п.140, 142</t>
  </si>
  <si>
    <t>п.10-11</t>
  </si>
  <si>
    <t>п.34-35</t>
  </si>
  <si>
    <t>п.118</t>
  </si>
  <si>
    <t>п.108</t>
  </si>
  <si>
    <t>п.5, 8</t>
  </si>
  <si>
    <t>Электроснабжение электроосвещения</t>
  </si>
  <si>
    <t>Установка КТП-СЗЩ-К-(ВК}-25/10/0,4-93-У1 с трансформатором мощностью 25 кВА по ОТП.С.0361.16-93 на 4-х ж.б. стойках   УCО-4A (1 шт.  - 500 кг, V=0,2 мЗ)</t>
  </si>
  <si>
    <t>п.1-9</t>
  </si>
  <si>
    <t>Устройство заземления  подстанции:</t>
  </si>
  <si>
    <t>б) устройство горизонтального  заземления  D=12, с разраб. траншеи Т-1(Нз=0,5м),  L=32 м</t>
  </si>
  <si>
    <t>Установка  на концевой  анкерной  опоре А20-1Н трехполюсного разъединителяРЛНД-1.1-10/200  с приводом  ПРНЗ-10 по  т. п. ОТП.СО3.61.16-93, Л.30</t>
  </si>
  <si>
    <t>Установка   (АР) на  анкерной  ж.б. опоре трехполюсного разъединителя РЛНД-1-10/200 с приводом ПР-01УХЛ1 по т.с. 1401.1-1411.23</t>
  </si>
  <si>
    <t>Установка  концевой анкерной  ж.б.  опоры А10-1Н (2-стойки СВ105) всверленый котлован (hз=2500) по т. с. 21.0002-02</t>
  </si>
  <si>
    <t>п.15, 17</t>
  </si>
  <si>
    <t>Установка  промежуточной ж.б. опоры  П20-1Н  (1-стойка СВ105) в сверленый котлован (hз=2500) по т. с. 21.0002-02</t>
  </si>
  <si>
    <t>Установка  на анкерной опоре А20-1Н пункта коммерческого учета ПКУ-АТ-10-50 У1 поставляется заводом  изготовителем в комплекте:</t>
  </si>
  <si>
    <t>Забивка  вертик. электрода    D=18, L=15 м</t>
  </si>
  <si>
    <t>Подвеска провода СИП-3 сеч.70 мм. кв.</t>
  </si>
  <si>
    <t>Установка  шкафа управления наружным освещением с устройством телемеханики на  фундамент из бетона В 15 (V=0,54 м3) с  устройством заземления:</t>
  </si>
  <si>
    <t>п.30-33</t>
  </si>
  <si>
    <t>а) забивка  вертикального электрода из уголка  50х50х5, L=3 м</t>
  </si>
  <si>
    <t>б) соединяющий  заземлитель из попосы  5х40, L=2,2м</t>
  </si>
  <si>
    <t>Рытье траншеи  Т-1 hз=0,9 м, обратная засыпка грунтом</t>
  </si>
  <si>
    <t>п.37-40, 44</t>
  </si>
  <si>
    <t>Рытье траншеи Т-2,  hз=0,9 м, обратная засыпка грунтом</t>
  </si>
  <si>
    <t>Рытье траншеи Т-10, hз=1,25 м</t>
  </si>
  <si>
    <t>п.37-39, 44, ЛСР 04-01-01Прил п.3</t>
  </si>
  <si>
    <t>Устройство постели в траншее из песка</t>
  </si>
  <si>
    <t>п.42, 44,  ЛСР 04-01-01Прил п.3</t>
  </si>
  <si>
    <t>Засыпка траншеи песком  до верха дорожной одежды</t>
  </si>
  <si>
    <t>Прокладка  ПЗ трубы Ду=100/94 в траншее</t>
  </si>
  <si>
    <t>Устройстдо скрытого перехода  под существующей автодорогой методом продавливания  с помощью стальной трубы  D=325 х8,0  с двумя ПЭ (1 раб/1 рез) трубами D=110/94 мм, L=43 м:</t>
  </si>
  <si>
    <t>п.49-50, 55-56</t>
  </si>
  <si>
    <t xml:space="preserve">а) Разработка рабочего котлована   10х2,5х2,1 м </t>
  </si>
  <si>
    <t>б) Разработка приемного котлована  15х2,5х2,3 м</t>
  </si>
  <si>
    <t>Прокладка  стальной трубы D=325 х8,0 мм, с двумня ПЭ трубами   D=110/94 мм открытым способом</t>
  </si>
  <si>
    <t>Обратная засыпка  котлованов грунтом</t>
  </si>
  <si>
    <t>п.47-48</t>
  </si>
  <si>
    <t>Устройство скрытого перехода  под существующей адтодорогой методом прокола  с помощью стальной трубы  D=325 х8,0 с двумя ПЗ (1 раб/ 1  рез) трубами D=101/94 мм, L=17 м:</t>
  </si>
  <si>
    <t>п.61-62, 64-65</t>
  </si>
  <si>
    <t>а)  Разработка рабочего котлована  10 х2,5 х1,1 м</t>
  </si>
  <si>
    <t>б)  Разработка приемного котлована  1,5х2,5х1,9 м</t>
  </si>
  <si>
    <t>Обратная засыпка котлованод грунтом</t>
  </si>
  <si>
    <t>Покрытие стальной трубы D=325x8,0 битумом  за  два  раза,  L=65 м</t>
  </si>
  <si>
    <t>п.67-69</t>
  </si>
  <si>
    <t>Монтаж и установка опоры N1 (черт. 3926-0-ЗН.И-оп1)</t>
  </si>
  <si>
    <t>п.70-76, 79-88</t>
  </si>
  <si>
    <t>Монтаж и установка  опоры N4 (черт. 3926-0-ЗН.И-оп4)</t>
  </si>
  <si>
    <t>п.89-95, 98-107</t>
  </si>
  <si>
    <t>Установка  ответвительной коробки К654 на опорах освещения</t>
  </si>
  <si>
    <t>Прокладка кабеля NYBY-1(4x35)   по конструкциям  ТП</t>
  </si>
  <si>
    <t>п.110</t>
  </si>
  <si>
    <t>Прокладка  кабеля  NYBY-1(4x35) в траншее</t>
  </si>
  <si>
    <t>Ввод кабеля NYBY-1(4x35) в шкаф управления освещением</t>
  </si>
  <si>
    <t>Ввод кабеля NYBY-1(4x25) в шкаф управления освещением</t>
  </si>
  <si>
    <t>Затяжка  кабеля  NYBY-1(4x25)  в опору  освещения (заход-выход)</t>
  </si>
  <si>
    <t>м в трубе</t>
  </si>
  <si>
    <t>м в опоре</t>
  </si>
  <si>
    <t>Кабель NYBY-1(4x25), затягиваемый в ПЭ тpубу D=101/94</t>
  </si>
  <si>
    <t>Прокладка  кабеля  NYBY-1(4x25) в траншее</t>
  </si>
  <si>
    <t>Защита кабеля  в траншее сигнальной  лентой ЛСЗ-150</t>
  </si>
  <si>
    <t>Защита кабеля  в траншее сигнальной  лентой ЛСЗ-250</t>
  </si>
  <si>
    <t>Монтаж концевой  кабельной  муфты 4КВТп-1-(25-50)</t>
  </si>
  <si>
    <t>п.120</t>
  </si>
  <si>
    <t>Заземление электрооборудования провоdом МГ сеч. 1x10 мм2</t>
  </si>
  <si>
    <t>Рекультивация  временно занимаемых земель</t>
  </si>
  <si>
    <t>Срезка плодородного грунта толщиной 0,4 м с перемещением  в полосе отвод</t>
  </si>
  <si>
    <t>п.123-124</t>
  </si>
  <si>
    <t>Возврат плодородного слоя</t>
  </si>
  <si>
    <t>п.125-126</t>
  </si>
  <si>
    <t>Вспашка старопахотных земель с одновременным боронованиемн а глубину  дo 30 см на почвах средних</t>
  </si>
  <si>
    <t>п.127-128</t>
  </si>
  <si>
    <t>Внесение   минеральных  удобрений  тех. способом в количестве:</t>
  </si>
  <si>
    <t>а) аммиачная селитра</t>
  </si>
  <si>
    <t>п.129-130</t>
  </si>
  <si>
    <t>б) суперфосфат</t>
  </si>
  <si>
    <t>п.129, 131</t>
  </si>
  <si>
    <t>в) калийная соль</t>
  </si>
  <si>
    <t>п.129, 132</t>
  </si>
  <si>
    <t>г) суперфосфат</t>
  </si>
  <si>
    <t>д) калийная соль</t>
  </si>
  <si>
    <t>Спецификация материалов и оборудования</t>
  </si>
  <si>
    <t>Пункт коммерческого учета электроенергии, 10 кВ ПКУ-АТ-10-50 У1</t>
  </si>
  <si>
    <t xml:space="preserve"> п.22</t>
  </si>
  <si>
    <t>Разьединитель  трехполюсный, РЛНД -1-10/200 УХЛ1 с приводом ПР-01-УХЛ1 АР-1</t>
  </si>
  <si>
    <t>Опора ж.б. анкреная (стойка СВ 105-2 шт.)</t>
  </si>
  <si>
    <t>Опора ж.б. анкреная (стойка СВ 105-1 шт.)</t>
  </si>
  <si>
    <t>Плита П3-и</t>
  </si>
  <si>
    <t>Штыревой изолятор IF27</t>
  </si>
  <si>
    <t>Спиральная свзяка СВ 27</t>
  </si>
  <si>
    <t>Подвесной изолятор SML 70/20 Г</t>
  </si>
  <si>
    <t>Анкерный зажим PAZ2</t>
  </si>
  <si>
    <t>Зажим аппаратный</t>
  </si>
  <si>
    <t>ЛСР 04-01-01Прил п.2</t>
  </si>
  <si>
    <t>Комплектная трансофрматорная подстанция можностью 25 кВа, с воздушным вводом 7 с обшивкой техноподполья в комплектес разъединителем</t>
  </si>
  <si>
    <t>Схема устройства защиты изоляции проводов при грозовых перекрытиях  PDR10</t>
  </si>
  <si>
    <t>Шкаф управления наружным освещением с устройством телемеханики</t>
  </si>
  <si>
    <t>Кабель силовой се 4х35, IEC 60502-1 NYBY</t>
  </si>
  <si>
    <t>п.111, п.113</t>
  </si>
  <si>
    <t>Кабель силовой се 4х25, IEC 60502-1 NYBY</t>
  </si>
  <si>
    <t>п.114, 117</t>
  </si>
  <si>
    <t>Провод из алюминеевого сплава с изоляцией из сшитого полиэтилена сечением 70 м2 СИП-3</t>
  </si>
  <si>
    <t>ЛСР 04-01-01Прил п.1</t>
  </si>
  <si>
    <t>Опора №1</t>
  </si>
  <si>
    <t>Опора №4</t>
  </si>
  <si>
    <t>п.96-97</t>
  </si>
  <si>
    <t>Провод МГ, сеч. 10 мм2</t>
  </si>
  <si>
    <t>п.122</t>
  </si>
  <si>
    <t>Муфта 4 кВТn-1-(25-50) ЭМ</t>
  </si>
  <si>
    <t>п.121</t>
  </si>
  <si>
    <t>Ответвительный ящик К 654</t>
  </si>
  <si>
    <t>Труба стальная D=325х8,0 мм, L=48 м</t>
  </si>
  <si>
    <t>п.51, 54</t>
  </si>
  <si>
    <t>Труба стальная D=325х8,0 мм, L=17 м</t>
  </si>
  <si>
    <t>Лента сигнальная ЛСЭ-150</t>
  </si>
  <si>
    <t>п.119</t>
  </si>
  <si>
    <t>Лента сигнальная ЛСЭ-250</t>
  </si>
  <si>
    <t>Песок</t>
  </si>
  <si>
    <t>Электроснабжение электроосвещения (ТР 1281+100)</t>
  </si>
  <si>
    <t>Установка КТП-СЗЩ-К-(ВК)-40/10/0,4-93-У1 с трансформатороммощностью 40 кВА по 0ПТ.С.0361.16-93 на 4-х ж.б. стойках УC0-4A (1 шт. - 500 кг,  V=0,2 мЗ)</t>
  </si>
  <si>
    <t>п.1-10</t>
  </si>
  <si>
    <t>а)забивка   вертикального  электрода  D=18, L=5 м</t>
  </si>
  <si>
    <t>б) устройство горизонтального заземления - D=12,  с разраб. траншеи Т-1 (Нз=0,5м). L=32 м</t>
  </si>
  <si>
    <t>Установка на  концевой  анкерной  опоре  А10-1 трехполюсного разъединителя РЛНД-1.1-10/200 с  прибором  ПРНЗ-10 по  т. п. ОТП.С.О161.16-93, Л.30</t>
  </si>
  <si>
    <t>Установка  концевой анкерной  ж.б. опоры А10-1 (2-стойки СВ105) в сверленый котлован (hз=2100) по т. с. 3.401.1-143.1-10</t>
  </si>
  <si>
    <t>п.15-18</t>
  </si>
  <si>
    <t>Установка  угловой  анкерной  ж.б. опоры УA10-1 (3-стойки СВ105) в сверленый котлован (hз=2100) по т. с. 3.401.1-143.1-11</t>
  </si>
  <si>
    <t>п.19-22</t>
  </si>
  <si>
    <t>Забивка   вертик. электрода   D=18, L=5 м</t>
  </si>
  <si>
    <t>Монтаж натяжной  гирлянды из 2-х  изоляторов ПС-70Е</t>
  </si>
  <si>
    <t>Монтаж штыревого изолятора  ШФ20-Г</t>
  </si>
  <si>
    <t>п.24-25</t>
  </si>
  <si>
    <t>Установка шкафа управления наружным освещением с устройством телемеханики на фундамент из бетона B15 (М=0,54 м3) с устройством заземления:</t>
  </si>
  <si>
    <t>п.28-32</t>
  </si>
  <si>
    <t>а) забивка вертикального электрода из уголка  50 х 50 х 5, L=3 м</t>
  </si>
  <si>
    <t>4.37.3.12.3</t>
  </si>
  <si>
    <t>б) содиняющий  заземлитепь из полосы  5х40, L=2,2м</t>
  </si>
  <si>
    <t>Рытье траншеи Т-1,  hз=0,9 м, обратная засыпка грунтом</t>
  </si>
  <si>
    <t>4.37.3.12.5</t>
  </si>
  <si>
    <t>п.35-38,  42</t>
  </si>
  <si>
    <t>4.37.3.12.6</t>
  </si>
  <si>
    <t>Рытье траншеи Т-3,  hз=0,9 м, обратная засыпка грунтон</t>
  </si>
  <si>
    <t>Рытье траншеи Т-11, hз=1,25 м</t>
  </si>
  <si>
    <t>п.35-38,</t>
  </si>
  <si>
    <t>п.40-42</t>
  </si>
  <si>
    <t>Засыпка  траншеи песком  дo  верха</t>
  </si>
  <si>
    <t>п.39, 41-42</t>
  </si>
  <si>
    <t>Прокпадка  ПЭ трубы Ду=110/94 в траншее</t>
  </si>
  <si>
    <t>Прокладка стальной трубы 325х8.0 мм, с двумя ПЭ трубами D=110/94  мм, в траншее</t>
  </si>
  <si>
    <t>Покрытие стапьной  трубы  325х8,0  битумом за два раза, L=55 м</t>
  </si>
  <si>
    <t>Монтаж и установка опоры N1 (черт. 3926-О-ЭН.И-оп1)</t>
  </si>
  <si>
    <t>п. 52-70</t>
  </si>
  <si>
    <t>Монтаж и установка опоры N2 (черт. 3926-О-ЭН.И-оп2)</t>
  </si>
  <si>
    <t>п. 71-94</t>
  </si>
  <si>
    <t>Монтаж и установка опоры N3 (черт. 3926-О-ЭН.И-оп3)</t>
  </si>
  <si>
    <t>п. 95-116</t>
  </si>
  <si>
    <t>Монтаж и установка опоры N4 (черт. 3926-О-ЭН.И-оп4)</t>
  </si>
  <si>
    <t>п.117-135</t>
  </si>
  <si>
    <t>Установка  ответвительной коробки  К654  на  опорах  освещения</t>
  </si>
  <si>
    <t>п.136-137</t>
  </si>
  <si>
    <t>Прокладка  кабеля NYBY-1(4x35) по конструкциям ТП</t>
  </si>
  <si>
    <t>п.138-139</t>
  </si>
  <si>
    <t>Прокладка  кабеля NYBY-1(4x35) в траншее</t>
  </si>
  <si>
    <t>п.143-144</t>
  </si>
  <si>
    <t>п.140-141</t>
  </si>
  <si>
    <t>Затяжка  кабеля  NYBY-1(4x25)  в опору  освещения (зaxoд-выxoд)</t>
  </si>
  <si>
    <t>Кабель NYBY-1(4x25), затягиваемый в ПЭ трубу D=101/94</t>
  </si>
  <si>
    <t>Прокладка  кабеля NYBY-1(4x25)   б траншее</t>
  </si>
  <si>
    <t>п. 143, 145</t>
  </si>
  <si>
    <t>Кабель  NYBY-1(4x25)  затягиваемый  в ст. трубу D=76х4,0</t>
  </si>
  <si>
    <t>п. 140, 142</t>
  </si>
  <si>
    <t>Защита кабеля  в траншее сигнальной лентой ЛСЗ-150</t>
  </si>
  <si>
    <t>п. 146-147</t>
  </si>
  <si>
    <t>Защита кабеля  в траншее сигнальной лентой ЛСЗ-250</t>
  </si>
  <si>
    <t>Монтаж концевой  кабельной муфты 4КВТпнг-1-(25-50)</t>
  </si>
  <si>
    <t>п. 148-149</t>
  </si>
  <si>
    <t>Заземление электрооборудования проводом МГ сеч. 1х10 мм2</t>
  </si>
  <si>
    <t>п.150</t>
  </si>
  <si>
    <t>Прокладка ст. трубы D=76х4,0 по металлическим конструкциям, предусмотреннымв чертежах  марки  "МП" и последующим покрытием  масляной  краской   за  два раза</t>
  </si>
  <si>
    <t>п.151-153</t>
  </si>
  <si>
    <t>а) прибарка  кронштейна из швеллера N8, L=300 мм  к конструкции</t>
  </si>
  <si>
    <t>п.154-156</t>
  </si>
  <si>
    <t>б) нарезка  и установка  хомутов на ст. трубу  из  а.ц. трубы  Ду=100, L=200 мм</t>
  </si>
  <si>
    <t>п. 157</t>
  </si>
  <si>
    <t>Срезка плодородного грунта толщиной 0,4 м с перемещением м полосе отвода</t>
  </si>
  <si>
    <t>п.158-159</t>
  </si>
  <si>
    <t>п. 160-161</t>
  </si>
  <si>
    <t>Вспашка старопахотных земель  с однодрененным боронованиенна глубину  дo 30 см на почвах средних</t>
  </si>
  <si>
    <t>п.162-163</t>
  </si>
  <si>
    <t>Внесение   минеральных удобрений  мех. способом  в количестве:</t>
  </si>
  <si>
    <t>п.164, 165</t>
  </si>
  <si>
    <t>п.164, 166</t>
  </si>
  <si>
    <t>п.164, 167</t>
  </si>
  <si>
    <t>Наружное электроосвещение автомобильной дороги (км 1248+470 - км 1248+990)</t>
  </si>
  <si>
    <t>Демонтаж стойки С1.85(10.1) в комплекте с кронштейном и светильником</t>
  </si>
  <si>
    <t>Демонтаж металлической стойки</t>
  </si>
  <si>
    <t>Демонтаж стойки СВ105 в комплекте с кронштейном и светильником</t>
  </si>
  <si>
    <t>Демонтаж провода СИП-2 3x35+1x54,6</t>
  </si>
  <si>
    <t>Подвеска ранее демонтированного провода СИП-2 3x35+1x54,6</t>
  </si>
  <si>
    <t>Установка устройства защиты от перенапряжения LVA-450-4</t>
  </si>
  <si>
    <t>п.10-12</t>
  </si>
  <si>
    <t>Монтаж ответвительных зажимов ОР-645</t>
  </si>
  <si>
    <t>Монтаж комплекта анкерной подвески ЕА 1500 монтажной лентой F20 (2м на 1 крепл)</t>
  </si>
  <si>
    <t>Монтаж хомута Х19 по т.е. 25.0085-46</t>
  </si>
  <si>
    <t>Монтаж концевой муфты 4КНТп-1-(25-50) и сединительной 4СПтсип на опоре</t>
  </si>
  <si>
    <t>Заземление ОПН на опоре (сталь круглая D=6мм - 12м )</t>
  </si>
  <si>
    <t>Завивка вертик. электрода 018мм, L=5 м</t>
  </si>
  <si>
    <t>Прокладка кабеля АВБбШв-4х35 по опоре (лента F20 - 15м)</t>
  </si>
  <si>
    <t>Защита кабеля на опоре уголком 80x80x6, L=2,5 м (лента F20 - Зм)</t>
  </si>
  <si>
    <t>Устройство скрытого перехода под существующей автодорогой методом прокола с помощью стальной трубы 0325x8,0 с двумя ПЭ (1 раб/1 рез) трубами D=110/94 мм, 1=19 м:</t>
  </si>
  <si>
    <t>п.24-27, 30-31</t>
  </si>
  <si>
    <t>а) Разработка рабочего котлована 10x2,5x0,9 м</t>
  </si>
  <si>
    <t>б) Разработка приемного котлована 1,5x2,5x2,3 м</t>
  </si>
  <si>
    <t>Обратная засыпка котлованов грунтом</t>
  </si>
  <si>
    <t>Рытье траншеи Т-1, Hз=0,9 м, обратная засыпка грунтом</t>
  </si>
  <si>
    <t>п.32-36, ЛСР 04-01-02прил п.1</t>
  </si>
  <si>
    <t>п.37-38</t>
  </si>
  <si>
    <t>Прокладка ПЗ трубы Ду=110/94 в траншее</t>
  </si>
  <si>
    <t>Устройство уплотнения вводов в ПЗ трубу по т.е. А5-92-45</t>
  </si>
  <si>
    <t>Покрытие стальной трубы 0325x8,0 битумом за дда раза, 1=19 м</t>
  </si>
  <si>
    <t>п.28-29</t>
  </si>
  <si>
    <t>Монтаж и установка опоры N5 (черт. 3926-0-ЗИМ-оп5)</t>
  </si>
  <si>
    <t>п.47-61</t>
  </si>
  <si>
    <t>Монтаж и установка опоры N6 (черт. 3926-0-ЗН.И-опб)</t>
  </si>
  <si>
    <t>п.67-81</t>
  </si>
  <si>
    <t>Монтаж и установка опоры N7 (черт. 3926-0-ЗН.И-оп71</t>
  </si>
  <si>
    <t>п.87-101</t>
  </si>
  <si>
    <t>Установка смотрового устройства разм. 355x240x255мм в грунт (бетон В15)</t>
  </si>
  <si>
    <t>п.42, 44-46, 62, 64-66, 82, 84-86</t>
  </si>
  <si>
    <t>Установка смотрового устройства разм. 355x240x255мм в грунт (щебень)</t>
  </si>
  <si>
    <t>п.42-43, 62-63, 82-83</t>
  </si>
  <si>
    <t>п.102-103</t>
  </si>
  <si>
    <t>Затяжка кабеля АВБ5Шв-1(4х35) в опору освещения (заход-выход!</t>
  </si>
  <si>
    <t>п.104-105</t>
  </si>
  <si>
    <t>Кабель АВБ5Шв-1(4х35), затягиваемый в ПЗ трубу $110/94</t>
  </si>
  <si>
    <t>Прокладка кабеля АВБбШв-1 (4x35) в траншее</t>
  </si>
  <si>
    <t>п.106-107</t>
  </si>
  <si>
    <t>п.108-109</t>
  </si>
  <si>
    <t>Монтаж концевой кабельной муфты 4КВТп-1-(25-50) ЗМ</t>
  </si>
  <si>
    <t>п.110-111</t>
  </si>
  <si>
    <t>Заземление электрооборудования проводом МГ сеч. 1x10 мм2</t>
  </si>
  <si>
    <t>Срезка плодородного грунта толщиной 0,4 м с перемещением в полосе отвода</t>
  </si>
  <si>
    <r>
      <t>м</t>
    </r>
    <r>
      <rPr>
        <i/>
        <vertAlign val="superscript"/>
        <sz val="11"/>
        <rFont val="Times New Roman"/>
        <family val="1"/>
        <charset val="204"/>
      </rPr>
      <t>3</t>
    </r>
  </si>
  <si>
    <t>п.113-114</t>
  </si>
  <si>
    <r>
      <t>m</t>
    </r>
    <r>
      <rPr>
        <b/>
        <i/>
        <vertAlign val="superscript"/>
        <sz val="11"/>
        <rFont val="Times New Roman"/>
        <family val="1"/>
        <charset val="204"/>
      </rPr>
      <t>3</t>
    </r>
  </si>
  <si>
    <t>п.115-116</t>
  </si>
  <si>
    <t>Вспашка старопахотных земель с одновременным боронованием на глубину до 30 см на почвах средних</t>
  </si>
  <si>
    <t>п.117-118</t>
  </si>
  <si>
    <t>Внесение минеральных удобрений мех. способом в количестве:</t>
  </si>
  <si>
    <t xml:space="preserve">а) аммиачная селитра </t>
  </si>
  <si>
    <t>Развозка конструкций и материалов опор ВЛ 0,38-10 кВ по трассе одностоечных железобетонных опор</t>
  </si>
  <si>
    <t>опора</t>
  </si>
  <si>
    <t>Развозка конструкций и материалов опор ВЛ 0,38-10 кВ по трассе материалов оснастки одностоечных и сложных опор</t>
  </si>
  <si>
    <t>Разработка грунта с погрузкой на автомобили-самосвалы экскаваторами с ковшом вместимостью 0,25 м3, группа грунтов 2 (под ВОУ-30)</t>
  </si>
  <si>
    <t>Разработка грунта вручную в траншеях глубиной до 2 м без креплений с откосами, группа грунтов 2 (под ВОУ-30)</t>
  </si>
  <si>
    <t>Засыпка вручную траншей, пазух котлованов и ям, группа грунтов 1 (Песок взамен вымещенного грунта, труб, кабеля) (под ВОУ-30)</t>
  </si>
  <si>
    <t>Устройство монолитных железобетонных фундаментов (под ВОУ-30)</t>
  </si>
  <si>
    <t>Установка стальных прожекторных мачт с площадками и лестницей</t>
  </si>
  <si>
    <t>Установка стальных опор промежуточных свободностоящих</t>
  </si>
  <si>
    <t>Установка светильников (ДКУ02-320)</t>
  </si>
  <si>
    <t>Установка светильников (ДКУ02-240)</t>
  </si>
  <si>
    <t>Монтаж предохранителей столбовых</t>
  </si>
  <si>
    <t>Устройство постели при одном кабеле в траншее</t>
  </si>
  <si>
    <t>Покрытие кабеля, проложенного в траншее лентой</t>
  </si>
  <si>
    <t>Кабель до 35 кВ в проложенных трубах, блоках и коробах, масса 1 м кабеля до 9 кг</t>
  </si>
  <si>
    <t>п.30, 32</t>
  </si>
  <si>
    <t>Кабель до 35 кВ в готовых траншеях без покрытий, масса 1 м до 2 кг</t>
  </si>
  <si>
    <t>Муфта термоусаживаемая концевая</t>
  </si>
  <si>
    <t>1 шт</t>
  </si>
  <si>
    <t>Муфта термоусаживаемая соединительная</t>
  </si>
  <si>
    <t>1 канал</t>
  </si>
  <si>
    <t>Кабельные линии</t>
  </si>
  <si>
    <t>Разработка грунта в отвал экскаваторами «драглайн» или «обратная лопата» с ковшом вместимостью 0,25 м3, группа грунтов 2</t>
  </si>
  <si>
    <t>Разработка грунта с погрузкой на автомобили-самосвалы экскаваторами с ковшом вместимостью 0,25 м3, группа грунтов 2</t>
  </si>
  <si>
    <t>Засыпка вручную траншей, пазух котлованов и ям, группа грунтов 1 (Песок взамен вымещенного грунта, труб, кабеля)</t>
  </si>
  <si>
    <t>Засыпка траншей и котлованов с перемещением грунта до 5 м бульдозерами мощностью 59 кВт (80 л.с.), группа грунтов 1</t>
  </si>
  <si>
    <t>Планировка площадей механизированным способом, группа грунтов 2</t>
  </si>
  <si>
    <t>Устройство трубопроводов из полиэтиленовых труб до 2 отверстий</t>
  </si>
  <si>
    <t>1 канало-километр трубопровода</t>
  </si>
  <si>
    <t>Перевозка грузов автомобилями-самосвалами грузоподъемностью 10 т работающих вне карьера на расстояние 21 км. Класс груза 1 (грунт)</t>
  </si>
  <si>
    <t>Наружное электроосвещение для ПВП км 1223+720</t>
  </si>
  <si>
    <t>ЛСР 04-02-07а</t>
  </si>
  <si>
    <t xml:space="preserve">Разработка грунта в траншеях экскаваторами с ковшом вместимостью 0,25 м3, группа грунтов 2 </t>
  </si>
  <si>
    <t>п.8-10</t>
  </si>
  <si>
    <t>Устройство ВЛ-10 кВ</t>
  </si>
  <si>
    <t>ЛСР 04-02-02</t>
  </si>
  <si>
    <t>1 опора</t>
  </si>
  <si>
    <t>п.1, 6</t>
  </si>
  <si>
    <t>Установка железобетонных опор ВЛ 0,38; 6-10 кВ с траверсами без приставок одностоечных</t>
  </si>
  <si>
    <t>п.3-5</t>
  </si>
  <si>
    <t>Установка железобетонных опор для совместной подвески проводов ВЛ 0,38; 6-10 кВ с одинарными приставками одностоечных с одним подкосом (АтБ10,УПоБ10,КтБ10)</t>
  </si>
  <si>
    <t>Устройство подстилающих и выравнивающих слоев оснований из песчано-гравийной смеси, дресвы (Смесь ПГС)</t>
  </si>
  <si>
    <t>100 м3</t>
  </si>
  <si>
    <t>п.18-19</t>
  </si>
  <si>
    <t>Разработка грунта вручнув в траншеях глубиной до 2 м без креплений с откосами, группа грунтов 1 (заземление)</t>
  </si>
  <si>
    <t>100 м3 грунта</t>
  </si>
  <si>
    <t>п.16, 25</t>
  </si>
  <si>
    <t>Засыпка вручную траншей, пазух котлованов и ям, группа грунтов 1 (заземление)</t>
  </si>
  <si>
    <t>п.17, 26</t>
  </si>
  <si>
    <t>Заземлитель вертикальный из угловой стали размером 50х50х5 мм</t>
  </si>
  <si>
    <t>Устройство заземления опор ВЛ и подстанций (Стальной стержень 10 от опоры до вертикального стержня)</t>
  </si>
  <si>
    <t>1 м шин заземления</t>
  </si>
  <si>
    <t>п.21, 28-29</t>
  </si>
  <si>
    <t>Проводник заземляющий открыто по строительным основаниям из круглой стали диаметром 12 мм (Заземляющий проводник ЗП1)</t>
  </si>
  <si>
    <t>100 м</t>
  </si>
  <si>
    <t>п.22, 30-31</t>
  </si>
  <si>
    <t>Кабель до 35 кВ, подвешиваемый на тросе, масса 1 м кабеля до 1 кг</t>
  </si>
  <si>
    <t>100 м кабеля</t>
  </si>
  <si>
    <t>Провода самонесущие изолированные для воздушных линий электропередачи с алюминиевыми жилами марки СИП-3</t>
  </si>
  <si>
    <t>1000 м</t>
  </si>
  <si>
    <t>Устройство ответвлений от ВЛ 10 кВ с помощью механизмов при количестве проводов в ответвлении 3</t>
  </si>
  <si>
    <t>1 ответвление</t>
  </si>
  <si>
    <t>Разъединитель трехполюсный напряжением до 10 кВ, ток до 600 А(РЛНД)</t>
  </si>
  <si>
    <t>Хомут крепления к столбовой опоре диаметром 150-400 мм, Х7, Х8</t>
  </si>
  <si>
    <t>Зажим ПА2</t>
  </si>
  <si>
    <t>Заземляющий проводник ЗП1</t>
  </si>
  <si>
    <t>Вал привода РА9</t>
  </si>
  <si>
    <t>Кронштейны разъединителя окрашенные (РА1,РА2,РА4, РА5)</t>
  </si>
  <si>
    <t>Болты с гайками и шайбами строительные</t>
  </si>
  <si>
    <t>Хомут крепления к столбовой опоре диаметром 150-400 мм, Х7,Х8</t>
  </si>
  <si>
    <t>Установка разрядников с помощью механизмов</t>
  </si>
  <si>
    <t>1 компл</t>
  </si>
  <si>
    <t>Ограничитель перенапряжений ОПН 10/400</t>
  </si>
  <si>
    <t>Кабельные линии 10 кВ. Общестроительные работы</t>
  </si>
  <si>
    <t>ЛСР 04-02-03</t>
  </si>
  <si>
    <t>1000 м3 грунта</t>
  </si>
  <si>
    <t>1000 м2 спланированной площади</t>
  </si>
  <si>
    <t>Прочие работы. Транспортные затраты по КЛ-10кВ</t>
  </si>
  <si>
    <t>Перевозка грузов автомобилями-самосвалами грузоподъемностью 10 т работающих вне карьера на расстояние 46 км. Класс груза 1 (грунт)</t>
  </si>
  <si>
    <t>Плата за 1 км пробега автомобилей до места выполнения работ и возвращение их по окончании работ к Таблице 8 (руб. на 1 тонну грузоподъемности автомобиля на 1 км пробега)</t>
  </si>
  <si>
    <t>1 т грузоподъемности на 1 км пробега</t>
  </si>
  <si>
    <t>Кабельные линии 10 кВ. Монтажные работы</t>
  </si>
  <si>
    <t>Покрытие кабеля, проложенного в траншее кирпичом одного кабеля</t>
  </si>
  <si>
    <t>п.13, 16</t>
  </si>
  <si>
    <t>Кабель до 35 кВ в готовых траншеях без покрытий, масса 1 м до 9 кг</t>
  </si>
  <si>
    <t>Кабель до 35 кВ с креплением накладными скобами, масса 1 м кабеля до 9 кг</t>
  </si>
  <si>
    <t>п.15, 16</t>
  </si>
  <si>
    <t>Муфта концевая эпоксидная для 3-жильного кабеля напряжением до 10 кВ, сечение одной жилы до 70 мм2</t>
  </si>
  <si>
    <t>Разводка по устройствам и подключение жил кабелей или проводов сечением до 95 мм2</t>
  </si>
  <si>
    <t>жил</t>
  </si>
  <si>
    <t>Указатель местоположения трассы кабелей, проложенных в земле</t>
  </si>
  <si>
    <t>Установка БКТП</t>
  </si>
  <si>
    <t>ЛСР 04-02-04</t>
  </si>
  <si>
    <t>Разработка грунта вручную в траншеях шириной более 2 м и котлованах площадью сечения до м2 с креплениями, глубина траншей и котлованов до 2 м, группа грунтов 2</t>
  </si>
  <si>
    <t>Засыпка вручную траншей, пазух котлованов и ям, группа грунтов 1 (песчаным грунтом)</t>
  </si>
  <si>
    <t>Водоотлив из котлованов</t>
  </si>
  <si>
    <t>Крепление досками стенок котлованов и траншей шириной от 2 до 3 м, глубиной до 3 м в грунтах мокрых</t>
  </si>
  <si>
    <t>Устройство основания под фундаменты песчаного</t>
  </si>
  <si>
    <t>Устройство бетонной подготовки</t>
  </si>
  <si>
    <t>Устройство фундаментных плит железобетонных плоских</t>
  </si>
  <si>
    <t>Заделка деформационных швов цементным раствором 13 на глубину 30 мм</t>
  </si>
  <si>
    <t>Пробивка проемов в конструкциях из бетона</t>
  </si>
  <si>
    <t>Заделка отверстий, гнезд и борозд в перекрытиях железобетонных площадью до 0,1 м2</t>
  </si>
  <si>
    <t>Устройство трубопроводов из асбестоцементных труб с соединением полиэтиленовыми муфтами более 2 отверстий</t>
  </si>
  <si>
    <t>Трубы асбестоцементные безнапорные БНТ 100</t>
  </si>
  <si>
    <t>Трубы асбестоцементные безнапорные БНТ 150</t>
  </si>
  <si>
    <t>Монтаж мелких металлоконструкций массой до 10 кг</t>
  </si>
  <si>
    <t>Смена дверных приборов замки врезные</t>
  </si>
  <si>
    <t>Транспортные затраты по БКТП</t>
  </si>
  <si>
    <t>Монтажные работы БКТП</t>
  </si>
  <si>
    <t>Монтаж оборудования на открытой площадке, масса оборудования 40 т (31,6 тн масса надземных и подземных блоков без оборудования с РУНН, РУВН, +1 тн транс-р)</t>
  </si>
  <si>
    <t>Трансформатор силовой, автотрансформатор или масляный реактор, масса до 1 т (мощностью 400 кВА)</t>
  </si>
  <si>
    <t>п.22-25</t>
  </si>
  <si>
    <t>БКТП. Контур заземления внутренний и внешний</t>
  </si>
  <si>
    <t xml:space="preserve">Разработка грунта вручную в траншеях глубиной до 2 м без креплений с откосами, группа грунтов 2 (внешний контур заземления) </t>
  </si>
  <si>
    <t>Засыпка вручную траншей, пазух котлованов и ям, группа грунтов 1 (внешний контур заземления)</t>
  </si>
  <si>
    <t>Заземлитель вертикальный из угловой стали размером 63х63х6 мм</t>
  </si>
  <si>
    <t>Заземлитель горизонтальный из стали полосовой сечением 160 мм2 (в траншее)</t>
  </si>
  <si>
    <t>Огрунтовка металлических поверхностей за один раз грунтовкой ХС-068</t>
  </si>
  <si>
    <t>Окраска металлических огрунтованных поверхностей эмалью КО-811</t>
  </si>
  <si>
    <t>Планировка площадей ручным способом, группа грунтов 2</t>
  </si>
  <si>
    <t>БКТП-10/0,4/100-1000кВА</t>
  </si>
  <si>
    <t>Трансформатор ТМГ 10-400/10</t>
  </si>
  <si>
    <t>КТП №№1-4, 6-17, 19-21</t>
  </si>
  <si>
    <t>ЛСР 04-02-01</t>
  </si>
  <si>
    <t>Ограждение 19 КТП</t>
  </si>
  <si>
    <t>Установка металлических оград по железобетонным столбам без цоколя из сетки высотой до 2,2 м</t>
  </si>
  <si>
    <t>Устройство калиток без установки столбов при металлических оградах и оградах из панелей</t>
  </si>
  <si>
    <t>Установка 19 КТП</t>
  </si>
  <si>
    <t>Копание ям вручную без креплений Зля стоек и столбов с откосами глубиной до 1,5 м, группа грунтов 2</t>
  </si>
  <si>
    <t>Устройство железобетонных фундаментов общего назначения под колонны объемом до 3 м3</t>
  </si>
  <si>
    <t>Устройство фундаментов Зля комплектных трансформаторных подстанций шкафного типа на 1 стойке</t>
  </si>
  <si>
    <t>подстанция</t>
  </si>
  <si>
    <t>Шкаф КТП ввода высоковольтный</t>
  </si>
  <si>
    <t>шкаф</t>
  </si>
  <si>
    <t xml:space="preserve">Шкаф КТП ввода низковольтный </t>
  </si>
  <si>
    <t>Трансформатор силовой, автотрансформатор или масляный реактор, масса до 1 т</t>
  </si>
  <si>
    <t>Устройство гидроизоляции обмазочной в один слой праймером</t>
  </si>
  <si>
    <t>Устройство гидроизоляции обмазочной в один слой толщиной 2 мм</t>
  </si>
  <si>
    <t>Засыпка вручную траншей, пазух котлованов и ям, группа грунтов 1</t>
  </si>
  <si>
    <t xml:space="preserve">Погрузка вручную неуплотненного грунта из штабелей и отвалов в транспортные средства, группа грунтов 1 </t>
  </si>
  <si>
    <t xml:space="preserve">Установка блоков наружных стен массой до 2,5 т (опора под лестничный марш) </t>
  </si>
  <si>
    <t xml:space="preserve">шт </t>
  </si>
  <si>
    <t>Устройство защитных ограждений</t>
  </si>
  <si>
    <t xml:space="preserve">Очистка поверхности щетками (ржавчина,сварные стыки) </t>
  </si>
  <si>
    <t>Огрунтовка металлических поверхностей за один раз грунтовкой ГФ-021</t>
  </si>
  <si>
    <t xml:space="preserve">Окраска металлических огрунтованных поверхностей эмалью ПФ-115 </t>
  </si>
  <si>
    <t xml:space="preserve">Заземление </t>
  </si>
  <si>
    <t xml:space="preserve">Разработка грунта вручную в траншеях глубиной до 2 м без креплений с откосами, группа грунтов 2 </t>
  </si>
  <si>
    <t>Устройство заземления опор ВЛ и подстанций</t>
  </si>
  <si>
    <t xml:space="preserve">Проводник заземляющий из медного изолированного провода открыто по строительным основаниям (контур заземления) </t>
  </si>
  <si>
    <t>п.24-28</t>
  </si>
  <si>
    <t>Установка шкафа ШНО</t>
  </si>
  <si>
    <t xml:space="preserve">КТП-ТВ-100/10/0.4 </t>
  </si>
  <si>
    <t>Трансформатор ТМГ 10-16/10</t>
  </si>
  <si>
    <t>Трансформатор ТМГ 10-25/10</t>
  </si>
  <si>
    <t>Трансформатор ТМГ 10-40/10</t>
  </si>
  <si>
    <t>Шкаф ШНО</t>
  </si>
  <si>
    <t>Кабельные линии 0,4 кВ. Общестроительные работы</t>
  </si>
  <si>
    <t>ЛСР 04-02-05</t>
  </si>
  <si>
    <t>Разработка грунта вручную в траншеях глубиной до 2 м без креплений с откосами, группа грунтов 2 (доработка грунта после экскаватора, шурфы)</t>
  </si>
  <si>
    <t>Засыпка вручную траншей, пазух котлоВаноВ и ям, группа грунтов 1 (Песок взамен вымещенного грунта для устройства подсыпки над кабелем, трубами)</t>
  </si>
  <si>
    <t>Засыпка траншей и котлованов с перемещением грунта до 5 м бульдозерами мощностьо 59 кВт (80 л.с.), группа грунтов 1</t>
  </si>
  <si>
    <t>Устройство трубопроводов из полиэтиленовых труб до 6 отверстий</t>
  </si>
  <si>
    <t>Устройство трубопроводов из асбестоцементных труб с соединением полиэтиленовыми муфтами до 2 отверстий</t>
  </si>
  <si>
    <t>Кабельные линии 0,4 кВ. Монтажные работы</t>
  </si>
  <si>
    <t xml:space="preserve">Покрытие кабеля, проложенного в траншее (лентой) Л=300 </t>
  </si>
  <si>
    <t>Кабель до 35 кВ в готовых траншеях без покрытий, масса 1 м до 2 кг (ВБбШв-1- 4х10,4х16)</t>
  </si>
  <si>
    <t>п.14, 26-27</t>
  </si>
  <si>
    <t xml:space="preserve">Кабель до 35 кВ в готовых траншеях без покрытий, масса 1 м до 3 кг (ВБбШв-1 4х25,4х35) </t>
  </si>
  <si>
    <t>п.15, 28-29</t>
  </si>
  <si>
    <t xml:space="preserve">Кабель до 35 кВ в готовых траншеях без покрытий, масса 1 м до 6 кг (ВБбШв-1 4х50) </t>
  </si>
  <si>
    <t>п.16, 30</t>
  </si>
  <si>
    <t>Кабель до 35 кВ в готовых траншеях без покрытий, масса 1 м до 9 кг (ВБбШв-1 4х120)</t>
  </si>
  <si>
    <t>п.17, 31</t>
  </si>
  <si>
    <t>Кабель до 35 кВ в проложенных трубах, блоках и коробах, масса 1 м кабеля до 2 кг ( ВБбШв-1- 4х10,4х16)</t>
  </si>
  <si>
    <t>п.18, 26-27</t>
  </si>
  <si>
    <t>Кабель до 35 кВ в проложенных трубах, блоках и коробах, масса 1 м кабеля до 3 кг (ВБбШв-1 4х25,4х35)</t>
  </si>
  <si>
    <t>п.19, 28-29</t>
  </si>
  <si>
    <t>Кабель до 35 кВ в проложенных трубах, блоках и коробах, масса 1 м кабеля до 6 кг (ВБбШв-1 4х50)</t>
  </si>
  <si>
    <t>п.20, 30</t>
  </si>
  <si>
    <t>Кабель до 35 кВ в проложенных трубах, блоках и коробах, масса 1 м кабеля до 9 кг (ВБбШв-1 4х120)</t>
  </si>
  <si>
    <t>Кабель до 35 кВ по установленным конструкциям и лоткам с креплением по всей длине, масса 1 м кабеля до 2 кг ( ВБбШв-1 4х10,4х16)</t>
  </si>
  <si>
    <t>п.22, 26-27</t>
  </si>
  <si>
    <t xml:space="preserve">Кабель до 35 кВ по установленным конструкциям и лоткам с креплением по всей длине, масса 1 м кабеля до 3 кг (ВБбШВ-1 4х25,4х35) </t>
  </si>
  <si>
    <t>п.23,28-29</t>
  </si>
  <si>
    <t>Кабель до 35 кВ по установленным конструкциям и лоткам с креплением по всей длине, масса 1 м кабеля до 6 кг (ВБбШВ-1 4х50)</t>
  </si>
  <si>
    <t>п.24, 30</t>
  </si>
  <si>
    <t>Кабель до 35 кВ по установленным конструкциям и лоткам с креплением по всей длине, масса 1 м кабеля до 9 кг (ВБбШв-1 4х120)</t>
  </si>
  <si>
    <t>п.25, 31</t>
  </si>
  <si>
    <t>Заделка концевая с термоусаживающимися полиэтиленовыми перчатками для 3-4-жильного кабеля с бумажной изоляцией напряжением до 1 кВ, сечение одной жилы до 35 мм2 (16/25)</t>
  </si>
  <si>
    <t>Заделка концевая с термоусаживающимися полиэтиленовыми перчатками для 3-4-жильного кабеля с бумажной изоляцией напряжением до 1 кВ сечение одной жилы до 120 мм2 (35/50,70/120)</t>
  </si>
  <si>
    <t>Муфта соединительная эпоксидная для 3-4-жильного кабеля напряжением до 1кВ, сечение одной жилы до 35 мм2 (10/16/25/35)</t>
  </si>
  <si>
    <t>п.36, 39</t>
  </si>
  <si>
    <t>Муфта соединительная эпоксидная для 3-4-жильного кабеля напряжением до 1кВ, сечение одной жилы до 70 мм2</t>
  </si>
  <si>
    <t>п.37, 39</t>
  </si>
  <si>
    <t>Муфта соединительная эпоксидная для 3-4-жильного кабеля напряжением до 1кВ, сечение одной жилы до 120 мм2 (70/120)</t>
  </si>
  <si>
    <t>п.38, 39</t>
  </si>
  <si>
    <t>Разводка по устройствам и подключение жил кабелей или проводов сечением до 35 мм2</t>
  </si>
  <si>
    <t>Разводка по устройствам и подключение жил кабелей или проводов сечением до 70 мм2</t>
  </si>
  <si>
    <t xml:space="preserve">Разводка по устройствам и подключение жил кабелей или проводов сечением до 120 мм2 </t>
  </si>
  <si>
    <t>Указатель месторасположения трассы кабелей, проложенных в земле</t>
  </si>
  <si>
    <t>Транспортные затраты по КЛ-0,4</t>
  </si>
  <si>
    <t>Перевозка грузов автомобилями-самосвалами грузоподъемностью 10 т работающих вне карьера на расстояние 46 км. Класс груза 1</t>
  </si>
  <si>
    <t>ГНБ. Общестроительные работы</t>
  </si>
  <si>
    <t>ЛСР 04-02-06</t>
  </si>
  <si>
    <t>Разработка грунта вручную с креплениями в траншеях шириной до 2 м, глубиной до 2 м, группа грунтов 1(приемные котлованы)</t>
  </si>
  <si>
    <t>Погрузка вручную неуплотненного грунта из штабелей и отвалов в транспортные средства, группа грунтов 1 (вымещенный проколом грунт)</t>
  </si>
  <si>
    <t xml:space="preserve">Засыпка вручную траншей, пазух котлованов и ям, группа грунтов 1 </t>
  </si>
  <si>
    <t>Планировка площадей ручным способом, группа грунтов 1</t>
  </si>
  <si>
    <t>Устройство переходов в грунтах I-III группы для прокладки труб диаметром свыше 160 мм до 300 мм через автомобильные, железные дороги и другие коммуникации с помощью установок горизонтально-направленного бурения и проходческих машин с тяговым усилием 120 К</t>
  </si>
  <si>
    <t>ГНБ. Монтажные работы</t>
  </si>
  <si>
    <t>Пробки кабельные полиэтиленовые</t>
  </si>
  <si>
    <t>Затягивание провода в проложенные трубы и металлические рукава (капронового шнура)</t>
  </si>
  <si>
    <t>Шнур полиэтиленовый</t>
  </si>
  <si>
    <t>ГНБ. Транспортные затраты</t>
  </si>
  <si>
    <t>Плата за 1 км пробега автомобилей до места выполнения работ и возвращение их по окончании работ к Таблице 8 (руб. за 1 тонну грузоподъемности автомобиля за 1 км пробега)</t>
  </si>
  <si>
    <t>Внешнее электроснабжение</t>
  </si>
  <si>
    <t>ЛСР 09-01-01</t>
  </si>
  <si>
    <t>ПНР пункта контроля и секционирования</t>
  </si>
  <si>
    <t>устройств</t>
  </si>
  <si>
    <t>ПНР БКТП и КТПн</t>
  </si>
  <si>
    <t>трансформаторов</t>
  </si>
  <si>
    <t>п.10-38</t>
  </si>
  <si>
    <t>ПНР ВЛ 10кВ</t>
  </si>
  <si>
    <t>испытаний кабеля</t>
  </si>
  <si>
    <t>п.39-47</t>
  </si>
  <si>
    <t>ПНР кабельных линий 10кВ</t>
  </si>
  <si>
    <t>п.48-52</t>
  </si>
  <si>
    <t>ПНР кабельных линий 0,4кВ</t>
  </si>
  <si>
    <t>п.53-58</t>
  </si>
  <si>
    <t>ПНР ВЛ 0,4кВ</t>
  </si>
  <si>
    <t>п.59-62</t>
  </si>
  <si>
    <t>Итого основные строительные работы:</t>
  </si>
  <si>
    <t>Всего основные строительные работы</t>
  </si>
  <si>
    <t>Всего по Договору с НДС:</t>
  </si>
  <si>
    <t>4,1%*0,8</t>
  </si>
  <si>
    <t>=((479+2083+324+286-81+388+3731+109+1768)/1+((479+2083+324+286-81+388+3731+109+1768)/1)*1,0328*0,4%)*5,67*1,179495</t>
  </si>
  <si>
    <t>=(247/6+(247/6)*1,0328*0,4%)*5,67*1,179495</t>
  </si>
  <si>
    <t>=(215/1+(215/1)*1,0328*0,4%)*5,67*1,179495</t>
  </si>
  <si>
    <t>=(943/3+(943/3)*1,0328*0,4%)*5,67*1,179495</t>
  </si>
  <si>
    <t>=((1957+517)/4+((1957+517)/4)*1,0328*0,4%)*5,67*1,179495</t>
  </si>
  <si>
    <t>=((1571)/7+((1571)/7)*1,0328*0,4%)*5,67*1,179495</t>
  </si>
  <si>
    <t>=(259/1+(259/1)*1,0328*0,4%)*5,67*1,179495</t>
  </si>
  <si>
    <t>=(1228/7+(1228/7)*1,0328*0,4%)*5,67*1,179495</t>
  </si>
  <si>
    <t>=(2333/1,46+(2333/1,46)*1,0328*0,4%)*5,67*1,179495</t>
  </si>
  <si>
    <t>=((392-321+365+556)/1+((392-321+365+556)/1)*1,0328*0,4%)*5,67*1,179495</t>
  </si>
  <si>
    <t>=(46/1+(46/1)*1,0328*0,4%)*5,67*1,179495</t>
  </si>
  <si>
    <t>=(27/1+(27/1)*1,0328*0,4%)*5,67*1,179495</t>
  </si>
  <si>
    <t>=((562+1124+54)/259,5+(84)/246,7+1330/382,7+((562+1124+54)/259,5+(84)/246,7+1330/382,7)*1,0328*0,4%)*5,67*1,179495</t>
  </si>
  <si>
    <t>=((562+1124+54)/259,5+1330/382,7+((562+1124+54)/259,5+1330/382,7)*1,0328*0,4%)*5,67+(4287/136+(4287/136)*1,0328*0,4%)*5,54*1,179495</t>
  </si>
  <si>
    <t>=((1781)/123,2+1330/382,7+((1781)/123,2+1330/382,7)*1,0328*0,4%)*5,67+(4287/136+(4287/136)*1,0328*0,4%)*5,54*1,179495</t>
  </si>
  <si>
    <t>=(8/12,8+(8/12,8)*1,0328*0,4%)*5,67*1,179495</t>
  </si>
  <si>
    <t>=(1730/61+(1730/61)*1,0328*0,4%)*5,67*1,179495</t>
  </si>
  <si>
    <t>=(33698-16177+3433-1616+(33698-16177+3433-1616)*1,0328*0,4%)*5,67*1,179495</t>
  </si>
  <si>
    <t>=(309/61,1*52,5+(309/61,1*52,5)*1,0328*0,4%)*5,67*1,179495</t>
  </si>
  <si>
    <t>=(309/61,1*8,6+(309/61,1*8,6)*1,0328*0,4%)*5,67*1,179495</t>
  </si>
  <si>
    <t>=((2093-1881)/5+((2093-1881)/5)*1,0328*0,4%)*5,67*1,179495</t>
  </si>
  <si>
    <t>=((41+313)/61+((41+313)/61)*1,0328*0,4%)*5,67*1,179495</t>
  </si>
  <si>
    <t>=((12138-6396+1217-572)/1+((12138-6396+1217-572)/1)*1,0328*0,4%)*5,67*1,179495</t>
  </si>
  <si>
    <t>=(251/49,6*42,5+(251/49,6*42,5)*1,0328*0,4%)*5,67*1,179495</t>
  </si>
  <si>
    <t>=(251/49,6*7,1+(251/49,6*7,1)*1,0328*0,4%)*5,67*1,179495</t>
  </si>
  <si>
    <t>=((34+256)/49,6+((34+256)/49,6)*1,0328*0,4%)*5,67*1,179495</t>
  </si>
  <si>
    <t>=((396-200+28)/66,3+((396-200+28)/66,3)*1,0328*0,4%)*5,67*1,179495</t>
  </si>
  <si>
    <t>=((10479+692+17685-13306+15154+170370-131578+7337+33976+1760+445829+3813+14263+703+1356+4066+3681)/56+((10479+692+17685-13306+15154+170370-131578+7337+33976+1760+445829+3813+14263+703+1356+4066+3681)/56)*1,0328*0,4%)*5,67*1,179495</t>
  </si>
  <si>
    <t>=((375+23+633-475+541+6083-4696+523+2467+126+31845+137+509+25+48+290+263-234,9)/2+((375+23+633-475+541+6083-4696+523+2467+126+31845+137+509+25+48+290+263-234,9)/2)*1,0328*0,4%)*5,67*1,179495</t>
  </si>
  <si>
    <t>=((450)/2+((450)/2)*1,0328*0,4%)*5,67*1,179495</t>
  </si>
  <si>
    <t>=(59/10+(59/10)*1,0328*0,4%)*5,67*1,179495</t>
  </si>
  <si>
    <t>=(15586/2211+(15586/2211)*1,0328*0,4%)*5,67*1,179495</t>
  </si>
  <si>
    <t>=(1918/304+(1918/304)*1,0328*0,4%)*5,67*1,179495</t>
  </si>
  <si>
    <t>=(1317/1935+(1317/1935)*1,0328*0,4%)*5,67*1,179495</t>
  </si>
  <si>
    <t>=(7835/14+(7835/14)*1,0328*0,4%)*5,67*1,179495</t>
  </si>
  <si>
    <t>=((1373+1154)/1151,6+((1373+1154)/1151,6)*1,0328*0,4%)*5,67*1,179495</t>
  </si>
  <si>
    <t>=((1373+981)/1151,6+((1373+981)/1151,6)*1,0328*0,4%)*5,67*1,179495</t>
  </si>
  <si>
    <t>=((46+3)/0,2879+((46+3)/0,2879)*1,0328*0,4%)*5,67*1,179495</t>
  </si>
  <si>
    <t>=(49/331+90/72+(49/331+90/72)*1,0328*0,4%)*5,67*1,179495</t>
  </si>
  <si>
    <t>=(49/331+1519/172,6+(49/331+1519/172,6)*1,0328*0,4%)*5,67*1,179495</t>
  </si>
  <si>
    <t>=(49/331+82/86,4+(49/331+82/86,4)*1,0328*0,4%)*5,67*1,179495</t>
  </si>
  <si>
    <t>=(47992/1)*3,58*1,179495</t>
  </si>
  <si>
    <t>=(6177/3)*3,58*1,179495</t>
  </si>
  <si>
    <t>=(10351/4+(10351/4)*1,0328*0,4%)*5,67*1,179495</t>
  </si>
  <si>
    <t>=(9055/7+(9055/7)*1,0328*0,4%)*5,67*1,179495</t>
  </si>
  <si>
    <t>=(339/8+(339/8)*1,0328*0,4%)*5,67*1,179495</t>
  </si>
  <si>
    <t>=(1798/54+(1798/54)*1,0328*0,4%)*5,67*1,179495</t>
  </si>
  <si>
    <t>=(1179/54+(1179/54)*1,0328*0,4%)*5,67*1,179495</t>
  </si>
  <si>
    <t>=(2942/18+(2942/18)*1,0328*0,4%)*5,67*1,179495</t>
  </si>
  <si>
    <t>=(1399/18+(1399/18)*1,0328*0,4%)*5,67*1,179495</t>
  </si>
  <si>
    <t>=(897/18+(897/18)*1,0328*0,4%)*5,54*1,179495</t>
  </si>
  <si>
    <t>=(49604/1)*3,58*1,179495</t>
  </si>
  <si>
    <t>=(8488/13+(8488/13)*1,0328*0,4%)*5,67*1,179495</t>
  </si>
  <si>
    <t>=(48333/1)*3,58*1,179495</t>
  </si>
  <si>
    <t>=((1142+228+8337)/0,083+((1142+228+8337)/0,083)*1,0328*0,4%)*5,67*1,179495</t>
  </si>
  <si>
    <t>=((25755+182331)/2,44+((25755+182331)/2,44)*1,0328*0,4%)*5,67*1,179495</t>
  </si>
  <si>
    <t>=(34391/1,46+(34391/1,46)*1,0328*0,4%)*5,54*1,179495</t>
  </si>
  <si>
    <t>=((281950+76759)/56+((281950+76759)/56)*1,0328*0,4%)*5,67*1,179495</t>
  </si>
  <si>
    <t>=((10070+2741)/2+((10070+2741)/2)*1,0328*0,4%)*5,67*1,179495</t>
  </si>
  <si>
    <t>=(71/10+(71/10)*1,0328*0,4%)*5,67*1,179495</t>
  </si>
  <si>
    <t>=(2708/14+(2708/14)*1,0328*0,4%)*5,67*1,179495</t>
  </si>
  <si>
    <t>=(610/2+(610/2)*1,0328*0,4%)*5,67*1,179495</t>
  </si>
  <si>
    <t>=((21421+2491)/48+((21421+2491)/48)*1,0328*0,4%)*5,67*1,179495</t>
  </si>
  <si>
    <t>=(8469/17+(8469/17)*1,0328*0,4%)*5,67*1,179495</t>
  </si>
  <si>
    <t>=((2481+879)/22+((2481+879)/22)*1,0328*0,4%)*5,67*1,179495</t>
  </si>
  <si>
    <t>=(2574/1935+(2574/1935)*1,0328*0,4%)*5,67*1,179495</t>
  </si>
  <si>
    <t>=(20329/136+(20329/136)*1,0328*0,4%)*5,67*1,179495</t>
  </si>
  <si>
    <t>=((476+2083+325+286-81+388+3730+109+1770)/1+((476+2083+325+286-81+388+3730+109+1770)/1)*1,0328*0,4%)*5,67+(53410/1)*3,58*1,179495</t>
  </si>
  <si>
    <t>=(216/1+(216/1)*1,0328*0,4%)*5,67*1,179495</t>
  </si>
  <si>
    <t>=((313+3)/1+((313+3)/1)*1,0328*0,4%)*5,67+(2059/1)*3,58*1,179495</t>
  </si>
  <si>
    <t>=((491+2587+129+85)/1+((491+2587+129+85)/1)*1,0328*0,4%)*5,67*1,179495</t>
  </si>
  <si>
    <t>=((768+3881+195+127)/1+((768+3881+195+127)/1)*1,0328*0,4%)*5,67*1,179495</t>
  </si>
  <si>
    <t>=(156/1+(156/1)*1,0328*0,4%)*5,67*1,179495</t>
  </si>
  <si>
    <t>=(1601/12+(1601/12)*1,0328*0,4%)*5,67*1,179495</t>
  </si>
  <si>
    <t>=(200/6+(200/6)*1,0328*0,4%)*5,67*1,179495</t>
  </si>
  <si>
    <t>=((66+1185)/0,066+((66+1185)/0,066)*1,0328*0,4%)*5,67*1,179495</t>
  </si>
  <si>
    <t>=((393-321+365+557)/1+((393-321+365+557)/1)*1,0328*0,4%)*5,67+(48333/1)*3,58*1,179495</t>
  </si>
  <si>
    <t>=(28/1+(28/1)*1,0328*0,4%)*5,67*1,179495</t>
  </si>
  <si>
    <t>=((1012+2575+122+150)/544,2+2735/(544,2+222)+((1012+2575+122+150)/544,2+2735/(544,2+222))*1,0328*0,4%)*5,67+(9816/442,8+(9816/442,8)*1,0328*0,4%)*5,54*1,179495</t>
  </si>
  <si>
    <t>=((1012+2575+122+150)/544,2+2735/(544,2+222)+((1012+2575+122+150)/544,2+2735/(544,2+222))*1,0328*0,4%)*5,67*1,179495</t>
  </si>
  <si>
    <t>=((1012+2575+122+150)/544,2+((1012+2575+122+150)/544,2)*1,0328*0,4%)*5,67*1,179495</t>
  </si>
  <si>
    <t>=(53401/222+46548/311,4+2735/(544,2+222)+(53401/222+46548/311,4+2735/(544,2+222))*1,0328*0,4%)*5,67*1,179495</t>
  </si>
  <si>
    <t>=(61/89,4+46548/311,4+2735/(544,2+222)+(61/89,4+46548/311,4+2735/(544,2+222))*1,0328*0,4%)*5,67*1,179495</t>
  </si>
  <si>
    <t>=(6267/221+(6267/221)*1,0328*0,4%)*5,67*1,179495</t>
  </si>
  <si>
    <t>=((43100-20692+27399+3118+3368)/55+((43100-20692+27399+3118+3368)/55)*1,0328*0,4%)*5,67*1,179495</t>
  </si>
  <si>
    <t>=((337-169+24)/56,2+((337-169+24)/56,2)*1,0328*0,4%)*5,67*1,179495</t>
  </si>
  <si>
    <t>=((16095+1062+27158+23273-20433+261637-202068+432995+117880+11265+52177+2704+684666+5855+21904+1081+2082+6243+5653)/86+((16095+1062+27158+23273-20433+261637-202068+432995+117880+11265+52177+2704+684666+5855+21904+1081+2082+6243+5653)/86)*1,0328*0,4%)*5,67*1,179495</t>
  </si>
  <si>
    <t>=((3181+210+5905-4443+5060+61386-47410+85592+32661+69266+2228+10314+534+135341+1159+4330+350+457+1265+1117+953+207+181+445)/17+((3181+210+5905-4443+5060+61386-47410+85592+32661+69266+2228+10314+534+135341+1159+4330+350+457+1265+1117+953+207+181+445)/17)*1,0328*0,4%)*5,67*1,179495</t>
  </si>
  <si>
    <t>=((563+39+947-713+812+6642-5129+15104+394+2595+94+23884+203+764+275+249+168+21+150+57+62+143)/3+((563+39+947-713+812+6642-5129+15104+394+2595+94+23884+203+764+275+249+168+21+150+57+62+143)/3)*1,0328*0,4%)*5,67*1,179495</t>
  </si>
  <si>
    <t>=((749+51+1261-950+1082+12169-9400+20139+5483+1046+4935+251+63690+271+1019+50+97+579+526)/4+((749+51+1261-950+1082+12169-9400+20139+5483+1046+4935+251+63690+271+1019+50+97+579+526)/4)*1,0328*0,4%)*5,67*1,179495</t>
  </si>
  <si>
    <t>=((269+1830)/6+((269+1830)/6)*1,0328*0,4%)*5,67*1,179495</t>
  </si>
  <si>
    <t>=((59+1142)/10+((59+1142)/10)*1,0328*0,4%)*5,67*1,179495</t>
  </si>
  <si>
    <t>=(27254/3866+571/5+(27254/3866+571/5)*1,0328*0,4%)*5,67*1,179495</t>
  </si>
  <si>
    <t>=(3422/542+343/3+(3422/542+343/3)*1,0328*0,4%)*5,67*1,179495</t>
  </si>
  <si>
    <t>=(3422/542+45966/539+(3422/542+45966/539)*1,0328*0,4%)*5,67*1,179495</t>
  </si>
  <si>
    <t>=(27254/3866+329270/3861+(27254/3866+329270/3861)*1,0328*0,4%)*5,67*1,179495</t>
  </si>
  <si>
    <t>=((2516+4914)/3695+((2516+4914)/3695)*1,0328*0,4%)*5,67*1,179495</t>
  </si>
  <si>
    <t>=((11753+5863)/21+((11753+5863)/21)*1,0328*0,4%)*5,67*1,179495</t>
  </si>
  <si>
    <t>=((1472+3847+161)/70+((1472+3847+161)/70)*1,0328*0,4%)*5,67*1,179495</t>
  </si>
  <si>
    <t>=((1366-430+520)/102+((1366-430+520)/102)*1,0328*0,4%)*5,67*1,179495</t>
  </si>
  <si>
    <t>=(151/9,6+(151/9,6)*1,0328*0,4%)*5,67*1,179495</t>
  </si>
  <si>
    <t>=((245+207)/205,2+((245+207)/205,2)*1,0328*0,4%)*5,67*1,179495</t>
  </si>
  <si>
    <t>=((245+175)/205,2+((245+175)/205,2)*1,0328*0,4%)*5,67*1,179495</t>
  </si>
  <si>
    <t>=((8+1)/0,0513+((8+1)/0,0513)*1,0328*0,4%)*5,67*1,179495</t>
  </si>
  <si>
    <t>=(9/59+16/12,83+(9/59+16/12,83)*1,0328*0,4%)*5,67*1,179495</t>
  </si>
  <si>
    <t>=(9/59+271/30,78+(9/59+271/30,78)*1,0328*0,4%)*5,67*1,179495</t>
  </si>
  <si>
    <t>=(9/59+15/15,39+(9/59+15/15,39)*1,0328*0,4%)*5,67*1,179495</t>
  </si>
  <si>
    <t>=((1317+1370)/15+((1317+1370)/15)*1,0328*0,4%)*5,67*1,179495</t>
  </si>
  <si>
    <t>=(670/2+(670/2)*1,0328*0,4%)*5,67*1,179495</t>
  </si>
  <si>
    <t>=(442/0,43+(442/0,43)*1,0328*0,4%)*5,67*1,179495</t>
  </si>
  <si>
    <t>=((231+769)/0,145+((231+769)/0,145)*1,0328*0,4%)*5,67*1,179495</t>
  </si>
  <si>
    <t>=((1785+143+1056)/9+((1785+143+1056)/9)*1,0328*0,4%)*5,67*1,179495</t>
  </si>
  <si>
    <t>=(321/9+(321/9)*1,0328*0,4%)*5,67*1,179495</t>
  </si>
  <si>
    <t>=(596/3+(596/3)*1,0328*0,4%)*5,67*1,179495</t>
  </si>
  <si>
    <t>=(26/3+(26/3)*1,0328*0,4%)*5,67*1,179495</t>
  </si>
  <si>
    <t>=((1678+744+560+507)/3+((1678+744+560+507)/3)*1,0328*0,4%)*5,67*1,179495</t>
  </si>
  <si>
    <t>=(314/3+(314/3)*1,0328*0,4%)*5,67*1,179495</t>
  </si>
  <si>
    <t>=(461/3+(461/3)*1,0328*0,4%)*5,67*1,179495</t>
  </si>
  <si>
    <t>=((232+444)/30+((232+444)/30)*1,0328*0,4%)*5,67*1,179495</t>
  </si>
  <si>
    <t>=(768/3+(768/3)*1,0328*0,4%)*5,67*1,179495</t>
  </si>
  <si>
    <t>=((13566+14+9465-7148+1077+1164)/1+((13566+14+9465-7148+1077+1164)/1)*1,0328*0,4%)*5,67*1,179495</t>
  </si>
  <si>
    <t>=(157/31,2*22,5+(157/31,2*22,5)*1,0328*0,4%)*5,67*1,179495</t>
  </si>
  <si>
    <t>=(157/31,2*8,7+(157/31,2*8,7)*1,0328*0,4%)*5,67*1,179495</t>
  </si>
  <si>
    <t>=(24/31,2+(24/31,2)*1,0328*0,4%)*5,67*1,179495</t>
  </si>
  <si>
    <t>=((199+35+235+17+18)/87,6+((199+35+235+17+18)/87,6)*1,0328*0,4%)*5,67+(1599/87,6+(1599/87,6)*1,0328*0,4%)*5,54*1,179495</t>
  </si>
  <si>
    <t>=((10551+6547)/730+((10551+6547)/730)*1,0328*0,4%)*5,67*1,179495</t>
  </si>
  <si>
    <t>=(1021/36+(1021/36)*1,0328*0,4%)*5,67*1,179495</t>
  </si>
  <si>
    <t>=(1258/12+(1258/12)*1,0328*0,4%)*5,67*1,179495</t>
  </si>
  <si>
    <t>=((454+985)/19,4+((454+985)/19,4)*1,0328*0,4%)*5,67*1,179495</t>
  </si>
  <si>
    <t>=(9/2+(9/2)*1,0328*0,4%)*5,67*1,179495</t>
  </si>
  <si>
    <t>=((16618-12834+24267+8609+393+2559+272+2432+103+204+764+38+73+190+171)/3+((16618-12834+24267+8609+393+2559+272+2432+103+204+764+38+73+190+171)/3)*1,0328*0,4%)*5,67*1,179495</t>
  </si>
  <si>
    <t>=((34619-26737+58152+14862+1965+12795+1358+10221+514+1021+3820+189+363+947+857)/15+((34619-26737+58152+14862+1965+12795+1358+10221+514+1021+3820+189+363+947+857)/15)*1,0328*0,4%)*5,67*1,179495</t>
  </si>
  <si>
    <t>=((9231-7130+15507+3963+1048+6824+724+6003+274+271+1019+49+97+506+457)/4+((9231-7130+15507+3963+1048+6824+724+6003+274+271+1019+49+97+506+457)/4)*1,0328*0,4%)*5,67*1,179495</t>
  </si>
  <si>
    <t>=((562+2807+749)/7,48+(711-535+609+3553-2673+3044+947-713+812)/6,6+((562+2807+749)/7,48+(711-535+609+3553-2673+3044+947-713+812)/6,6)*1,0328*0,4%)*5,67*1,179495</t>
  </si>
  <si>
    <t>=((562+2807+749)/7,48+(38+185+51)/0,88+((562+2807+749)/7,48+(38+185+51)/0,88)*1,0328*0,4%)*5,67*1,179495</t>
  </si>
  <si>
    <t>=((181+445)/1+((181+445)/1)*1,0328*0,4%)*5,67*1,179495</t>
  </si>
  <si>
    <t>=((1077+1806)/122+((1077+1806)/122)*1,0328*0,4%)*5,67*1,179495</t>
  </si>
  <si>
    <t>=((6020+11886)/803+((6020+11886)/803)*1,0328*0,4%)*5,67*1,179495</t>
  </si>
  <si>
    <t>=((474+923)/694+((474+923)/694)*1,0328*0,4%)*5,67*1,179495</t>
  </si>
  <si>
    <t>=((1678+580)/3+((1678+580)/3)*1,0328*0,4%)*5,67*1,179495</t>
  </si>
  <si>
    <t>=((96+80)/80+((96+80)/80)*1,0328*0,4%)*5,67*1,179495</t>
  </si>
  <si>
    <t>=((96+68)/80+((96+68)/80)*1,0328*0,4%)*5,67*1,179495</t>
  </si>
  <si>
    <t>=(2/0,02+(2/0,02)*1,0328*0,4%)*5,67*1,179495</t>
  </si>
  <si>
    <t>=(3/0,02+(3/0,02)*1,0328*0,4%)*5,67*1,179495</t>
  </si>
  <si>
    <t>=(6/5+(6/5)*1,0328*0,4%)*5,67*1,179495</t>
  </si>
  <si>
    <t>=(106/12+(106/12)*1,0328*0,4%)*5,67*1,179495</t>
  </si>
  <si>
    <t>=(6/6+(6/6)*1,0328*0,4%)*5,67*1,179495</t>
  </si>
  <si>
    <t>=((30324,06+62318,85)/2,88+((30324,06+62318,85)/2,88)*1,0328*0,4%)*5,67*1,179495</t>
  </si>
  <si>
    <t>=(1468,11/14+(1468,11/14)*1,0328*0,4%)*5,67*1,179495</t>
  </si>
  <si>
    <t>=(1859,17/28+(1859,17/28)*1,0328*0,4%)*5,67*1,179495</t>
  </si>
  <si>
    <t>=(490,52/28+(490,52/28)*1,0328*0,4%)*5,67*1,179495</t>
  </si>
  <si>
    <t>=(2413,69/450+(2413,69/450)*1,0328*0,4%)*5,67*1,179495</t>
  </si>
  <si>
    <t>=(1554,03/188+(1554,03/188)*1,0328*0,4%)*5,67*1,179495</t>
  </si>
  <si>
    <t>=(58,28/1,3+(58,28/1,3)*1,0328*0,4%)*5,67*1,179495</t>
  </si>
  <si>
    <t>=(17,12/1,3+(17,12/1,3)*1,0328*0,4%)*5,67*1,179495</t>
  </si>
  <si>
    <t>=(260937,94/135+(260937,94/135)*1,0328*0,4%)*5,67*1,179495</t>
  </si>
  <si>
    <t>=((38042,36+696637,85+6170,23)/12+((38042,36+696637,85+6170,23)/12)*1,0328*0,4%)*5,67*1,179495</t>
  </si>
  <si>
    <t>=((376269,55-151483,32-210195,6)/76+210195,6/40+((376269,55-151483,32-210195,6)/76+210195,6/40)*1,0328*0,4%)*5,67*1,179495</t>
  </si>
  <si>
    <t>=((376269,55-151483,32-210195,6)/76+151483,32/36+((376269,55-151483,32-210195,6)/76+151483,32/36)*1,0328*0,4%)*5,67*1,179495</t>
  </si>
  <si>
    <t>=(8711,03/28+(8711,03/28)*1,0328*0,4%)*5,67*1,179495</t>
  </si>
  <si>
    <t>=((31195,03+7122,13)/28+((31195,03+7122,13)/28)*1,0328*0,4%)*5,67*1,179495</t>
  </si>
  <si>
    <t>=(15897,51/1100+(15897,51/1100)*1,0328*0,4%)*5,67*1,179495</t>
  </si>
  <si>
    <t>=((13703,33+65461)/1100+((13703,33+65461)/1100)*1,0328*0,4%)*5,67*1,179495</t>
  </si>
  <si>
    <t>=(9983,89/1130+69019,13/1500*400/1130+6422,89/1130+(9983,89/1130+69019,13/1500*400/1130+6422,89/1130)*1,0328*0,4%)*5,67*1,179495</t>
  </si>
  <si>
    <t>=(8245,68/1100+69019,13/1500+(8245,68/1100+69019,13/1500)*1,0328*0,4%)*5,67*1,179495</t>
  </si>
  <si>
    <t>=(8141,91/8+(8141,91/8)*1,0328*0,4%)*5,67*1,179495</t>
  </si>
  <si>
    <t>=(2131,59/2+(2131,59/2)*1,0328*0,4%)*5,67*1,179495</t>
  </si>
  <si>
    <t>=(2304,17/440+(2304,17/440)*1,0328*0,4%)*5,67*1,179495</t>
  </si>
  <si>
    <t>=(1686,3/204+(1686,3/204)*1,0328*0,4%)*5,67*1,179495</t>
  </si>
  <si>
    <t>=(1107,56/387+(1107,56/387)*1,0328*0,4%)*5,67*1,179495</t>
  </si>
  <si>
    <t>=((1448,21+16442,8)/110+((1448,21+16442,8)/110)*1,0328*0,4%)*5,67*1,179495</t>
  </si>
  <si>
    <t>=(323,4/479+(323,4/479)*1,0328*0,4%)*5,67*1,179495</t>
  </si>
  <si>
    <t>=(6246,81/3300+(6246,81/3300)*1,0328*0,4%)*5,67*1,179495</t>
  </si>
  <si>
    <t>=(31204,17/0,395+(31204,17/0,395)*1,0328*0,4%)*5,67*1,179495</t>
  </si>
  <si>
    <t>=((9651,2+4503,89)/627,2+((9651,2+4503,89)/627,2)*1,0328*0,4%)*5,67*1,179495</t>
  </si>
  <si>
    <t>=((4050,34+1394,38)/82+((4050,34+1394,38)/82)*1,0328*0,4%)*5,67*1,179495</t>
  </si>
  <si>
    <t>=(1237,05/61+(1237,05/61)*1,0328*0,4%)*5,67*1,179495</t>
  </si>
  <si>
    <t>=((148100,19+26241,85+16625,7)/61+((148100,19+26241,85+16625,7)/61)*1,0328*0,4%)*5,67*1,179495</t>
  </si>
  <si>
    <t>=((164239,96+860,31)/21+((164239,96+860,31)/21)*1,0328*0,4%)*5,67*1,179495</t>
  </si>
  <si>
    <t>=((659,18+5632,06)/0,04+((659,18+5632,06)/0,04)*1,0328*0,4%)*5,67*1,179495</t>
  </si>
  <si>
    <t>=((132,95+4153,81)/1,995+((132,95+4153,81)/1,995)*1,0328*0,4%)*5,67*1,179495</t>
  </si>
  <si>
    <t>=((95,99+2295,56)/1,995+((95,99+2295,56)/1,995)*1,0328*0,4%)*5,67*1,179495</t>
  </si>
  <si>
    <t>=((61709,17+5585,75)/759+((61709,17+5585,75)/759)*1,0328*0,4%)*5,67*1,179495</t>
  </si>
  <si>
    <t>=((16773,92+2834,01+2324,04)/2284+((16773,92+2834,01+2324,04)/2284)*1,0328*0,4%)*5,67*1,179495</t>
  </si>
  <si>
    <t>=((620974,17+3627,98+9937,85)/1283+((620974,17+3627,98+9937,85)/1283)*1,0328*0,4%)*5,67*1,179495</t>
  </si>
  <si>
    <t>=(8025341,88/1655,94+(8025341,88/1655,94)*1,0328*0,4%)*5,67*1,179495</t>
  </si>
  <si>
    <t>=((13493,56+44237,54)/1,995+((13493,56+44237,54)/1,995)*1,0328*0,4%)*5,67*1,179495</t>
  </si>
  <si>
    <t>=(216819,99/34+(216819,99/34)*1,0328*0,4%)*5,67*1,179495</t>
  </si>
  <si>
    <t>=((798394,76-109872,24-2357,25-2267,2-442257,48-4722,48-227963,4-2357,25+56990,85)/1+((798394,76-109872,24-2357,25-2267,2-442257,48-4722,48-227963,4-2357,25+56990,85)/1)*1,0328*0,4%)*5,67*1,179495</t>
  </si>
  <si>
    <t>=(2357,25/105+(2357,25/105)*1,0328*0,4%)*5,67*1,179495</t>
  </si>
  <si>
    <t>=(442257,48/126+(442257,48/126)*1,0328*0,4%)*5,67*1,179495</t>
  </si>
  <si>
    <t>=(4722,48/504+(4722,48/504)*1,0328*0,4%)*5,67*1,179495</t>
  </si>
  <si>
    <t>=(9960,22/42+(9960,22/42)*1,0328*0,4%)*5,67*1,179495</t>
  </si>
  <si>
    <t>=(227963,4/84+(227963,4/84)*1,0328*0,4%)*5,67*1,179495</t>
  </si>
  <si>
    <t>=(2267,2/0,143+(2267,2/0,143)*1,0328*0,4%)*5,67*1,179495</t>
  </si>
  <si>
    <t>=(109872,24/6,93+(109872,24/6,93)*1,0328*0,4%)*5,67*1,179495</t>
  </si>
  <si>
    <t>=(863,32/1+(863,32/1)*1,0328*0,4%)*5,67*1,179495</t>
  </si>
  <si>
    <t>=(58257,05/36+(58257,05/36)*1,0328*0,4%)*5,67*1,179495</t>
  </si>
  <si>
    <t>=(157,12/0,03+(157,12/0,03)*1,0328*0,4%)*5,67*1,179495</t>
  </si>
  <si>
    <t>=(82,67/0,01+(82,67/0,01)*1,0328*0,4%)*5,67*1,179495</t>
  </si>
  <si>
    <t>=(177,86/0,082+(177,86/0,082)*1,0328*0,4%)*5,67*1,179495</t>
  </si>
  <si>
    <t>=(582,1/0,082+(582,1/0,082)*1,0328*0,4%)*5,67*1,179495</t>
  </si>
  <si>
    <t>=(20,25/0,03+(20,25/0,03)*1,0328*0,4%)*5,67*1,179495</t>
  </si>
  <si>
    <t>=(41,64/0,3+(41,64/0,3)*1,0328*0,4%)*5,67*1,179495</t>
  </si>
  <si>
    <t>=(1638,86/0,01+(1638,86/0,01)*1,0328*0,4%)*5,67*1,179495</t>
  </si>
  <si>
    <t>=(400,02/16+(400,02/16)*1,0328*0,4%)*5,67*1,179495</t>
  </si>
  <si>
    <t>=(251,68/16+(251,68/16)*1,0328*0,4%)*5,67*1,179495</t>
  </si>
  <si>
    <t>=(1445,22/100+(1445,22/100)*1,0328*0,4%)*5,67*1,179495</t>
  </si>
  <si>
    <t>=((1245,76+1293,74)/100+((1245,76+1293,74)/100)*1,0328*0,4%)*5,67*1,179495</t>
  </si>
  <si>
    <t>=(218,52/10+29286,81/100+(218,52/10+29286,81/100)*1,0328*0,4%)*5,67*1,179495</t>
  </si>
  <si>
    <t>=(1224,59/80+29286,81/100+(1224,59/80+29286,81/100)*1,0328*0,4%)*5,67*1,179495</t>
  </si>
  <si>
    <t>=(388,6/10+29286,81/100+(388,6/10+29286,81/100)*1,0328*0,4%)*5,67*1,179495</t>
  </si>
  <si>
    <t>=((1367,21+1060,05)/2+((1367,21+1060,05)/2)*1,0328*0,4%)*5,67*1,179495</t>
  </si>
  <si>
    <t>=(166,18/8+(166,18/8)*1,0328*0,4%)*5,67*1,179495</t>
  </si>
  <si>
    <t>=(629,19/6+(629,19/6)*1,0328*0,4%)*5,67*1,179495</t>
  </si>
  <si>
    <t>=(575,88/6+(575,88/6)*1,0328*0,4%)*5,67*1,179495</t>
  </si>
  <si>
    <t>=((367,13+2533,01)/2+((367,13+2533,01)/2)*1,0328*0,4%)*5,67*1,179495</t>
  </si>
  <si>
    <t>=((344,15+840,07)/7+((344,15+840,07)/7)*1,0328*0,4%)*5,67*1,179495</t>
  </si>
  <si>
    <t>=(64,51/2+(64,51/2)*1,0328*0,4%)*5,67*1,179495</t>
  </si>
  <si>
    <t>=(743,96/90+(743,96/90)*1,0328*0,4%)*5,67*1,179495</t>
  </si>
  <si>
    <t>=(190,53/5,4+(190,53/5,4)*1,0328*0,4%)*5,67*1,179495</t>
  </si>
  <si>
    <t>=(8136,66/5,4+(8136,66/5,4)*1,0328*0,4%)*5,67*1,179495</t>
  </si>
  <si>
    <t>=(1267,54/40+(1267,54/40)*1,0328*0,4%)*5,67*1,179495</t>
  </si>
  <si>
    <t>=(3524,45/173,2+(3524,45/173,2)*1,0328*0,4%)*5,67*1,179495</t>
  </si>
  <si>
    <t>=(4410,19/17,316+(4410,19/17,316)*1,0328*0,4%)*5,67*1,179495</t>
  </si>
  <si>
    <t>=(3910,32/5,8+(3910,32/5,8)*1,0328*0,4%)*5,67*1,179495</t>
  </si>
  <si>
    <t>=(13421,41/11,3+(13421,41/11,3)*1,0328*0,4%)*5,67*1,179495</t>
  </si>
  <si>
    <t>=(2709,56/160+(2709,56/160)*1,0328*0,4%)*5,67*1,179495</t>
  </si>
  <si>
    <t>=(477,96/0,28+(477,96/0,28)*1,0328*0,4%)*5,67*1,179495</t>
  </si>
  <si>
    <t>=(194,27/0,084+(194,27/0,084)*1,0328*0,4%)*5,67*1,179495</t>
  </si>
  <si>
    <t>=(1421,63/0,072+(1421,63/0,072)*1,0328*0,4%)*5,67*1,179495</t>
  </si>
  <si>
    <t>=(906,05/57,6+(906,05/57,6)*1,0328*0,4%)*5,67*1,179495</t>
  </si>
  <si>
    <t>=(437,62/14,4+(437,62/14,4)*1,0328*0,4%)*5,67*1,179495</t>
  </si>
  <si>
    <t>=(160384,83/9988+(160384,83/9988)*1,0328*0,4%)*5,67*1,179495</t>
  </si>
  <si>
    <t>=(819,16/0,094+(819,16/0,094)*1,0328*0,4%)*5,67*1,179495</t>
  </si>
  <si>
    <t>=(3603,89/40+(3603,89/40)*1,0328*0,4%)*5,67*1,179495</t>
  </si>
  <si>
    <t>=(3600,21/144+(3600,21/144)*1,0328*0,4%)*5,67*1,179495</t>
  </si>
  <si>
    <t>=(104193,53/6624+(104193,53/6624)*1,0328*0,4%)*5,67*1,179495</t>
  </si>
  <si>
    <t>=((17222,11+40000,78)/2+((17222,11+40000,78)/2)*1,0328*0,4%)*5,67*1,179495</t>
  </si>
  <si>
    <t>=((3413,12+142,87+116,6+540,92)/2+((3413,12+142,87+116,6+540,92)/2)*1,0328*0,4%)*5,67*1,179495</t>
  </si>
  <si>
    <t>=(7678,44/80+(7678,44/80)*1,0328*0,4%)*5,67*1,179495</t>
  </si>
  <si>
    <t>=(531,43/24,5+(531,43/24,5)*1,0328*0,4%)*5,67*1,179495</t>
  </si>
  <si>
    <t>=(293,69/24,5+(293,69/24,5)*1,0328*0,4%)*5,67*1,179495</t>
  </si>
  <si>
    <t>=(39242,7/300+(39242,7/300)*1,0328*0,4%)*5,67*1,179495</t>
  </si>
  <si>
    <t>=(2564,19/210+(2564,19/210)*1,0328*0,4%)*5,67*1,179495</t>
  </si>
  <si>
    <t>=(10,38/2+(10,38/2)*1,0328*0,4%)*5,67*1,179495</t>
  </si>
  <si>
    <t>=(20,59/2+(20,59/2)*1,0328*0,4%)*5,67*1,179495</t>
  </si>
  <si>
    <t>=(378,59/200+(378,59/200)*1,0328*0,4%)*5,67*1,179495</t>
  </si>
  <si>
    <t>=(1357111,06/2)*3,58*1,179495</t>
  </si>
  <si>
    <t>=(94103,56/2)*3,58*1,179495</t>
  </si>
  <si>
    <t>=(172753,44/684+(172753,44/684)*1,0328*0,4%)*5,67*1,179495</t>
  </si>
  <si>
    <t>=(4213,46/19+(4213,46/19)*1,0328*0,4%)*5,67*1,179495</t>
  </si>
  <si>
    <t>=(533,59/24,6+(533,59/24,6)*1,0328*0,4%)*5,67*1,179495</t>
  </si>
  <si>
    <t>=(20456,58/17,5+(20456,58/17,5)*1,0328*0,4%)*5,67*1,179495</t>
  </si>
  <si>
    <t>=(168107,79/19+(168107,79/19)*1,0328*0,4%)*5,67*1,179495</t>
  </si>
  <si>
    <t>=(10420,33/19+(10420,33/19)*1,0328*0,4%)*5,67*1,179495</t>
  </si>
  <si>
    <t>=((8930,72+51563,15)/19+((8930,72+51563,15)/19)*1,0328*0,4%)*5,67*1,179495</t>
  </si>
  <si>
    <t>=(32424,64/19+(32424,64/19)*1,0328*0,4%)*5,67*1,179495</t>
  </si>
  <si>
    <t>=(1728,49/171,5+(1728,49/171,5)*1,0328*0,4%)*5,67*1,179495</t>
  </si>
  <si>
    <t>=((2880,87+910,51)/171,5+((2880,87+910,51)/171,5)*1,0328*0,4%)*5,67*1,179495</t>
  </si>
  <si>
    <t>=(25,18/2,1+(25,18/2,1)*1,0328*0,4%)*5,67*1,179495</t>
  </si>
  <si>
    <t>=(326,45/45+(326,45/45)*1,0328*0,4%)*5,67*1,179495</t>
  </si>
  <si>
    <t>=(10004,59/19+(10004,59/19)*1,0328*0,4%)*5,67*1,179495</t>
  </si>
  <si>
    <t>=(92233,68/6,47+(92233,68/6,47)*1,0328*0,4%)*5,67*1,179495</t>
  </si>
  <si>
    <t>=(6772,85/422,88+(6772,85/422,88)*1,0328*0,4%)*5,67*1,179495</t>
  </si>
  <si>
    <t>=(1263,88/422,88+(1263,88/422,88)*1,0328*0,4%)*5,67*1,179495</t>
  </si>
  <si>
    <t>=(1993,19/422,88+(1993,19/422,88)*1,0328*0,4%)*5,67*1,179495</t>
  </si>
  <si>
    <t>=(4153,81/191,5+(4153,81/191,5)*1,0328*0,4%)*5,67*1,179495</t>
  </si>
  <si>
    <t>=(2295,56/191,5+(2295,56/191,5)*1,0328*0,4%)*5,67*1,179495</t>
  </si>
  <si>
    <t>=(37060,97/418+(37060,97/418)*1,0328*0,4%)*5,67*1,179495</t>
  </si>
  <si>
    <t>=(17600,32/1159+(17600,32/1159)*1,0328*0,4%)*5,67*1,179495</t>
  </si>
  <si>
    <t>=((2324,04+3627,98+9937,85+3482,67+158,41)/969+((2324,04+3627,98+9937,85+3482,67+158,41)/969)*1,0328*0,4%)*5,67*1,179495</t>
  </si>
  <si>
    <t>=((81256,59+102489,43)/19+((81256,59+102489,43)/19)*1,0328*0,4%)*5,67*1,179495</t>
  </si>
  <si>
    <t>=(668584,54/19)*3,58*1,179495</t>
  </si>
  <si>
    <t>=(139238,46/9)*3,58*1,179495</t>
  </si>
  <si>
    <t>=(114108,61/7)*3,58*1,179495</t>
  </si>
  <si>
    <t>=(45154,8/3)*3,58*1,179495</t>
  </si>
  <si>
    <t>=(220345,47/19)*3,58*1,179495</t>
  </si>
  <si>
    <t>=(161816,1/30900+(161816,1/30900)*1,0328*0,4%)*5,67*1,179495</t>
  </si>
  <si>
    <t>=(85141,15/10300+(85141,15/10300)*1,0328*0,4%)*5,67*1,179495</t>
  </si>
  <si>
    <t>=(33512,45/1545+(33512,45/1545)*1,0328*0,4%)*5,67*1,179495</t>
  </si>
  <si>
    <t>=((92597,29+1154673,21)/7724,6+((92597,29+1154673,21)/7724,6)*1,0328*0,4%)*5,67*1,179495</t>
  </si>
  <si>
    <t>=(14951,31/22145+(14951,31/22145)*1,0328*0,4%)*5,67*1,179495</t>
  </si>
  <si>
    <t>=(286446,46/3,626+(286446,46/3,626)*1,0328*0,4%)*5,67*1,179495</t>
  </si>
  <si>
    <t>=(9251,49/0,26+(9251,49/0,26)*1,0328*0,4%)*5,67*1,179495</t>
  </si>
  <si>
    <t>=(32167,55/231738+(32167,55/231738)*1,0328*0,4%)*5,67*1,179495</t>
  </si>
  <si>
    <t>=((372117,31+219427,84)/77246+((372117,31+219427,84)/77246)*1,0328*0,4%)*5,67*1,179495</t>
  </si>
  <si>
    <t>=((962298,22+4596909,46)/77246+((962298,22+4596909,46)/77246)*1,0328*0,4%)*5,67*1,179495</t>
  </si>
  <si>
    <t>=(348305,36/46465+(6743878,2+1205902,15)/47632+(348305,36/46465+(6743878,2+1205902,15)/47632)*1,0328*0,4%)*5,67*1,179495</t>
  </si>
  <si>
    <t>=(315951,05/34344+(1796038,42+1119429,53)/36140+(315951,05/34344+(1796038,42+1119429,53)/36140)*1,0328*0,4%)*5,67*1,179495</t>
  </si>
  <si>
    <t>=(141092,35/10674+1420616,71/10868+(141092,35/10674+1420616,71/10868)*1,0328*0,4%)*5,67*1,179495</t>
  </si>
  <si>
    <t>=(306,15/20+141513,61/460+(306,15/20+141513,61/460)*1,0328*0,4%)*5,67*1,179495</t>
  </si>
  <si>
    <t>=(3648,98/413+(6743878,2+1205902,15)/47632+(3648,98/413+(6743878,2+1205902,15)/47632)*1,0328*0,4%)*5,67*1,179495</t>
  </si>
  <si>
    <t>=(10043,62/826+(1796038,42+1119429,53)/36140+(10043,62/826+(1796038,42+1119429,53)/36140)*1,0328*0,4%)*5,67*1,179495</t>
  </si>
  <si>
    <t>=(2659,53/174+1420616,71/10868+(2659,53/174+1420616,71/10868)*1,0328*0,4%)*5,67*1,179495</t>
  </si>
  <si>
    <t>=(8740,31/400+141513,61/460+(8740,31/400+141513,61/460)*1,0328*0,4%)*5,67*1,179495</t>
  </si>
  <si>
    <t>=(9333,98/754+(6743878,2+1205902,15)/47632+(9333,98/754+(6743878,2+1205902,15)/47632)*1,0328*0,4%)*5,67*1,179495</t>
  </si>
  <si>
    <t>=(13951,02/970+(1796038,42+1119429,53)/36140+(13951,02/970+(1796038,42+1119429,53)/36140)*1,0328*0,4%)*5,67*1,179495</t>
  </si>
  <si>
    <t>=(401,21/20+1420616,71/10868+(401,21/20+1420616,71/10868)*1,0328*0,4%)*5,67*1,179495</t>
  </si>
  <si>
    <t>=(1029,78/40+141513,61/460+(1029,78/40+141513,61/460)*1,0328*0,4%)*5,67*1,179495</t>
  </si>
  <si>
    <t>=((4058,17+21229,76)/114+((4058,17+21229,76)/114)*1,0328*0,4%)*5,67*1,179495</t>
  </si>
  <si>
    <t>=((1543,89+8644,57)/36+((1543,89+8644,57)/36)*1,0328*0,4%)*5,67*1,179495</t>
  </si>
  <si>
    <t>=(57764,52/348+397708,56/380+(57764,52/348+397708,56/380)*1,0328*0,4%)*5,67*1,179495</t>
  </si>
  <si>
    <t>=(4405,59/24+397708,56/380+(4405,59/24+397708,56/380)*1,0328*0,4%)*5,67*1,179495</t>
  </si>
  <si>
    <t>=(1717,76/8+397708,56/380+(1717,76/8+397708,56/380)*1,0328*0,4%)*5,67*1,179495</t>
  </si>
  <si>
    <t>=(8030,18/528+(8030,18/528)*1,0328*0,4%)*5,67*1,179495</t>
  </si>
  <si>
    <t>=(826,91/48+(826,91/48)*1,0328*0,4%)*5,67*1,179495</t>
  </si>
  <si>
    <t>=(938,25/40+(938,25/40)*1,0328*0,4%)*5,67*1,179495</t>
  </si>
  <si>
    <t>=(38590,32/368+(38590,32/368)*1,0328*0,4%)*5,67*1,179495</t>
  </si>
  <si>
    <t>=(35320,82/368+(35320,82/368)*1,0328*0,4%)*5,67*1,179495</t>
  </si>
  <si>
    <t>=(24932,34/773+(24932,34/773)*1,0328*0,4%)*5,67*1,179495</t>
  </si>
  <si>
    <t>=(1136865,02/45472+(1136865,02/45472)*1,0328*0,4%)*5,67*1,179495</t>
  </si>
  <si>
    <t>=(715260,92/45472+(715260,92/45472)*1,0328*0,4%)*5,67*1,179495</t>
  </si>
  <si>
    <t>=(2209,92/422+(2209,92/422)*1,0328*0,4%)*5,67*1,179495</t>
  </si>
  <si>
    <t>=(47,31/2,5+(47,31/2,5)*1,0328*0,4%)*5,67*1,179495</t>
  </si>
  <si>
    <t>=(18,14/2,5+(18,14/2,5)*1,0328*0,4%)*5,67*1,179495</t>
  </si>
  <si>
    <t>=(505,86/42,2+(505,86/42,2)*1,0328*0,4%)*5,67*1,179495</t>
  </si>
  <si>
    <t>=(866,45/563+(866,45/563)*1,0328*0,4%)*5,67*1,179495</t>
  </si>
  <si>
    <t>=(5215271,31/3544+(5215271,31/3544)*1,0328*0,4%)*5,67*1,179495</t>
  </si>
  <si>
    <t>=(886/200+(886/200)*1,0328*0,4%)*5,67*1,179495</t>
  </si>
  <si>
    <t>=(19196,1/200+(19196,1/200)*1,0328*0,4%)*5,67*1,179495</t>
  </si>
  <si>
    <t>=(2916027,98/930016+(2916027,98/930016)*1,0328*0,4%)*5,67*1,179495</t>
  </si>
  <si>
    <t>=(9486/9300+(9486/9300)*1,0328*0,4%)*5,67*1,179495</t>
  </si>
  <si>
    <t>=(100,01/4+(100,01/4)*1,0328*0,4%)*5,67*1,179495</t>
  </si>
  <si>
    <t>=(62,92/4+(62,92/4)*1,0328*0,4%)*5,67*1,179495</t>
  </si>
  <si>
    <t>=((642847,87+51652,16)/28)*12,52*1,179495</t>
  </si>
  <si>
    <t>=((39858,73+59031,04)/56)*12,52*1,179495</t>
  </si>
  <si>
    <t>=((58207,87+15680,12)/24)*12,52*1,179495</t>
  </si>
  <si>
    <t>=((814,94+3689,44)/4)*12,52*1,179495</t>
  </si>
  <si>
    <t>=((18524,2+39661,48)/94)*12,52*1,179495</t>
  </si>
  <si>
    <t>=((852,23+5534,16)/2)*12,52*1,179495</t>
  </si>
  <si>
    <t>Переустройство ВЛ 35кВ</t>
  </si>
  <si>
    <t>ЛСР 01-02-01</t>
  </si>
  <si>
    <t>Переустройство ВЛ 35 кВ ПК 3+33 - ПК 11+33</t>
  </si>
  <si>
    <t>Демонтажные работы</t>
  </si>
  <si>
    <t>Демонтаж ж/б промежуточной опоры (вес одной опоры 5,305 т)</t>
  </si>
  <si>
    <t>=(7725/6+(7725/6)*1,0328*0,4%)*5,67*1,179495</t>
  </si>
  <si>
    <t>Монтаж и демонтаж оттяжки ОТ252 (укрепление существующей опоры)</t>
  </si>
  <si>
    <t>п.2-3</t>
  </si>
  <si>
    <t>=((205+98)/2+((205+98)/2)*1,0328*0,4%)*5,67*1,179495</t>
  </si>
  <si>
    <t>Монтаж и демонтаж анкерной плиты ПА1-2 (укрепление существующей опоры), объем под 1 плиту - 4,5 м3</t>
  </si>
  <si>
    <t>=((184+148)/2+((184+148)/2)*1,0328*0,4%)*5,67*1,179495</t>
  </si>
  <si>
    <t>Демонтаж провода АС50/8 (3 провода)</t>
  </si>
  <si>
    <t xml:space="preserve">км </t>
  </si>
  <si>
    <t>=(2358/0,351+(2358/0,351)*1,0328*0,4%)*5,67*1,179495</t>
  </si>
  <si>
    <t>Строительные и электромонтажные работы</t>
  </si>
  <si>
    <t>Монтаж и установка опор ВЛ 35кВ в сверленые котлованы по т.с. З.407.1-164.02.00 ПБ35-3.1 (ст.СК22.1-2.1  1шт. Нз=3800мм)</t>
  </si>
  <si>
    <t>=((2485+64191)/8+((2485+64191)/8)*1,0328*0,4%)*5,67*1,179495</t>
  </si>
  <si>
    <t>Установка ж.б. опоры типа УБ35-110-11 по т.с. 3.407.1-164.13.00 (ст. СК22.2-1.0) в сверленый котлован с обратной засыпкой с  послойным уплотнением до 1,6 т/м3 с двумя ригелями АР-5 по т.с. 3.407.115 с доработкой грунта вручную</t>
  </si>
  <si>
    <t>п.7-10</t>
  </si>
  <si>
    <t>=((2485+64191)/8+(1215+1704)/3+((2485+64191)/8+(1215+1704)/3)*1,0328*0,4%)*5,67*1,179495</t>
  </si>
  <si>
    <t>Покрытие железобетонных стоек опор на высоту Нз+0,5м от комеля горячим битумом за 2 раза по холодной битумной разгрунтовке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</si>
  <si>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</si>
  <si>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=((224+187)/65+((224+187)/65)*1,0328*0,4%)*5,67*1,179495</t>
  </si>
  <si>
    <t>Подвеска провода АС95/1б (3 провода)</t>
  </si>
  <si>
    <t>п.13, 15</t>
  </si>
  <si>
    <t>=((8210+30850)/0,866+((8210+30850)/0,866)*1,0328*0,4%)*5,67*1,179495</t>
  </si>
  <si>
    <t>Монтаж гасителя вибрации</t>
  </si>
  <si>
    <t>ЛСР 01-02-01 Прил п.3</t>
  </si>
  <si>
    <t>=(5059/48+(5059/48)*1,0328*0,4%)*5,54*1,179495</t>
  </si>
  <si>
    <t>Монтаж поддерживающей гирлянды из 3-х ПСД70Е изоляторов</t>
  </si>
  <si>
    <t>=(3779/27+(3779/27)*1,0328*0,4%)*5,67*1,179495</t>
  </si>
  <si>
    <t>Монтаж натяжной гирлянды из 4-х ПСД70Е изоляторов</t>
  </si>
  <si>
    <t>Монтаж  соединительных   шлейфовых зажимов ШС-13,5/9,1-01</t>
  </si>
  <si>
    <t>=(207/6+(207/6)*1,0328*0,4%)*5,67*1,179495</t>
  </si>
  <si>
    <t>Забивка  заземляющего электрода из круга Ø18, L=10 м</t>
  </si>
  <si>
    <t>=(2865/8+(2865/8)*1,0328*0,4%)*5,67*1,179495</t>
  </si>
  <si>
    <t>Вывоз строительного мусора на расстояние 24 км</t>
  </si>
  <si>
    <t>ЛСР 01-02-01 Прил п.1-2</t>
  </si>
  <si>
    <t>=((596+563)/33,23+((596+563)/33,23)*1,0328*0,4%)*5,54*1,179495</t>
  </si>
  <si>
    <t>Итого подготовительные работы:</t>
  </si>
  <si>
    <t>Всего подготовительные работы</t>
  </si>
  <si>
    <t>а) забивка   вертикального  электрода  D=18, L=З м</t>
  </si>
  <si>
    <t>Двухслойная полиэтиленовая труба KOPODUR (или эквивалент), L=6 м</t>
  </si>
  <si>
    <t>*Стоимость по каждому подпункту умножается на Коэффициент конкурсного снижения (ККС), где ККС - это отношение Цены Договора, предложенной Участником Конкурса в Конкурсной заявке, к Начальной (максимальной) Цене Договора, установленной частью 5 раздела I (Информационная карта) Конкурсной документации.</t>
  </si>
  <si>
    <t>Цена ед. изм., рублей*</t>
  </si>
  <si>
    <t>Всего стоимость, рублей*</t>
  </si>
  <si>
    <t xml:space="preserve"> Глава № 2. Ведомость объемов и стоимости по устройству внешнего электроснабжения и электроосвещения, включая переустройство воздушных линий, на объекте: «Комплексное обустройство, реконструкция, содержание, ремонт, капитальный ремонт и эксплуатация на платной основе федеральной автомобильной дороги М-4 «Дон» от Москвы через Воронеж, Ростов-на-Дону, Краснодар до Новороссийска на участке км 1091,6 – км 1319 (Секция 4), включая реконструкцию на участке км 1091,6 – км 1119,5 (2 очередь строительства) и комплексное обустройство на участке км 1119,5 – км 1319 (Ростовская область и Краснодарский край)», участок км 1195 - км 1319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</si>
</sst>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0000000000000"/>
    <numFmt numFmtId="167" formatCode="_-* #,##0.00000_р_._-;\-* #,##0.00000_р_._-;_-* &quot;-&quot;??_р_._-;_-@_-"/>
    <numFmt numFmtId="168" formatCode="_-* #,##0.000000_р_._-;\-* #,##0.000000_р_._-;_-* &quot;-&quot;??_р_._-;_-@_-"/>
    <numFmt numFmtId="169" formatCode="_-* #,##0.000000_р_._-;\-* #,##0.000000_р_._-;_-* &quot;-&quot;??????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b/>
      <i/>
      <vertAlign val="superscript"/>
      <sz val="1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0">
    <xf numFmtId="0" fontId="0" fillId="0" borderId="0"/>
    <xf numFmtId="0" fontId="9" fillId="0" borderId="0"/>
    <xf numFmtId="0" fontId="9" fillId="0" borderId="0"/>
    <xf numFmtId="0" fontId="5" fillId="0" borderId="0"/>
    <xf numFmtId="0" fontId="11" fillId="0" borderId="0"/>
    <xf numFmtId="43" fontId="11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53">
    <xf numFmtId="0" fontId="0" fillId="0" borderId="0" xfId="0"/>
    <xf numFmtId="0" fontId="10" fillId="0" borderId="0" xfId="1" applyFont="1" applyAlignment="1">
      <alignment vertical="center"/>
    </xf>
    <xf numFmtId="49" fontId="10" fillId="0" borderId="0" xfId="21" applyNumberFormat="1" applyFont="1" applyFill="1" applyAlignment="1">
      <alignment horizontal="center"/>
    </xf>
    <xf numFmtId="49" fontId="10" fillId="0" borderId="0" xfId="21" applyNumberFormat="1" applyFont="1" applyFill="1"/>
    <xf numFmtId="0" fontId="10" fillId="0" borderId="0" xfId="21" applyFont="1" applyFill="1" applyAlignment="1">
      <alignment horizontal="center" vertical="center"/>
    </xf>
    <xf numFmtId="4" fontId="10" fillId="0" borderId="0" xfId="21" applyNumberFormat="1" applyFont="1" applyFill="1" applyAlignment="1">
      <alignment vertical="center"/>
    </xf>
    <xf numFmtId="164" fontId="10" fillId="0" borderId="0" xfId="22" applyFont="1" applyFill="1" applyAlignment="1">
      <alignment vertical="center"/>
    </xf>
    <xf numFmtId="49" fontId="10" fillId="0" borderId="0" xfId="21" applyNumberFormat="1" applyFont="1" applyFill="1" applyAlignment="1">
      <alignment wrapText="1"/>
    </xf>
    <xf numFmtId="0" fontId="10" fillId="0" borderId="0" xfId="21" applyFont="1" applyFill="1"/>
    <xf numFmtId="167" fontId="25" fillId="2" borderId="0" xfId="22" applyNumberFormat="1" applyFont="1" applyFill="1" applyAlignment="1">
      <alignment horizontal="center" vertical="center"/>
    </xf>
    <xf numFmtId="0" fontId="10" fillId="0" borderId="0" xfId="21" applyFont="1" applyFill="1" applyAlignment="1">
      <alignment horizontal="center" vertical="center" wrapText="1"/>
    </xf>
    <xf numFmtId="0" fontId="10" fillId="0" borderId="0" xfId="21" applyFont="1" applyFill="1" applyAlignment="1">
      <alignment vertical="center" wrapText="1"/>
    </xf>
    <xf numFmtId="166" fontId="10" fillId="0" borderId="0" xfId="21" applyNumberFormat="1" applyFont="1" applyFill="1" applyAlignment="1">
      <alignment vertical="center"/>
    </xf>
    <xf numFmtId="4" fontId="10" fillId="0" borderId="17" xfId="21" applyNumberFormat="1" applyFont="1" applyFill="1" applyBorder="1" applyAlignment="1">
      <alignment vertical="center"/>
    </xf>
    <xf numFmtId="164" fontId="10" fillId="0" borderId="17" xfId="22" applyFont="1" applyFill="1" applyBorder="1" applyAlignment="1">
      <alignment vertical="center"/>
    </xf>
    <xf numFmtId="0" fontId="10" fillId="0" borderId="17" xfId="21" applyFont="1" applyFill="1" applyBorder="1" applyAlignment="1">
      <alignment horizontal="center" vertical="center"/>
    </xf>
    <xf numFmtId="0" fontId="10" fillId="0" borderId="17" xfId="21" applyFont="1" applyFill="1" applyBorder="1" applyAlignment="1">
      <alignment vertical="center" wrapText="1"/>
    </xf>
    <xf numFmtId="0" fontId="17" fillId="0" borderId="20" xfId="21" applyFont="1" applyFill="1" applyBorder="1" applyAlignment="1">
      <alignment horizontal="center" vertical="center" wrapText="1"/>
    </xf>
    <xf numFmtId="0" fontId="17" fillId="0" borderId="17" xfId="21" applyFont="1" applyFill="1" applyBorder="1" applyAlignment="1">
      <alignment vertical="center" wrapText="1"/>
    </xf>
    <xf numFmtId="4" fontId="17" fillId="0" borderId="17" xfId="21" applyNumberFormat="1" applyFont="1" applyFill="1" applyBorder="1" applyAlignment="1">
      <alignment vertical="center" wrapText="1"/>
    </xf>
    <xf numFmtId="164" fontId="17" fillId="0" borderId="17" xfId="22" applyFont="1" applyFill="1" applyBorder="1" applyAlignment="1">
      <alignment vertical="center" wrapText="1"/>
    </xf>
    <xf numFmtId="0" fontId="17" fillId="0" borderId="9" xfId="21" applyFont="1" applyFill="1" applyBorder="1" applyAlignment="1">
      <alignment horizontal="center" vertical="center" wrapText="1"/>
    </xf>
    <xf numFmtId="0" fontId="13" fillId="0" borderId="14" xfId="21" applyFont="1" applyFill="1" applyBorder="1" applyAlignment="1">
      <alignment horizontal="center"/>
    </xf>
    <xf numFmtId="0" fontId="13" fillId="0" borderId="15" xfId="21" applyFont="1" applyFill="1" applyBorder="1" applyAlignment="1">
      <alignment horizontal="center"/>
    </xf>
    <xf numFmtId="0" fontId="13" fillId="0" borderId="16" xfId="21" applyFont="1" applyFill="1" applyBorder="1" applyAlignment="1">
      <alignment horizontal="center"/>
    </xf>
    <xf numFmtId="0" fontId="13" fillId="0" borderId="16" xfId="21" applyFont="1" applyFill="1" applyBorder="1" applyAlignment="1">
      <alignment horizontal="left"/>
    </xf>
    <xf numFmtId="0" fontId="10" fillId="0" borderId="0" xfId="21" applyFont="1"/>
    <xf numFmtId="0" fontId="6" fillId="7" borderId="0" xfId="21" applyFont="1" applyFill="1"/>
    <xf numFmtId="0" fontId="7" fillId="0" borderId="0" xfId="21" applyFont="1"/>
    <xf numFmtId="0" fontId="6" fillId="2" borderId="0" xfId="21" applyFont="1" applyFill="1"/>
    <xf numFmtId="0" fontId="7" fillId="2" borderId="0" xfId="21" applyFont="1" applyFill="1"/>
    <xf numFmtId="0" fontId="10" fillId="0" borderId="18" xfId="21" applyFont="1" applyFill="1" applyBorder="1" applyAlignment="1">
      <alignment vertical="center" wrapText="1"/>
    </xf>
    <xf numFmtId="0" fontId="17" fillId="5" borderId="18" xfId="21" applyFont="1" applyFill="1" applyBorder="1" applyAlignment="1">
      <alignment vertical="center" wrapText="1"/>
    </xf>
    <xf numFmtId="0" fontId="17" fillId="0" borderId="13" xfId="21" applyNumberFormat="1" applyFont="1" applyFill="1" applyBorder="1" applyAlignment="1">
      <alignment vertical="center" wrapText="1"/>
    </xf>
    <xf numFmtId="0" fontId="17" fillId="5" borderId="13" xfId="21" applyNumberFormat="1" applyFont="1" applyFill="1" applyBorder="1" applyAlignment="1">
      <alignment vertical="center" wrapText="1"/>
    </xf>
    <xf numFmtId="0" fontId="17" fillId="5" borderId="11" xfId="21" applyNumberFormat="1" applyFont="1" applyFill="1" applyBorder="1" applyAlignment="1">
      <alignment vertical="center" wrapText="1"/>
    </xf>
    <xf numFmtId="0" fontId="10" fillId="0" borderId="22" xfId="21" applyFont="1" applyFill="1" applyBorder="1" applyAlignment="1">
      <alignment horizontal="center" vertical="center" wrapText="1"/>
    </xf>
    <xf numFmtId="4" fontId="10" fillId="0" borderId="22" xfId="21" applyNumberFormat="1" applyFont="1" applyFill="1" applyBorder="1" applyAlignment="1">
      <alignment vertical="center"/>
    </xf>
    <xf numFmtId="164" fontId="17" fillId="0" borderId="22" xfId="22" applyFont="1" applyFill="1" applyBorder="1" applyAlignment="1">
      <alignment vertical="center"/>
    </xf>
    <xf numFmtId="0" fontId="10" fillId="0" borderId="22" xfId="21" applyFont="1" applyFill="1" applyBorder="1" applyAlignment="1">
      <alignment vertical="center" wrapText="1"/>
    </xf>
    <xf numFmtId="0" fontId="14" fillId="0" borderId="23" xfId="21" applyFont="1" applyFill="1" applyBorder="1" applyAlignment="1">
      <alignment horizontal="left" indent="1"/>
    </xf>
    <xf numFmtId="0" fontId="15" fillId="0" borderId="24" xfId="21" applyFont="1" applyFill="1" applyBorder="1" applyAlignment="1">
      <alignment horizontal="center"/>
    </xf>
    <xf numFmtId="0" fontId="14" fillId="0" borderId="23" xfId="21" applyFont="1" applyFill="1" applyBorder="1" applyAlignment="1">
      <alignment horizontal="center"/>
    </xf>
    <xf numFmtId="0" fontId="14" fillId="0" borderId="22" xfId="21" applyFont="1" applyFill="1" applyBorder="1" applyAlignment="1">
      <alignment horizontal="center"/>
    </xf>
    <xf numFmtId="0" fontId="14" fillId="0" borderId="25" xfId="21" applyFont="1" applyFill="1" applyBorder="1" applyAlignment="1">
      <alignment horizontal="center"/>
    </xf>
    <xf numFmtId="0" fontId="14" fillId="0" borderId="25" xfId="21" applyFont="1" applyFill="1" applyBorder="1" applyAlignment="1">
      <alignment horizontal="left"/>
    </xf>
    <xf numFmtId="49" fontId="10" fillId="0" borderId="22" xfId="21" applyNumberFormat="1" applyFont="1" applyFill="1" applyBorder="1" applyAlignment="1">
      <alignment horizontal="center" vertical="center" wrapText="1"/>
    </xf>
    <xf numFmtId="0" fontId="10" fillId="0" borderId="22" xfId="21" applyNumberFormat="1" applyFont="1" applyFill="1" applyBorder="1" applyAlignment="1">
      <alignment horizontal="left" vertical="center" wrapText="1"/>
    </xf>
    <xf numFmtId="164" fontId="10" fillId="0" borderId="22" xfId="22" applyFont="1" applyFill="1" applyBorder="1" applyAlignment="1">
      <alignment vertical="center"/>
    </xf>
    <xf numFmtId="0" fontId="17" fillId="5" borderId="22" xfId="21" applyFont="1" applyFill="1" applyBorder="1" applyAlignment="1">
      <alignment horizontal="center" vertical="center" wrapText="1"/>
    </xf>
    <xf numFmtId="0" fontId="17" fillId="5" borderId="22" xfId="21" applyFont="1" applyFill="1" applyBorder="1" applyAlignment="1">
      <alignment vertical="center" wrapText="1"/>
    </xf>
    <xf numFmtId="164" fontId="17" fillId="5" borderId="22" xfId="22" applyFont="1" applyFill="1" applyBorder="1" applyAlignment="1">
      <alignment horizontal="center" vertical="center"/>
    </xf>
    <xf numFmtId="164" fontId="10" fillId="0" borderId="20" xfId="22" applyFont="1" applyFill="1" applyBorder="1" applyAlignment="1">
      <alignment vertical="center"/>
    </xf>
    <xf numFmtId="0" fontId="10" fillId="0" borderId="22" xfId="21" applyFont="1" applyFill="1" applyBorder="1" applyAlignment="1">
      <alignment horizontal="center" vertical="center"/>
    </xf>
    <xf numFmtId="164" fontId="17" fillId="5" borderId="18" xfId="22" applyFont="1" applyFill="1" applyBorder="1" applyAlignment="1">
      <alignment vertical="center"/>
    </xf>
    <xf numFmtId="0" fontId="17" fillId="2" borderId="22" xfId="21" applyFont="1" applyFill="1" applyBorder="1" applyAlignment="1">
      <alignment horizontal="center" vertical="center" wrapText="1"/>
    </xf>
    <xf numFmtId="164" fontId="17" fillId="2" borderId="22" xfId="22" applyFont="1" applyFill="1" applyBorder="1" applyAlignment="1">
      <alignment vertical="center"/>
    </xf>
    <xf numFmtId="0" fontId="17" fillId="2" borderId="22" xfId="21" applyFont="1" applyFill="1" applyBorder="1" applyAlignment="1">
      <alignment vertical="center" wrapText="1"/>
    </xf>
    <xf numFmtId="0" fontId="14" fillId="2" borderId="23" xfId="21" applyFont="1" applyFill="1" applyBorder="1" applyAlignment="1">
      <alignment horizontal="left" indent="1"/>
    </xf>
    <xf numFmtId="0" fontId="15" fillId="2" borderId="24" xfId="21" applyFont="1" applyFill="1" applyBorder="1" applyAlignment="1">
      <alignment horizontal="center"/>
    </xf>
    <xf numFmtId="0" fontId="14" fillId="2" borderId="23" xfId="21" applyFont="1" applyFill="1" applyBorder="1" applyAlignment="1">
      <alignment horizontal="center"/>
    </xf>
    <xf numFmtId="0" fontId="14" fillId="2" borderId="22" xfId="21" applyFont="1" applyFill="1" applyBorder="1" applyAlignment="1">
      <alignment horizontal="center"/>
    </xf>
    <xf numFmtId="0" fontId="14" fillId="2" borderId="25" xfId="21" applyFont="1" applyFill="1" applyBorder="1" applyAlignment="1">
      <alignment horizontal="center"/>
    </xf>
    <xf numFmtId="0" fontId="14" fillId="2" borderId="25" xfId="21" applyFont="1" applyFill="1" applyBorder="1" applyAlignment="1">
      <alignment horizontal="left"/>
    </xf>
    <xf numFmtId="0" fontId="10" fillId="0" borderId="22" xfId="21" applyNumberFormat="1" applyFont="1" applyFill="1" applyBorder="1" applyAlignment="1">
      <alignment vertical="center" wrapText="1"/>
    </xf>
    <xf numFmtId="0" fontId="10" fillId="0" borderId="18" xfId="21" applyFont="1" applyFill="1" applyBorder="1" applyAlignment="1">
      <alignment horizontal="center" vertical="center" wrapText="1"/>
    </xf>
    <xf numFmtId="0" fontId="17" fillId="0" borderId="22" xfId="21" applyNumberFormat="1" applyFont="1" applyFill="1" applyBorder="1" applyAlignment="1">
      <alignment vertical="center" wrapText="1"/>
    </xf>
    <xf numFmtId="0" fontId="10" fillId="0" borderId="20" xfId="21" applyFont="1" applyFill="1" applyBorder="1" applyAlignment="1">
      <alignment horizontal="center" vertical="center" wrapText="1"/>
    </xf>
    <xf numFmtId="49" fontId="17" fillId="5" borderId="22" xfId="21" applyNumberFormat="1" applyFont="1" applyFill="1" applyBorder="1" applyAlignment="1">
      <alignment horizontal="center" vertical="center" wrapText="1"/>
    </xf>
    <xf numFmtId="0" fontId="17" fillId="5" borderId="22" xfId="21" applyNumberFormat="1" applyFont="1" applyFill="1" applyBorder="1" applyAlignment="1">
      <alignment vertical="center" wrapText="1"/>
    </xf>
    <xf numFmtId="164" fontId="17" fillId="5" borderId="22" xfId="22" applyFont="1" applyFill="1" applyBorder="1" applyAlignment="1">
      <alignment vertical="center"/>
    </xf>
    <xf numFmtId="164" fontId="10" fillId="0" borderId="18" xfId="22" applyFont="1" applyFill="1" applyBorder="1" applyAlignment="1">
      <alignment vertical="center"/>
    </xf>
    <xf numFmtId="0" fontId="10" fillId="0" borderId="1" xfId="21" applyFont="1" applyFill="1" applyBorder="1" applyAlignment="1">
      <alignment horizontal="center" vertical="center" wrapText="1"/>
    </xf>
    <xf numFmtId="164" fontId="10" fillId="0" borderId="1" xfId="22" applyFont="1" applyFill="1" applyBorder="1" applyAlignment="1">
      <alignment vertical="center"/>
    </xf>
    <xf numFmtId="49" fontId="7" fillId="0" borderId="22" xfId="21" applyNumberFormat="1" applyFont="1" applyBorder="1" applyAlignment="1">
      <alignment horizontal="center" vertical="center" wrapText="1"/>
    </xf>
    <xf numFmtId="0" fontId="7" fillId="0" borderId="22" xfId="21" applyFont="1" applyBorder="1" applyAlignment="1">
      <alignment horizontal="center" vertical="center" wrapText="1"/>
    </xf>
    <xf numFmtId="164" fontId="7" fillId="0" borderId="22" xfId="22" applyFont="1" applyBorder="1" applyAlignment="1">
      <alignment vertical="center"/>
    </xf>
    <xf numFmtId="0" fontId="7" fillId="0" borderId="22" xfId="21" applyFont="1" applyFill="1" applyBorder="1" applyAlignment="1">
      <alignment horizontal="center" vertical="center" wrapText="1"/>
    </xf>
    <xf numFmtId="0" fontId="7" fillId="0" borderId="22" xfId="21" applyFont="1" applyFill="1" applyBorder="1" applyAlignment="1">
      <alignment vertical="center" wrapText="1"/>
    </xf>
    <xf numFmtId="0" fontId="10" fillId="0" borderId="22" xfId="21" applyNumberFormat="1" applyFont="1" applyFill="1" applyBorder="1" applyAlignment="1">
      <alignment horizontal="left" vertical="center" wrapText="1" indent="1"/>
    </xf>
    <xf numFmtId="49" fontId="10" fillId="0" borderId="22" xfId="21" applyNumberFormat="1" applyFont="1" applyFill="1" applyBorder="1" applyAlignment="1">
      <alignment horizontal="center"/>
    </xf>
    <xf numFmtId="0" fontId="7" fillId="0" borderId="22" xfId="21" applyNumberFormat="1" applyFont="1" applyBorder="1" applyAlignment="1">
      <alignment horizontal="left" vertical="center" wrapText="1"/>
    </xf>
    <xf numFmtId="0" fontId="17" fillId="5" borderId="22" xfId="21" applyNumberFormat="1" applyFont="1" applyFill="1" applyBorder="1" applyAlignment="1">
      <alignment horizontal="left" vertical="center" wrapText="1"/>
    </xf>
    <xf numFmtId="0" fontId="17" fillId="5" borderId="20" xfId="21" applyFont="1" applyFill="1" applyBorder="1" applyAlignment="1">
      <alignment horizontal="center" vertical="center" wrapText="1"/>
    </xf>
    <xf numFmtId="164" fontId="17" fillId="5" borderId="20" xfId="22" applyFont="1" applyFill="1" applyBorder="1" applyAlignment="1">
      <alignment vertical="center"/>
    </xf>
    <xf numFmtId="0" fontId="17" fillId="5" borderId="20" xfId="21" applyFont="1" applyFill="1" applyBorder="1" applyAlignment="1">
      <alignment vertical="center" wrapText="1"/>
    </xf>
    <xf numFmtId="4" fontId="17" fillId="5" borderId="22" xfId="21" applyNumberFormat="1" applyFont="1" applyFill="1" applyBorder="1" applyAlignment="1">
      <alignment vertical="center"/>
    </xf>
    <xf numFmtId="0" fontId="17" fillId="0" borderId="22" xfId="21" applyFont="1" applyFill="1" applyBorder="1" applyAlignment="1">
      <alignment horizontal="center" vertical="center" wrapText="1"/>
    </xf>
    <xf numFmtId="0" fontId="14" fillId="0" borderId="23" xfId="21" applyFont="1" applyFill="1" applyBorder="1" applyAlignment="1">
      <alignment horizontal="left" vertical="center"/>
    </xf>
    <xf numFmtId="0" fontId="15" fillId="0" borderId="24" xfId="21" applyFont="1" applyFill="1" applyBorder="1" applyAlignment="1">
      <alignment horizontal="center" vertical="center"/>
    </xf>
    <xf numFmtId="0" fontId="17" fillId="5" borderId="13" xfId="21" applyFont="1" applyFill="1" applyBorder="1" applyAlignment="1">
      <alignment horizontal="center" vertical="center" wrapText="1"/>
    </xf>
    <xf numFmtId="0" fontId="17" fillId="5" borderId="24" xfId="21" applyNumberFormat="1" applyFont="1" applyFill="1" applyBorder="1" applyAlignment="1">
      <alignment horizontal="left" vertical="center" wrapText="1"/>
    </xf>
    <xf numFmtId="0" fontId="18" fillId="5" borderId="22" xfId="21" applyFont="1" applyFill="1" applyBorder="1" applyAlignment="1">
      <alignment horizontal="center" vertical="center" wrapText="1"/>
    </xf>
    <xf numFmtId="0" fontId="18" fillId="5" borderId="22" xfId="21" applyFont="1" applyFill="1" applyBorder="1" applyAlignment="1">
      <alignment vertical="center" wrapText="1"/>
    </xf>
    <xf numFmtId="0" fontId="18" fillId="5" borderId="24" xfId="21" applyFont="1" applyFill="1" applyBorder="1" applyAlignment="1">
      <alignment horizontal="center" vertical="center" wrapText="1"/>
    </xf>
    <xf numFmtId="0" fontId="10" fillId="0" borderId="24" xfId="21" applyNumberFormat="1" applyFont="1" applyFill="1" applyBorder="1" applyAlignment="1">
      <alignment horizontal="left" vertical="center" wrapText="1"/>
    </xf>
    <xf numFmtId="0" fontId="7" fillId="0" borderId="24" xfId="21" applyNumberFormat="1" applyFont="1" applyBorder="1" applyAlignment="1">
      <alignment horizontal="left" vertical="center" wrapText="1"/>
    </xf>
    <xf numFmtId="165" fontId="10" fillId="0" borderId="22" xfId="21" applyNumberFormat="1" applyFont="1" applyFill="1" applyBorder="1" applyAlignment="1">
      <alignment horizontal="center" vertical="center" wrapText="1"/>
    </xf>
    <xf numFmtId="0" fontId="10" fillId="0" borderId="24" xfId="21" applyFont="1" applyFill="1" applyBorder="1" applyAlignment="1">
      <alignment horizontal="center" vertical="center" wrapText="1"/>
    </xf>
    <xf numFmtId="0" fontId="10" fillId="0" borderId="13" xfId="21" applyNumberFormat="1" applyFont="1" applyFill="1" applyBorder="1" applyAlignment="1">
      <alignment vertical="center" wrapText="1"/>
    </xf>
    <xf numFmtId="0" fontId="18" fillId="0" borderId="22" xfId="21" applyFont="1" applyFill="1" applyBorder="1" applyAlignment="1">
      <alignment horizontal="center" vertical="center" wrapText="1"/>
    </xf>
    <xf numFmtId="0" fontId="18" fillId="0" borderId="22" xfId="21" applyFont="1" applyFill="1" applyBorder="1" applyAlignment="1">
      <alignment vertical="center" wrapText="1"/>
    </xf>
    <xf numFmtId="0" fontId="10" fillId="0" borderId="24" xfId="21" applyNumberFormat="1" applyFont="1" applyFill="1" applyBorder="1" applyAlignment="1">
      <alignment vertical="center" wrapText="1"/>
    </xf>
    <xf numFmtId="0" fontId="7" fillId="0" borderId="24" xfId="21" applyNumberFormat="1" applyFont="1" applyBorder="1" applyAlignment="1">
      <alignment vertical="center" wrapText="1"/>
    </xf>
    <xf numFmtId="0" fontId="17" fillId="0" borderId="24" xfId="21" applyFont="1" applyFill="1" applyBorder="1" applyAlignment="1">
      <alignment horizontal="center" vertical="center" wrapText="1"/>
    </xf>
    <xf numFmtId="0" fontId="10" fillId="0" borderId="24" xfId="21" applyNumberFormat="1" applyFont="1" applyFill="1" applyBorder="1" applyAlignment="1">
      <alignment horizontal="left" vertical="center" wrapText="1" indent="1"/>
    </xf>
    <xf numFmtId="0" fontId="17" fillId="5" borderId="18" xfId="21" applyFont="1" applyFill="1" applyBorder="1" applyAlignment="1">
      <alignment horizontal="center" vertical="center" wrapText="1"/>
    </xf>
    <xf numFmtId="49" fontId="10" fillId="0" borderId="22" xfId="21" applyNumberFormat="1" applyFont="1" applyFill="1" applyBorder="1" applyAlignment="1">
      <alignment horizontal="center" vertical="center"/>
    </xf>
    <xf numFmtId="0" fontId="10" fillId="0" borderId="24" xfId="21" applyNumberFormat="1" applyFont="1" applyFill="1" applyBorder="1" applyAlignment="1">
      <alignment horizontal="left" vertical="top" wrapText="1"/>
    </xf>
    <xf numFmtId="49" fontId="10" fillId="0" borderId="20" xfId="21" applyNumberFormat="1" applyFont="1" applyFill="1" applyBorder="1" applyAlignment="1">
      <alignment horizontal="center" vertical="center"/>
    </xf>
    <xf numFmtId="0" fontId="10" fillId="0" borderId="9" xfId="21" applyNumberFormat="1" applyFont="1" applyFill="1" applyBorder="1" applyAlignment="1">
      <alignment horizontal="left" vertical="center"/>
    </xf>
    <xf numFmtId="0" fontId="10" fillId="0" borderId="24" xfId="21" applyNumberFormat="1" applyFont="1" applyFill="1" applyBorder="1" applyAlignment="1">
      <alignment horizontal="left" vertical="center"/>
    </xf>
    <xf numFmtId="49" fontId="10" fillId="0" borderId="18" xfId="21" applyNumberFormat="1" applyFont="1" applyFill="1" applyBorder="1" applyAlignment="1">
      <alignment horizontal="center" vertical="center"/>
    </xf>
    <xf numFmtId="0" fontId="10" fillId="0" borderId="19" xfId="21" applyNumberFormat="1" applyFont="1" applyFill="1" applyBorder="1" applyAlignment="1">
      <alignment horizontal="left" vertical="center"/>
    </xf>
    <xf numFmtId="49" fontId="10" fillId="0" borderId="1" xfId="21" applyNumberFormat="1" applyFont="1" applyFill="1" applyBorder="1" applyAlignment="1">
      <alignment horizontal="center" vertical="center"/>
    </xf>
    <xf numFmtId="0" fontId="10" fillId="0" borderId="27" xfId="21" applyNumberFormat="1" applyFont="1" applyFill="1" applyBorder="1" applyAlignment="1">
      <alignment horizontal="left" vertical="center" wrapText="1"/>
    </xf>
    <xf numFmtId="0" fontId="10" fillId="0" borderId="9" xfId="21" applyNumberFormat="1" applyFont="1" applyFill="1" applyBorder="1" applyAlignment="1">
      <alignment horizontal="left" vertical="center" wrapText="1"/>
    </xf>
    <xf numFmtId="165" fontId="10" fillId="0" borderId="22" xfId="21" applyNumberFormat="1" applyFont="1" applyFill="1" applyBorder="1" applyAlignment="1">
      <alignment horizontal="center" vertical="center"/>
    </xf>
    <xf numFmtId="49" fontId="7" fillId="0" borderId="22" xfId="21" applyNumberFormat="1" applyFont="1" applyBorder="1" applyAlignment="1">
      <alignment horizontal="center" vertical="center"/>
    </xf>
    <xf numFmtId="0" fontId="7" fillId="0" borderId="22" xfId="21" applyFont="1" applyBorder="1" applyAlignment="1">
      <alignment horizontal="center" vertical="center"/>
    </xf>
    <xf numFmtId="0" fontId="10" fillId="0" borderId="22" xfId="21" applyNumberFormat="1" applyFont="1" applyFill="1" applyBorder="1" applyAlignment="1">
      <alignment wrapText="1"/>
    </xf>
    <xf numFmtId="0" fontId="10" fillId="0" borderId="22" xfId="21" applyFont="1" applyFill="1" applyBorder="1" applyAlignment="1">
      <alignment horizontal="left" vertical="center" wrapText="1"/>
    </xf>
    <xf numFmtId="0" fontId="17" fillId="5" borderId="22" xfId="21" applyFont="1" applyFill="1" applyBorder="1" applyAlignment="1">
      <alignment horizontal="center" vertical="center"/>
    </xf>
    <xf numFmtId="0" fontId="17" fillId="5" borderId="13" xfId="21" applyNumberFormat="1" applyFont="1" applyFill="1" applyBorder="1" applyAlignment="1">
      <alignment wrapText="1"/>
    </xf>
    <xf numFmtId="0" fontId="18" fillId="5" borderId="22" xfId="21" applyFont="1" applyFill="1" applyBorder="1" applyAlignment="1">
      <alignment horizontal="center"/>
    </xf>
    <xf numFmtId="0" fontId="18" fillId="5" borderId="22" xfId="21" applyFont="1" applyFill="1" applyBorder="1" applyAlignment="1"/>
    <xf numFmtId="0" fontId="10" fillId="0" borderId="22" xfId="21" applyFont="1" applyFill="1" applyBorder="1" applyAlignment="1">
      <alignment horizontal="center"/>
    </xf>
    <xf numFmtId="0" fontId="17" fillId="5" borderId="24" xfId="21" applyNumberFormat="1" applyFont="1" applyFill="1" applyBorder="1" applyAlignment="1">
      <alignment vertical="center"/>
    </xf>
    <xf numFmtId="0" fontId="14" fillId="0" borderId="0" xfId="21" applyFont="1"/>
    <xf numFmtId="0" fontId="14" fillId="0" borderId="0" xfId="21" applyFont="1" applyFill="1"/>
    <xf numFmtId="49" fontId="17" fillId="0" borderId="22" xfId="21" applyNumberFormat="1" applyFont="1" applyFill="1" applyBorder="1" applyAlignment="1">
      <alignment horizontal="center" vertical="center"/>
    </xf>
    <xf numFmtId="4" fontId="17" fillId="0" borderId="22" xfId="21" applyNumberFormat="1" applyFont="1" applyFill="1" applyBorder="1" applyAlignment="1">
      <alignment vertical="center"/>
    </xf>
    <xf numFmtId="49" fontId="17" fillId="5" borderId="22" xfId="21" applyNumberFormat="1" applyFont="1" applyFill="1" applyBorder="1" applyAlignment="1">
      <alignment horizontal="center" vertical="center"/>
    </xf>
    <xf numFmtId="0" fontId="13" fillId="5" borderId="22" xfId="21" applyFont="1" applyFill="1" applyBorder="1" applyAlignment="1">
      <alignment horizontal="center" vertical="center"/>
    </xf>
    <xf numFmtId="0" fontId="8" fillId="7" borderId="0" xfId="21" applyFont="1" applyFill="1"/>
    <xf numFmtId="0" fontId="10" fillId="0" borderId="26" xfId="21" applyNumberFormat="1" applyFont="1" applyFill="1" applyBorder="1" applyAlignment="1">
      <alignment vertical="center" wrapText="1"/>
    </xf>
    <xf numFmtId="0" fontId="10" fillId="0" borderId="11" xfId="21" applyNumberFormat="1" applyFont="1" applyFill="1" applyBorder="1" applyAlignment="1">
      <alignment vertical="center" wrapText="1"/>
    </xf>
    <xf numFmtId="0" fontId="10" fillId="0" borderId="21" xfId="21" applyNumberFormat="1" applyFont="1" applyFill="1" applyBorder="1" applyAlignment="1">
      <alignment vertical="center" wrapText="1"/>
    </xf>
    <xf numFmtId="0" fontId="2" fillId="0" borderId="0" xfId="21"/>
    <xf numFmtId="0" fontId="17" fillId="5" borderId="26" xfId="21" applyNumberFormat="1" applyFont="1" applyFill="1" applyBorder="1" applyAlignment="1">
      <alignment vertical="center" wrapText="1"/>
    </xf>
    <xf numFmtId="0" fontId="10" fillId="0" borderId="11" xfId="21" applyNumberFormat="1" applyFont="1" applyFill="1" applyBorder="1" applyAlignment="1">
      <alignment wrapText="1"/>
    </xf>
    <xf numFmtId="0" fontId="18" fillId="0" borderId="13" xfId="21" applyFont="1" applyFill="1" applyBorder="1" applyAlignment="1">
      <alignment horizontal="center" vertical="center" wrapText="1"/>
    </xf>
    <xf numFmtId="0" fontId="18" fillId="0" borderId="11" xfId="21" applyFont="1" applyFill="1" applyBorder="1" applyAlignment="1">
      <alignment vertical="center" wrapText="1"/>
    </xf>
    <xf numFmtId="49" fontId="17" fillId="2" borderId="22" xfId="21" applyNumberFormat="1" applyFont="1" applyFill="1" applyBorder="1" applyAlignment="1">
      <alignment horizontal="center" vertical="center" wrapText="1"/>
    </xf>
    <xf numFmtId="49" fontId="17" fillId="2" borderId="22" xfId="21" applyNumberFormat="1" applyFont="1" applyFill="1" applyBorder="1" applyAlignment="1">
      <alignment horizontal="left" vertical="center" wrapText="1"/>
    </xf>
    <xf numFmtId="4" fontId="17" fillId="2" borderId="22" xfId="21" applyNumberFormat="1" applyFont="1" applyFill="1" applyBorder="1" applyAlignment="1">
      <alignment vertical="center"/>
    </xf>
    <xf numFmtId="0" fontId="17" fillId="2" borderId="22" xfId="21" applyFont="1" applyFill="1" applyBorder="1" applyAlignment="1">
      <alignment horizontal="left" vertical="center" wrapText="1"/>
    </xf>
    <xf numFmtId="49" fontId="17" fillId="5" borderId="22" xfId="21" applyNumberFormat="1" applyFont="1" applyFill="1" applyBorder="1" applyAlignment="1">
      <alignment horizontal="left" vertical="center" wrapText="1"/>
    </xf>
    <xf numFmtId="43" fontId="17" fillId="5" borderId="22" xfId="21" applyNumberFormat="1" applyFont="1" applyFill="1" applyBorder="1" applyAlignment="1">
      <alignment horizontal="center" vertical="center" wrapText="1"/>
    </xf>
    <xf numFmtId="49" fontId="10" fillId="0" borderId="0" xfId="21" applyNumberFormat="1" applyFont="1" applyFill="1" applyAlignment="1">
      <alignment horizontal="center" vertical="center"/>
    </xf>
    <xf numFmtId="164" fontId="10" fillId="3" borderId="0" xfId="22" applyFont="1" applyFill="1" applyAlignment="1">
      <alignment vertical="center"/>
    </xf>
    <xf numFmtId="164" fontId="10" fillId="0" borderId="0" xfId="21" applyNumberFormat="1" applyFont="1" applyFill="1" applyAlignment="1">
      <alignment horizontal="center" vertical="center" wrapText="1"/>
    </xf>
    <xf numFmtId="168" fontId="17" fillId="6" borderId="0" xfId="21" applyNumberFormat="1" applyFont="1" applyFill="1" applyAlignment="1">
      <alignment vertical="center" wrapText="1"/>
    </xf>
    <xf numFmtId="4" fontId="17" fillId="0" borderId="0" xfId="21" applyNumberFormat="1" applyFont="1" applyFill="1" applyAlignment="1">
      <alignment horizontal="right" vertical="center"/>
    </xf>
    <xf numFmtId="164" fontId="12" fillId="3" borderId="0" xfId="22" applyFont="1" applyFill="1" applyAlignment="1">
      <alignment vertical="center" wrapText="1"/>
    </xf>
    <xf numFmtId="169" fontId="10" fillId="0" borderId="0" xfId="21" applyNumberFormat="1" applyFont="1" applyFill="1" applyAlignment="1">
      <alignment vertical="center" wrapText="1"/>
    </xf>
    <xf numFmtId="4" fontId="10" fillId="0" borderId="0" xfId="21" applyNumberFormat="1" applyFont="1" applyFill="1" applyAlignment="1">
      <alignment horizontal="center"/>
    </xf>
    <xf numFmtId="164" fontId="23" fillId="3" borderId="0" xfId="22" applyFont="1" applyFill="1" applyAlignment="1">
      <alignment vertical="center" wrapText="1"/>
    </xf>
    <xf numFmtId="0" fontId="10" fillId="4" borderId="0" xfId="21" applyFont="1" applyFill="1" applyAlignment="1">
      <alignment horizontal="right"/>
    </xf>
    <xf numFmtId="0" fontId="18" fillId="0" borderId="13" xfId="21" applyFont="1" applyFill="1" applyBorder="1" applyAlignment="1">
      <alignment horizontal="center" vertical="center" wrapText="1"/>
    </xf>
    <xf numFmtId="0" fontId="18" fillId="0" borderId="24" xfId="21" applyFont="1" applyFill="1" applyBorder="1" applyAlignment="1">
      <alignment horizontal="center" vertical="center" wrapText="1"/>
    </xf>
    <xf numFmtId="0" fontId="17" fillId="0" borderId="22" xfId="21" applyFont="1" applyFill="1" applyBorder="1" applyAlignment="1">
      <alignment vertical="center" wrapText="1"/>
    </xf>
    <xf numFmtId="4" fontId="17" fillId="0" borderId="22" xfId="21" applyNumberFormat="1" applyFont="1" applyFill="1" applyBorder="1" applyAlignment="1">
      <alignment vertical="center" wrapText="1"/>
    </xf>
    <xf numFmtId="164" fontId="17" fillId="0" borderId="0" xfId="22" applyFont="1" applyFill="1" applyBorder="1" applyAlignment="1">
      <alignment vertical="center" wrapText="1"/>
    </xf>
    <xf numFmtId="0" fontId="8" fillId="0" borderId="28" xfId="21" applyFont="1" applyBorder="1" applyAlignment="1">
      <alignment horizontal="left" vertical="center" indent="1"/>
    </xf>
    <xf numFmtId="0" fontId="13" fillId="0" borderId="27" xfId="21" applyFont="1" applyFill="1" applyBorder="1" applyAlignment="1">
      <alignment horizontal="center" vertical="center" wrapText="1"/>
    </xf>
    <xf numFmtId="0" fontId="13" fillId="0" borderId="28" xfId="21" applyFont="1" applyFill="1" applyBorder="1" applyAlignment="1">
      <alignment horizontal="center"/>
    </xf>
    <xf numFmtId="0" fontId="13" fillId="0" borderId="1" xfId="21" applyFont="1" applyFill="1" applyBorder="1" applyAlignment="1">
      <alignment horizontal="center"/>
    </xf>
    <xf numFmtId="0" fontId="13" fillId="0" borderId="29" xfId="21" applyFont="1" applyFill="1" applyBorder="1" applyAlignment="1">
      <alignment horizontal="center"/>
    </xf>
    <xf numFmtId="0" fontId="13" fillId="0" borderId="29" xfId="21" applyFont="1" applyFill="1" applyBorder="1" applyAlignment="1">
      <alignment horizontal="left"/>
    </xf>
    <xf numFmtId="49" fontId="17" fillId="5" borderId="22" xfId="21" applyNumberFormat="1" applyFont="1" applyFill="1" applyBorder="1" applyAlignment="1" applyProtection="1">
      <alignment horizontal="center" vertical="center"/>
    </xf>
    <xf numFmtId="0" fontId="17" fillId="5" borderId="24" xfId="21" applyNumberFormat="1" applyFont="1" applyFill="1" applyBorder="1" applyAlignment="1">
      <alignment vertical="center" wrapText="1"/>
    </xf>
    <xf numFmtId="49" fontId="17" fillId="5" borderId="13" xfId="21" applyNumberFormat="1" applyFont="1" applyFill="1" applyBorder="1" applyAlignment="1">
      <alignment horizontal="center" vertical="center" wrapText="1"/>
    </xf>
    <xf numFmtId="49" fontId="17" fillId="5" borderId="11" xfId="21" applyNumberFormat="1" applyFont="1" applyFill="1" applyBorder="1" applyAlignment="1">
      <alignment vertical="center" wrapText="1"/>
    </xf>
    <xf numFmtId="4" fontId="10" fillId="5" borderId="22" xfId="21" applyNumberFormat="1" applyFont="1" applyFill="1" applyBorder="1" applyAlignment="1">
      <alignment vertical="center"/>
    </xf>
    <xf numFmtId="0" fontId="17" fillId="0" borderId="22" xfId="21" applyNumberFormat="1" applyFont="1" applyFill="1" applyBorder="1" applyAlignment="1">
      <alignment wrapText="1"/>
    </xf>
    <xf numFmtId="0" fontId="17" fillId="0" borderId="22" xfId="21" applyFont="1" applyFill="1" applyBorder="1" applyAlignment="1">
      <alignment horizontal="center" wrapText="1"/>
    </xf>
    <xf numFmtId="0" fontId="17" fillId="0" borderId="0" xfId="21" applyFont="1" applyFill="1" applyAlignment="1">
      <alignment horizontal="center" vertical="center" wrapText="1"/>
    </xf>
    <xf numFmtId="0" fontId="17" fillId="0" borderId="0" xfId="21" applyFont="1" applyFill="1" applyAlignment="1">
      <alignment vertical="center" wrapText="1"/>
    </xf>
    <xf numFmtId="0" fontId="17" fillId="0" borderId="0" xfId="21" applyFont="1" applyFill="1" applyAlignment="1">
      <alignment wrapText="1"/>
    </xf>
    <xf numFmtId="0" fontId="13" fillId="0" borderId="23" xfId="21" applyFont="1" applyFill="1" applyBorder="1" applyAlignment="1">
      <alignment horizontal="left" indent="1"/>
    </xf>
    <xf numFmtId="0" fontId="13" fillId="0" borderId="23" xfId="21" applyFont="1" applyFill="1" applyBorder="1" applyAlignment="1">
      <alignment horizontal="center"/>
    </xf>
    <xf numFmtId="0" fontId="13" fillId="0" borderId="22" xfId="21" applyFont="1" applyFill="1" applyBorder="1" applyAlignment="1">
      <alignment horizontal="center"/>
    </xf>
    <xf numFmtId="0" fontId="13" fillId="0" borderId="25" xfId="21" applyFont="1" applyFill="1" applyBorder="1" applyAlignment="1">
      <alignment horizontal="center"/>
    </xf>
    <xf numFmtId="0" fontId="13" fillId="0" borderId="25" xfId="21" applyFont="1" applyFill="1" applyBorder="1" applyAlignment="1">
      <alignment horizontal="left"/>
    </xf>
    <xf numFmtId="0" fontId="10" fillId="0" borderId="0" xfId="21" applyFont="1" applyFill="1" applyAlignment="1">
      <alignment wrapText="1"/>
    </xf>
    <xf numFmtId="0" fontId="10" fillId="0" borderId="0" xfId="21" applyFont="1" applyAlignment="1">
      <alignment wrapText="1"/>
    </xf>
    <xf numFmtId="0" fontId="7" fillId="0" borderId="0" xfId="21" applyFont="1" applyAlignment="1">
      <alignment wrapText="1"/>
    </xf>
    <xf numFmtId="0" fontId="17" fillId="2" borderId="22" xfId="21" applyNumberFormat="1" applyFont="1" applyFill="1" applyBorder="1" applyAlignment="1">
      <alignment horizontal="left" vertical="center" wrapText="1"/>
    </xf>
    <xf numFmtId="4" fontId="10" fillId="0" borderId="22" xfId="38" applyNumberFormat="1" applyFont="1" applyFill="1" applyBorder="1" applyAlignment="1">
      <alignment vertical="center"/>
    </xf>
    <xf numFmtId="164" fontId="10" fillId="0" borderId="22" xfId="39" applyFont="1" applyFill="1" applyBorder="1" applyAlignment="1">
      <alignment vertical="center"/>
    </xf>
    <xf numFmtId="0" fontId="10" fillId="0" borderId="22" xfId="38" applyFont="1" applyFill="1" applyBorder="1" applyAlignment="1">
      <alignment horizontal="center" vertical="center" wrapText="1"/>
    </xf>
    <xf numFmtId="0" fontId="10" fillId="0" borderId="18" xfId="38" applyFont="1" applyFill="1" applyBorder="1" applyAlignment="1">
      <alignment horizontal="center" vertical="center" wrapText="1"/>
    </xf>
    <xf numFmtId="164" fontId="10" fillId="0" borderId="18" xfId="39" applyFont="1" applyFill="1" applyBorder="1" applyAlignment="1">
      <alignment vertical="center"/>
    </xf>
    <xf numFmtId="43" fontId="17" fillId="5" borderId="22" xfId="21" applyNumberFormat="1" applyFont="1" applyFill="1" applyBorder="1" applyAlignment="1">
      <alignment vertical="center" wrapText="1"/>
    </xf>
    <xf numFmtId="43" fontId="17" fillId="2" borderId="22" xfId="21" applyNumberFormat="1" applyFont="1" applyFill="1" applyBorder="1" applyAlignment="1">
      <alignment horizontal="center" vertical="center" wrapText="1"/>
    </xf>
    <xf numFmtId="43" fontId="17" fillId="2" borderId="22" xfId="21" applyNumberFormat="1" applyFont="1" applyFill="1" applyBorder="1" applyAlignment="1">
      <alignment vertical="center" wrapText="1"/>
    </xf>
    <xf numFmtId="0" fontId="18" fillId="5" borderId="24" xfId="21" applyFont="1" applyFill="1" applyBorder="1" applyAlignment="1">
      <alignment horizontal="center"/>
    </xf>
    <xf numFmtId="0" fontId="18" fillId="5" borderId="24" xfId="21" applyFont="1" applyFill="1" applyBorder="1" applyAlignment="1">
      <alignment horizontal="center" vertical="center" wrapText="1"/>
    </xf>
    <xf numFmtId="0" fontId="10" fillId="2" borderId="0" xfId="21" applyFont="1" applyFill="1" applyAlignment="1">
      <alignment horizontal="center" vertical="center"/>
    </xf>
    <xf numFmtId="49" fontId="10" fillId="2" borderId="0" xfId="21" applyNumberFormat="1" applyFont="1" applyFill="1" applyAlignment="1">
      <alignment horizontal="center" vertical="center"/>
    </xf>
    <xf numFmtId="4" fontId="10" fillId="2" borderId="0" xfId="21" applyNumberFormat="1" applyFont="1" applyFill="1" applyAlignment="1">
      <alignment vertical="center"/>
    </xf>
    <xf numFmtId="164" fontId="10" fillId="2" borderId="0" xfId="22" applyFont="1" applyFill="1" applyAlignment="1">
      <alignment vertical="center"/>
    </xf>
    <xf numFmtId="0" fontId="10" fillId="2" borderId="0" xfId="21" applyFont="1" applyFill="1" applyAlignment="1">
      <alignment horizontal="center" vertical="center" wrapText="1"/>
    </xf>
    <xf numFmtId="164" fontId="22" fillId="2" borderId="0" xfId="21" applyNumberFormat="1" applyFont="1" applyFill="1" applyBorder="1" applyAlignment="1">
      <alignment vertical="center" wrapText="1"/>
    </xf>
    <xf numFmtId="0" fontId="10" fillId="2" borderId="0" xfId="21" applyFont="1" applyFill="1"/>
    <xf numFmtId="43" fontId="10" fillId="2" borderId="0" xfId="21" applyNumberFormat="1" applyFont="1" applyFill="1" applyAlignment="1">
      <alignment horizontal="center" vertical="center" wrapText="1"/>
    </xf>
    <xf numFmtId="164" fontId="10" fillId="2" borderId="0" xfId="21" applyNumberFormat="1" applyFont="1" applyFill="1" applyAlignment="1">
      <alignment vertical="center" wrapText="1"/>
    </xf>
    <xf numFmtId="0" fontId="10" fillId="2" borderId="0" xfId="21" applyFont="1" applyFill="1" applyAlignment="1">
      <alignment vertical="center" wrapText="1"/>
    </xf>
    <xf numFmtId="49" fontId="10" fillId="0" borderId="0" xfId="21" applyNumberFormat="1" applyFont="1" applyFill="1" applyAlignment="1">
      <alignment horizontal="left" wrapText="1"/>
    </xf>
    <xf numFmtId="0" fontId="10" fillId="0" borderId="0" xfId="21" applyFont="1" applyFill="1" applyAlignment="1">
      <alignment horizontal="right" vertical="center" wrapText="1"/>
    </xf>
    <xf numFmtId="49" fontId="26" fillId="0" borderId="0" xfId="21" applyNumberFormat="1" applyFont="1" applyFill="1" applyAlignment="1">
      <alignment horizontal="center" wrapText="1"/>
    </xf>
    <xf numFmtId="49" fontId="27" fillId="0" borderId="0" xfId="21" applyNumberFormat="1" applyFont="1" applyFill="1" applyAlignment="1">
      <alignment horizontal="center" wrapText="1"/>
    </xf>
    <xf numFmtId="0" fontId="17" fillId="0" borderId="12" xfId="21" applyFont="1" applyFill="1" applyBorder="1" applyAlignment="1">
      <alignment horizontal="center" vertical="center" wrapText="1"/>
    </xf>
    <xf numFmtId="0" fontId="10" fillId="0" borderId="10" xfId="21" applyFont="1" applyFill="1" applyBorder="1" applyAlignment="1">
      <alignment vertical="center"/>
    </xf>
    <xf numFmtId="0" fontId="10" fillId="0" borderId="13" xfId="21" applyFont="1" applyFill="1" applyBorder="1" applyAlignment="1">
      <alignment vertical="center"/>
    </xf>
    <xf numFmtId="0" fontId="10" fillId="0" borderId="18" xfId="21" applyFont="1" applyFill="1" applyBorder="1" applyAlignment="1">
      <alignment horizontal="center" vertical="center" wrapText="1"/>
    </xf>
    <xf numFmtId="0" fontId="10" fillId="0" borderId="20" xfId="21" applyFont="1" applyFill="1" applyBorder="1" applyAlignment="1">
      <alignment horizontal="center" vertical="center" wrapText="1"/>
    </xf>
    <xf numFmtId="49" fontId="7" fillId="0" borderId="18" xfId="21" applyNumberFormat="1" applyFont="1" applyBorder="1" applyAlignment="1">
      <alignment horizontal="center" vertical="center" wrapText="1"/>
    </xf>
    <xf numFmtId="49" fontId="7" fillId="0" borderId="20" xfId="21" applyNumberFormat="1" applyFont="1" applyBorder="1" applyAlignment="1">
      <alignment horizontal="center" vertical="center" wrapText="1"/>
    </xf>
    <xf numFmtId="0" fontId="7" fillId="0" borderId="18" xfId="21" applyNumberFormat="1" applyFont="1" applyBorder="1" applyAlignment="1">
      <alignment horizontal="left" vertical="center" wrapText="1"/>
    </xf>
    <xf numFmtId="0" fontId="7" fillId="0" borderId="20" xfId="21" applyNumberFormat="1" applyFont="1" applyBorder="1" applyAlignment="1">
      <alignment horizontal="left" vertical="center" wrapText="1"/>
    </xf>
    <xf numFmtId="0" fontId="13" fillId="0" borderId="4" xfId="21" applyFont="1" applyFill="1" applyBorder="1" applyAlignment="1">
      <alignment horizontal="center" vertical="center"/>
    </xf>
    <xf numFmtId="0" fontId="13" fillId="0" borderId="5" xfId="21" applyFont="1" applyFill="1" applyBorder="1" applyAlignment="1">
      <alignment horizontal="center" vertical="center"/>
    </xf>
    <xf numFmtId="0" fontId="13" fillId="0" borderId="6" xfId="21" applyFont="1" applyFill="1" applyBorder="1" applyAlignment="1">
      <alignment horizontal="center" vertical="center"/>
    </xf>
    <xf numFmtId="0" fontId="18" fillId="0" borderId="10" xfId="21" applyFont="1" applyFill="1" applyBorder="1" applyAlignment="1">
      <alignment horizontal="center" vertical="center" wrapText="1"/>
    </xf>
    <xf numFmtId="0" fontId="18" fillId="0" borderId="13" xfId="21" applyFont="1" applyFill="1" applyBorder="1" applyAlignment="1">
      <alignment horizontal="center" vertical="center" wrapText="1"/>
    </xf>
    <xf numFmtId="164" fontId="17" fillId="0" borderId="18" xfId="22" applyFont="1" applyFill="1" applyBorder="1" applyAlignment="1">
      <alignment horizontal="center" vertical="center" wrapText="1"/>
    </xf>
    <xf numFmtId="164" fontId="17" fillId="0" borderId="20" xfId="22" applyFont="1" applyFill="1" applyBorder="1" applyAlignment="1">
      <alignment horizontal="center" vertical="center" wrapText="1"/>
    </xf>
    <xf numFmtId="0" fontId="17" fillId="0" borderId="10" xfId="21" applyFont="1" applyFill="1" applyBorder="1" applyAlignment="1">
      <alignment horizontal="center" vertical="center" wrapText="1"/>
    </xf>
    <xf numFmtId="0" fontId="17" fillId="0" borderId="11" xfId="21" applyFont="1" applyFill="1" applyBorder="1" applyAlignment="1">
      <alignment horizontal="center" vertical="center" wrapText="1"/>
    </xf>
    <xf numFmtId="0" fontId="8" fillId="0" borderId="2" xfId="21" applyFont="1" applyBorder="1" applyAlignment="1">
      <alignment horizontal="left" vertical="center" indent="1"/>
    </xf>
    <xf numFmtId="0" fontId="8" fillId="0" borderId="7" xfId="21" applyFont="1" applyBorder="1" applyAlignment="1">
      <alignment horizontal="left" vertical="center" indent="1"/>
    </xf>
    <xf numFmtId="0" fontId="13" fillId="0" borderId="3" xfId="21" applyFont="1" applyFill="1" applyBorder="1" applyAlignment="1">
      <alignment horizontal="center" vertical="center" wrapText="1"/>
    </xf>
    <xf numFmtId="0" fontId="13" fillId="0" borderId="8" xfId="21" applyFont="1" applyFill="1" applyBorder="1" applyAlignment="1">
      <alignment horizontal="center" vertical="center" wrapText="1"/>
    </xf>
    <xf numFmtId="49" fontId="17" fillId="0" borderId="18" xfId="21" applyNumberFormat="1" applyFont="1" applyFill="1" applyBorder="1" applyAlignment="1">
      <alignment horizontal="center" vertical="center" wrapText="1"/>
    </xf>
    <xf numFmtId="49" fontId="17" fillId="0" borderId="20" xfId="21" applyNumberFormat="1" applyFont="1" applyFill="1" applyBorder="1" applyAlignment="1">
      <alignment horizontal="center" vertical="center" wrapText="1"/>
    </xf>
    <xf numFmtId="0" fontId="17" fillId="0" borderId="18" xfId="21" applyFont="1" applyFill="1" applyBorder="1" applyAlignment="1">
      <alignment horizontal="center" vertical="center" wrapText="1"/>
    </xf>
    <xf numFmtId="0" fontId="17" fillId="0" borderId="20" xfId="21" applyFont="1" applyFill="1" applyBorder="1" applyAlignment="1">
      <alignment horizontal="center" vertical="center" wrapText="1"/>
    </xf>
    <xf numFmtId="4" fontId="17" fillId="0" borderId="18" xfId="21" applyNumberFormat="1" applyFont="1" applyFill="1" applyBorder="1" applyAlignment="1">
      <alignment horizontal="center" vertical="center" wrapText="1"/>
    </xf>
    <xf numFmtId="4" fontId="17" fillId="0" borderId="20" xfId="21" applyNumberFormat="1" applyFont="1" applyFill="1" applyBorder="1" applyAlignment="1">
      <alignment horizontal="center" vertical="center" wrapText="1"/>
    </xf>
    <xf numFmtId="0" fontId="10" fillId="0" borderId="18" xfId="21" applyFont="1" applyFill="1" applyBorder="1" applyAlignment="1">
      <alignment horizontal="left" vertical="center" wrapText="1"/>
    </xf>
    <xf numFmtId="0" fontId="10" fillId="0" borderId="20" xfId="21" applyFont="1" applyFill="1" applyBorder="1" applyAlignment="1">
      <alignment horizontal="left" vertical="center" wrapText="1"/>
    </xf>
    <xf numFmtId="49" fontId="7" fillId="0" borderId="18" xfId="21" applyNumberFormat="1" applyFont="1" applyBorder="1" applyAlignment="1">
      <alignment horizontal="center" vertical="center"/>
    </xf>
    <xf numFmtId="49" fontId="7" fillId="0" borderId="20" xfId="21" applyNumberFormat="1" applyFont="1" applyBorder="1" applyAlignment="1">
      <alignment horizontal="center" vertical="center"/>
    </xf>
    <xf numFmtId="0" fontId="7" fillId="0" borderId="18" xfId="21" applyNumberFormat="1" applyFont="1" applyBorder="1" applyAlignment="1">
      <alignment vertical="center" wrapText="1"/>
    </xf>
    <xf numFmtId="0" fontId="7" fillId="0" borderId="20" xfId="21" applyNumberFormat="1" applyFont="1" applyBorder="1" applyAlignment="1">
      <alignment vertical="center" wrapText="1"/>
    </xf>
    <xf numFmtId="164" fontId="10" fillId="0" borderId="18" xfId="22" applyFont="1" applyFill="1" applyBorder="1" applyAlignment="1">
      <alignment horizontal="center" vertical="center" wrapText="1"/>
    </xf>
    <xf numFmtId="164" fontId="10" fillId="0" borderId="20" xfId="22" applyFont="1" applyFill="1" applyBorder="1" applyAlignment="1">
      <alignment horizontal="center" vertical="center" wrapText="1"/>
    </xf>
    <xf numFmtId="164" fontId="10" fillId="0" borderId="18" xfId="22" applyFont="1" applyFill="1" applyBorder="1" applyAlignment="1">
      <alignment horizontal="center" vertical="center"/>
    </xf>
    <xf numFmtId="164" fontId="10" fillId="0" borderId="20" xfId="22" applyFont="1" applyFill="1" applyBorder="1" applyAlignment="1">
      <alignment horizontal="center" vertical="center"/>
    </xf>
    <xf numFmtId="0" fontId="7" fillId="0" borderId="18" xfId="21" applyNumberFormat="1" applyFont="1" applyBorder="1" applyAlignment="1">
      <alignment horizontal="center" vertical="center"/>
    </xf>
    <xf numFmtId="0" fontId="7" fillId="0" borderId="20" xfId="21" applyNumberFormat="1" applyFont="1" applyBorder="1" applyAlignment="1">
      <alignment horizontal="center" vertical="center"/>
    </xf>
  </cellXfs>
  <cellStyles count="40">
    <cellStyle name="Гиперссылка 2" xfId="23"/>
    <cellStyle name="Обычный" xfId="0" builtinId="0"/>
    <cellStyle name="Обычный 13" xfId="6"/>
    <cellStyle name="Обычный 13 2" xfId="13"/>
    <cellStyle name="Обычный 13 2 2" xfId="31"/>
    <cellStyle name="Обычный 13 3" xfId="18"/>
    <cellStyle name="Обычный 13 3 2" xfId="35"/>
    <cellStyle name="Обычный 13 4" xfId="20"/>
    <cellStyle name="Обычный 13 4 2" xfId="37"/>
    <cellStyle name="Обычный 13 5" xfId="26"/>
    <cellStyle name="Обычный 14" xfId="9"/>
    <cellStyle name="Обычный 14 2" xfId="14"/>
    <cellStyle name="Обычный 14 2 2" xfId="32"/>
    <cellStyle name="Обычный 14 3" xfId="21"/>
    <cellStyle name="Обычный 14 3 2" xfId="38"/>
    <cellStyle name="Обычный 14 4" xfId="27"/>
    <cellStyle name="Обычный 2" xfId="1"/>
    <cellStyle name="Обычный 2 2" xfId="8"/>
    <cellStyle name="Обычный 2 5 3" xfId="2"/>
    <cellStyle name="Обычный 3" xfId="17"/>
    <cellStyle name="Обычный 3 2" xfId="3"/>
    <cellStyle name="Обычный 3 2 2" xfId="7"/>
    <cellStyle name="Обычный 3 2 3" xfId="11"/>
    <cellStyle name="Обычный 3 2 3 2" xfId="29"/>
    <cellStyle name="Обычный 3 2 4" xfId="24"/>
    <cellStyle name="Обычный 3 3" xfId="19"/>
    <cellStyle name="Обычный 3 3 2" xfId="36"/>
    <cellStyle name="Обычный 3 4" xfId="34"/>
    <cellStyle name="Обычный 4" xfId="4"/>
    <cellStyle name="Финансовый 2" xfId="5"/>
    <cellStyle name="Финансовый 2 2" xfId="12"/>
    <cellStyle name="Финансовый 2 2 2" xfId="30"/>
    <cellStyle name="Финансовый 2 3" xfId="25"/>
    <cellStyle name="Финансовый 3" xfId="16"/>
    <cellStyle name="Финансовый 5" xfId="10"/>
    <cellStyle name="Финансовый 5 2" xfId="15"/>
    <cellStyle name="Финансовый 5 2 2" xfId="33"/>
    <cellStyle name="Финансовый 5 3" xfId="22"/>
    <cellStyle name="Финансовый 5 3 2" xfId="39"/>
    <cellStyle name="Финансовый 5 4" xfId="28"/>
  </cellStyles>
  <dxfs count="24"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5</xdr:row>
          <xdr:rowOff>0</xdr:rowOff>
        </xdr:from>
        <xdr:to>
          <xdr:col>5</xdr:col>
          <xdr:colOff>121920</xdr:colOff>
          <xdr:row>5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=</a:t>
              </a:r>
            </a:p>
            <a:p>
              <a:pPr algn="ctr" rtl="0">
                <a:defRPr sz="1000"/>
              </a:pPr>
              <a:endParaRPr lang="ru-RU" sz="1100" b="0" i="0" u="none" strike="noStrike" baseline="0">
                <a:solidFill>
                  <a:srgbClr val="000000"/>
                </a:solidFill>
                <a:latin typeface="Calibri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dcsrv\desktop$\&#1052;&#1086;&#1080;%20&#1076;&#1086;&#1082;&#1091;&#1084;&#1077;&#1085;&#1090;&#1099;\my_docs\&#1050;&#1086;&#1088;&#1086;&#1095;&#1072;-&#1043;&#1091;&#1073;&#1082;&#1080;&#1085;-&#1043;&#1086;&#1088;&#1096;&#1077;&#1095;&#1085;&#1086;&#1077;\sw.&#1041;&#1077;&#1083;&#1075;&#1086;&#1088;&#1086;&#1076;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96.3\Public%20Resources%201\Users\anna.makhtinger\Desktop\&#1056;&#1072;&#1089;&#1087;&#1088;&#1077;&#1076;&#1077;&#1083;&#1077;&#1085;&#1080;&#1077;%20&#1089;%20&#1085;&#1086;&#1074;&#1099;&#1084;&#1080;%20&#1086;&#1073;&#1098;&#1077;&#1084;&#1072;&#1084;&#108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\Public%20Resources%201\Users\alexander.ermakov.D1\Desktop\&#1054;&#1073;&#1097;&#1080;&#1081;%20&#1075;&#1088;&#1072;&#1092;&#1080;&#1082;%20&#1040;&#10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"/>
      <sheetName val="сопост"/>
      <sheetName val="ведом-д"/>
      <sheetName val="ведом-м"/>
      <sheetName val="9CMR "/>
      <sheetName val="10-1cmr"/>
      <sheetName val="сод.дирекц."/>
      <sheetName val="охрана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47">
          <cell r="F47">
            <v>9246.44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ведомость (3)"/>
      <sheetName val="Общая ведомость (2)"/>
      <sheetName val="Общая ведомость"/>
      <sheetName val="Общий лист"/>
      <sheetName val="Вед 1"/>
      <sheetName val="Гр 1"/>
      <sheetName val="Вед 2"/>
      <sheetName val="Гр 2"/>
      <sheetName val="Вед 3"/>
      <sheetName val="Гр 3"/>
      <sheetName val="АСУДД"/>
    </sheetNames>
    <sheetDataSet>
      <sheetData sheetId="0"/>
      <sheetData sheetId="1"/>
      <sheetData sheetId="2"/>
      <sheetData sheetId="3"/>
      <sheetData sheetId="4"/>
      <sheetData sheetId="5">
        <row r="11">
          <cell r="BY11" t="str">
            <v>21.12.2015 - 20.01.2016</v>
          </cell>
        </row>
        <row r="12">
          <cell r="BY12" t="str">
            <v>21.01.2016 - 20.02.2016</v>
          </cell>
        </row>
        <row r="13">
          <cell r="BY13" t="str">
            <v>21.02.2016 - 20.03.2016</v>
          </cell>
        </row>
        <row r="14">
          <cell r="BY14" t="str">
            <v>21.03.2016 - 20.04.2016</v>
          </cell>
        </row>
        <row r="15">
          <cell r="BY15" t="str">
            <v>21.04.2016 - 20.05.2016</v>
          </cell>
        </row>
        <row r="16">
          <cell r="BY16" t="str">
            <v>21.05.2016 - 20.06.2016</v>
          </cell>
        </row>
        <row r="17">
          <cell r="BY17" t="str">
            <v>21.06.2016 - 20.07.2016</v>
          </cell>
        </row>
        <row r="18">
          <cell r="BY18" t="str">
            <v>21.07.2016 - 20.08.2016</v>
          </cell>
        </row>
        <row r="19">
          <cell r="BY19" t="str">
            <v>21.08.2016 - 20.09.2016</v>
          </cell>
        </row>
        <row r="20">
          <cell r="BY20" t="str">
            <v>21.09.2016 - 20.10.2016</v>
          </cell>
        </row>
        <row r="21">
          <cell r="BY21" t="str">
            <v>21.10.2016 - 20.11.2016</v>
          </cell>
        </row>
        <row r="22">
          <cell r="BY22" t="str">
            <v>21.02.2017 - 20.03.2017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стр"/>
      <sheetName val="ПВП+АСУДД"/>
      <sheetName val="Общий лист"/>
      <sheetName val="Участок 3"/>
      <sheetName val="Участок 1"/>
      <sheetName val="Участок 2"/>
      <sheetName val="Общий график АЕ"/>
    </sheetNames>
    <definedNames>
      <definedName name="form2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I467"/>
  <sheetViews>
    <sheetView tabSelected="1" view="pageBreakPreview" topLeftCell="A52" zoomScaleNormal="70" zoomScaleSheetLayoutView="100" workbookViewId="0">
      <selection activeCell="F58" sqref="F58"/>
    </sheetView>
  </sheetViews>
  <sheetFormatPr defaultColWidth="9.109375" defaultRowHeight="13.8" x14ac:dyDescent="0.25"/>
  <cols>
    <col min="1" max="1" width="16.33203125" style="2" customWidth="1"/>
    <col min="2" max="2" width="59.109375" style="3" customWidth="1"/>
    <col min="3" max="3" width="10.44140625" style="4" customWidth="1"/>
    <col min="4" max="4" width="15.109375" style="4" customWidth="1"/>
    <col min="5" max="5" width="17" style="5" customWidth="1"/>
    <col min="6" max="6" width="20.5546875" style="6" customWidth="1"/>
    <col min="7" max="7" width="32.33203125" style="10" customWidth="1"/>
    <col min="8" max="8" width="34.6640625" style="11" customWidth="1"/>
    <col min="9" max="9" width="17" style="8" hidden="1" customWidth="1"/>
    <col min="10" max="29" width="9.109375" style="8" hidden="1" customWidth="1"/>
    <col min="30" max="56" width="9.109375" style="8" customWidth="1"/>
    <col min="57" max="57" width="4.6640625" style="8" customWidth="1"/>
    <col min="58" max="58" width="18.44140625" style="8" customWidth="1"/>
    <col min="59" max="59" width="19.6640625" style="8" customWidth="1"/>
    <col min="60" max="60" width="96.33203125" style="8" customWidth="1"/>
    <col min="61" max="61" width="15.33203125" style="8" customWidth="1"/>
    <col min="62" max="16384" width="9.109375" style="8"/>
  </cols>
  <sheetData>
    <row r="1" spans="1:29" x14ac:dyDescent="0.25">
      <c r="G1" s="210"/>
      <c r="H1" s="210"/>
    </row>
    <row r="3" spans="1:29" ht="84" customHeight="1" x14ac:dyDescent="0.3">
      <c r="A3" s="211" t="s">
        <v>988</v>
      </c>
      <c r="B3" s="211"/>
      <c r="C3" s="211"/>
      <c r="D3" s="211"/>
      <c r="E3" s="211"/>
      <c r="F3" s="211"/>
      <c r="G3" s="211"/>
      <c r="H3" s="211"/>
    </row>
    <row r="4" spans="1:29" ht="39.75" customHeight="1" x14ac:dyDescent="0.35">
      <c r="A4" s="211"/>
      <c r="B4" s="212"/>
      <c r="C4" s="212"/>
      <c r="D4" s="212"/>
      <c r="E4" s="212"/>
      <c r="F4" s="212"/>
      <c r="G4" s="212"/>
      <c r="H4" s="212"/>
    </row>
    <row r="5" spans="1:29" ht="15" customHeight="1" x14ac:dyDescent="0.25">
      <c r="F5" s="9">
        <v>1.179495</v>
      </c>
    </row>
    <row r="6" spans="1:29" ht="12" customHeight="1" x14ac:dyDescent="0.25">
      <c r="A6" s="213"/>
      <c r="B6" s="213"/>
      <c r="C6" s="213"/>
      <c r="D6" s="213"/>
      <c r="E6" s="12"/>
    </row>
    <row r="7" spans="1:29" x14ac:dyDescent="0.25">
      <c r="A7" s="214"/>
      <c r="B7" s="215"/>
      <c r="C7" s="215"/>
      <c r="D7" s="215"/>
      <c r="E7" s="13"/>
      <c r="F7" s="14"/>
      <c r="G7" s="15" t="s">
        <v>38</v>
      </c>
      <c r="H7" s="16"/>
    </row>
    <row r="8" spans="1:29" ht="24.75" customHeight="1" thickBot="1" x14ac:dyDescent="0.3">
      <c r="A8" s="235" t="s">
        <v>0</v>
      </c>
      <c r="B8" s="235" t="s">
        <v>39</v>
      </c>
      <c r="C8" s="237" t="s">
        <v>40</v>
      </c>
      <c r="D8" s="237" t="s">
        <v>41</v>
      </c>
      <c r="E8" s="239" t="s">
        <v>986</v>
      </c>
      <c r="F8" s="227" t="s">
        <v>987</v>
      </c>
      <c r="G8" s="229" t="s">
        <v>4</v>
      </c>
      <c r="H8" s="230"/>
    </row>
    <row r="9" spans="1:29" ht="18.75" customHeight="1" x14ac:dyDescent="0.25">
      <c r="A9" s="236"/>
      <c r="B9" s="236"/>
      <c r="C9" s="238"/>
      <c r="D9" s="238"/>
      <c r="E9" s="240"/>
      <c r="F9" s="228"/>
      <c r="G9" s="17" t="s">
        <v>42</v>
      </c>
      <c r="H9" s="17" t="s">
        <v>43</v>
      </c>
      <c r="I9" s="231" t="s">
        <v>5</v>
      </c>
      <c r="J9" s="233" t="s">
        <v>6</v>
      </c>
      <c r="K9" s="222" t="s">
        <v>7</v>
      </c>
      <c r="L9" s="223"/>
      <c r="M9" s="223"/>
      <c r="N9" s="223"/>
      <c r="O9" s="223"/>
      <c r="P9" s="223"/>
      <c r="Q9" s="223"/>
      <c r="R9" s="223"/>
      <c r="S9" s="224"/>
      <c r="T9" s="222" t="s">
        <v>16</v>
      </c>
      <c r="U9" s="223"/>
      <c r="V9" s="223"/>
      <c r="W9" s="223"/>
      <c r="X9" s="223"/>
      <c r="Y9" s="223"/>
      <c r="Z9" s="223"/>
      <c r="AA9" s="223"/>
      <c r="AB9" s="223"/>
      <c r="AC9" s="224"/>
    </row>
    <row r="10" spans="1:29" ht="15" thickBot="1" x14ac:dyDescent="0.35">
      <c r="A10" s="225" t="s">
        <v>44</v>
      </c>
      <c r="B10" s="226"/>
      <c r="C10" s="226"/>
      <c r="D10" s="226"/>
      <c r="E10" s="19"/>
      <c r="F10" s="20"/>
      <c r="G10" s="21"/>
      <c r="H10" s="18"/>
      <c r="I10" s="232"/>
      <c r="J10" s="234"/>
      <c r="K10" s="22">
        <v>1</v>
      </c>
      <c r="L10" s="23">
        <v>2</v>
      </c>
      <c r="M10" s="23">
        <v>3</v>
      </c>
      <c r="N10" s="23">
        <v>4</v>
      </c>
      <c r="O10" s="23">
        <v>5</v>
      </c>
      <c r="P10" s="23">
        <v>6</v>
      </c>
      <c r="Q10" s="23">
        <v>7</v>
      </c>
      <c r="R10" s="23">
        <v>8</v>
      </c>
      <c r="S10" s="24">
        <v>9</v>
      </c>
      <c r="T10" s="22">
        <f t="shared" ref="T10:AB10" si="0">K10</f>
        <v>1</v>
      </c>
      <c r="U10" s="23">
        <f t="shared" si="0"/>
        <v>2</v>
      </c>
      <c r="V10" s="23">
        <f t="shared" si="0"/>
        <v>3</v>
      </c>
      <c r="W10" s="23">
        <f t="shared" si="0"/>
        <v>4</v>
      </c>
      <c r="X10" s="23">
        <f t="shared" si="0"/>
        <v>5</v>
      </c>
      <c r="Y10" s="23">
        <f t="shared" si="0"/>
        <v>6</v>
      </c>
      <c r="Z10" s="23">
        <f t="shared" si="0"/>
        <v>7</v>
      </c>
      <c r="AA10" s="23">
        <f t="shared" si="0"/>
        <v>8</v>
      </c>
      <c r="AB10" s="23">
        <f t="shared" si="0"/>
        <v>9</v>
      </c>
      <c r="AC10" s="25" t="s">
        <v>8</v>
      </c>
    </row>
    <row r="11" spans="1:29" ht="14.4" x14ac:dyDescent="0.3">
      <c r="A11" s="160"/>
      <c r="B11" s="159"/>
      <c r="C11" s="159"/>
      <c r="D11" s="159"/>
      <c r="E11" s="162"/>
      <c r="F11" s="163"/>
      <c r="G11" s="21"/>
      <c r="H11" s="161"/>
      <c r="I11" s="164"/>
      <c r="J11" s="165"/>
      <c r="K11" s="166"/>
      <c r="L11" s="167"/>
      <c r="M11" s="167"/>
      <c r="N11" s="167"/>
      <c r="O11" s="167"/>
      <c r="P11" s="167"/>
      <c r="Q11" s="167"/>
      <c r="R11" s="167"/>
      <c r="S11" s="168"/>
      <c r="T11" s="166"/>
      <c r="U11" s="167"/>
      <c r="V11" s="167"/>
      <c r="W11" s="167"/>
      <c r="X11" s="167"/>
      <c r="Y11" s="167"/>
      <c r="Z11" s="167"/>
      <c r="AA11" s="167"/>
      <c r="AB11" s="167"/>
      <c r="AC11" s="169"/>
    </row>
    <row r="12" spans="1:29" ht="14.4" x14ac:dyDescent="0.3">
      <c r="A12" s="160"/>
      <c r="B12" s="159"/>
      <c r="C12" s="159"/>
      <c r="D12" s="159"/>
      <c r="E12" s="162"/>
      <c r="F12" s="163"/>
      <c r="G12" s="21"/>
      <c r="H12" s="161"/>
      <c r="I12" s="164"/>
      <c r="J12" s="165"/>
      <c r="K12" s="166"/>
      <c r="L12" s="167"/>
      <c r="M12" s="167"/>
      <c r="N12" s="167"/>
      <c r="O12" s="167"/>
      <c r="P12" s="167"/>
      <c r="Q12" s="167"/>
      <c r="R12" s="167"/>
      <c r="S12" s="168"/>
      <c r="T12" s="166"/>
      <c r="U12" s="167"/>
      <c r="V12" s="167"/>
      <c r="W12" s="167"/>
      <c r="X12" s="167"/>
      <c r="Y12" s="167"/>
      <c r="Z12" s="167"/>
      <c r="AA12" s="167"/>
      <c r="AB12" s="167"/>
      <c r="AC12" s="169"/>
    </row>
    <row r="13" spans="1:29" s="27" customFormat="1" ht="14.4" x14ac:dyDescent="0.3">
      <c r="A13" s="170" t="str">
        <f t="shared" ref="A13:A33" si="1">I13</f>
        <v>1</v>
      </c>
      <c r="B13" s="171" t="s">
        <v>942</v>
      </c>
      <c r="C13" s="172"/>
      <c r="D13" s="173"/>
      <c r="E13" s="174"/>
      <c r="F13" s="70">
        <f>F14</f>
        <v>891217.75065841631</v>
      </c>
      <c r="G13" s="49" t="s">
        <v>943</v>
      </c>
      <c r="H13" s="194"/>
      <c r="I13" s="40" t="str">
        <f t="shared" ref="I13:I32" si="2">IF(J13=0,"",LEFT(AC13,LEN(AC13)-1))</f>
        <v>1</v>
      </c>
      <c r="J13" s="41">
        <v>2</v>
      </c>
      <c r="K13" s="42">
        <f t="shared" ref="K13:K32" si="3">IF(J13=$K$10,K12+1,K12)</f>
        <v>0</v>
      </c>
      <c r="L13" s="43">
        <f t="shared" ref="L13:S28" si="4">IF(L$10=$J13,L12+1,IF(AND(L$10&lt;$J13,L12=0),1,IF(K13&lt;&gt;K12,0,L12)))</f>
        <v>1</v>
      </c>
      <c r="M13" s="43">
        <f t="shared" si="4"/>
        <v>0</v>
      </c>
      <c r="N13" s="43">
        <f t="shared" si="4"/>
        <v>0</v>
      </c>
      <c r="O13" s="43">
        <f t="shared" si="4"/>
        <v>0</v>
      </c>
      <c r="P13" s="43">
        <f t="shared" si="4"/>
        <v>0</v>
      </c>
      <c r="Q13" s="43">
        <f t="shared" si="4"/>
        <v>0</v>
      </c>
      <c r="R13" s="43">
        <f t="shared" si="4"/>
        <v>0</v>
      </c>
      <c r="S13" s="44">
        <f t="shared" si="4"/>
        <v>0</v>
      </c>
      <c r="T13" s="42" t="str">
        <f t="shared" ref="T13:AB30" si="5">IF(K13=0,"",K13&amp;".")</f>
        <v/>
      </c>
      <c r="U13" s="43" t="str">
        <f t="shared" si="5"/>
        <v>1.</v>
      </c>
      <c r="V13" s="43" t="str">
        <f t="shared" si="5"/>
        <v/>
      </c>
      <c r="W13" s="43" t="str">
        <f t="shared" si="5"/>
        <v/>
      </c>
      <c r="X13" s="43" t="str">
        <f t="shared" si="5"/>
        <v/>
      </c>
      <c r="Y13" s="43" t="str">
        <f t="shared" si="5"/>
        <v/>
      </c>
      <c r="Z13" s="43" t="str">
        <f t="shared" si="5"/>
        <v/>
      </c>
      <c r="AA13" s="43" t="str">
        <f t="shared" si="5"/>
        <v/>
      </c>
      <c r="AB13" s="43" t="str">
        <f t="shared" si="5"/>
        <v/>
      </c>
      <c r="AC13" s="45" t="str">
        <f t="shared" ref="AC13:AC32" si="6">T13&amp;U13&amp;V13&amp;W13&amp;X13&amp;Y13&amp;Z13&amp;AA13&amp;AB13</f>
        <v>1.</v>
      </c>
    </row>
    <row r="14" spans="1:29" s="179" customFormat="1" ht="14.4" x14ac:dyDescent="0.3">
      <c r="A14" s="170" t="str">
        <f t="shared" si="1"/>
        <v>1.1</v>
      </c>
      <c r="B14" s="175" t="s">
        <v>944</v>
      </c>
      <c r="C14" s="176"/>
      <c r="D14" s="87"/>
      <c r="E14" s="131"/>
      <c r="F14" s="38">
        <f>SUM(F15:F30)</f>
        <v>891217.75065841631</v>
      </c>
      <c r="G14" s="177"/>
      <c r="H14" s="178"/>
      <c r="I14" s="180" t="str">
        <f t="shared" si="2"/>
        <v>1.1</v>
      </c>
      <c r="J14" s="41">
        <v>3</v>
      </c>
      <c r="K14" s="181">
        <f t="shared" si="3"/>
        <v>0</v>
      </c>
      <c r="L14" s="182">
        <f t="shared" si="4"/>
        <v>1</v>
      </c>
      <c r="M14" s="182">
        <f t="shared" si="4"/>
        <v>1</v>
      </c>
      <c r="N14" s="182">
        <f t="shared" si="4"/>
        <v>0</v>
      </c>
      <c r="O14" s="182">
        <f t="shared" si="4"/>
        <v>0</v>
      </c>
      <c r="P14" s="182">
        <f t="shared" si="4"/>
        <v>0</v>
      </c>
      <c r="Q14" s="182">
        <f t="shared" si="4"/>
        <v>0</v>
      </c>
      <c r="R14" s="182">
        <f t="shared" si="4"/>
        <v>0</v>
      </c>
      <c r="S14" s="183">
        <f t="shared" si="4"/>
        <v>0</v>
      </c>
      <c r="T14" s="181" t="str">
        <f t="shared" si="5"/>
        <v/>
      </c>
      <c r="U14" s="182" t="str">
        <f t="shared" si="5"/>
        <v>1.</v>
      </c>
      <c r="V14" s="182" t="str">
        <f t="shared" si="5"/>
        <v>1.</v>
      </c>
      <c r="W14" s="182" t="str">
        <f t="shared" si="5"/>
        <v/>
      </c>
      <c r="X14" s="182" t="str">
        <f t="shared" si="5"/>
        <v/>
      </c>
      <c r="Y14" s="182" t="str">
        <f t="shared" si="5"/>
        <v/>
      </c>
      <c r="Z14" s="182" t="str">
        <f t="shared" si="5"/>
        <v/>
      </c>
      <c r="AA14" s="182" t="str">
        <f t="shared" si="5"/>
        <v/>
      </c>
      <c r="AB14" s="182" t="str">
        <f t="shared" si="5"/>
        <v/>
      </c>
      <c r="AC14" s="184" t="str">
        <f t="shared" si="6"/>
        <v>1.1.</v>
      </c>
    </row>
    <row r="15" spans="1:29" s="185" customFormat="1" ht="14.4" x14ac:dyDescent="0.3">
      <c r="A15" s="36" t="str">
        <f t="shared" si="1"/>
        <v/>
      </c>
      <c r="B15" s="120" t="s">
        <v>945</v>
      </c>
      <c r="C15" s="36"/>
      <c r="D15" s="36"/>
      <c r="E15" s="37"/>
      <c r="F15" s="48"/>
      <c r="G15" s="36"/>
      <c r="H15" s="39"/>
      <c r="I15" s="40" t="str">
        <f t="shared" si="2"/>
        <v/>
      </c>
      <c r="J15" s="41"/>
      <c r="K15" s="42">
        <f t="shared" si="3"/>
        <v>0</v>
      </c>
      <c r="L15" s="43">
        <f t="shared" si="4"/>
        <v>1</v>
      </c>
      <c r="M15" s="43">
        <f t="shared" si="4"/>
        <v>1</v>
      </c>
      <c r="N15" s="43">
        <f t="shared" si="4"/>
        <v>0</v>
      </c>
      <c r="O15" s="43">
        <f t="shared" si="4"/>
        <v>0</v>
      </c>
      <c r="P15" s="43">
        <f t="shared" si="4"/>
        <v>0</v>
      </c>
      <c r="Q15" s="43">
        <f t="shared" si="4"/>
        <v>0</v>
      </c>
      <c r="R15" s="43">
        <f t="shared" si="4"/>
        <v>0</v>
      </c>
      <c r="S15" s="44">
        <f t="shared" si="4"/>
        <v>0</v>
      </c>
      <c r="T15" s="42" t="str">
        <f t="shared" si="5"/>
        <v/>
      </c>
      <c r="U15" s="43" t="str">
        <f t="shared" si="5"/>
        <v>1.</v>
      </c>
      <c r="V15" s="43" t="str">
        <f t="shared" si="5"/>
        <v>1.</v>
      </c>
      <c r="W15" s="43" t="str">
        <f t="shared" si="5"/>
        <v/>
      </c>
      <c r="X15" s="43" t="str">
        <f t="shared" si="5"/>
        <v/>
      </c>
      <c r="Y15" s="43" t="str">
        <f t="shared" si="5"/>
        <v/>
      </c>
      <c r="Z15" s="43" t="str">
        <f t="shared" si="5"/>
        <v/>
      </c>
      <c r="AA15" s="43" t="str">
        <f t="shared" si="5"/>
        <v/>
      </c>
      <c r="AB15" s="43" t="str">
        <f t="shared" si="5"/>
        <v/>
      </c>
      <c r="AC15" s="45" t="str">
        <f t="shared" si="6"/>
        <v>1.1.</v>
      </c>
    </row>
    <row r="16" spans="1:29" s="186" customFormat="1" ht="27.6" x14ac:dyDescent="0.3">
      <c r="A16" s="36" t="str">
        <f t="shared" si="1"/>
        <v>1.1.1</v>
      </c>
      <c r="B16" s="64" t="s">
        <v>946</v>
      </c>
      <c r="C16" s="36" t="s">
        <v>9</v>
      </c>
      <c r="D16" s="36">
        <v>6</v>
      </c>
      <c r="E16" s="37">
        <v>8646.2142073401901</v>
      </c>
      <c r="F16" s="48">
        <v>51877.285244041137</v>
      </c>
      <c r="G16" s="36" t="s">
        <v>45</v>
      </c>
      <c r="H16" s="39" t="s">
        <v>947</v>
      </c>
      <c r="I16" s="40" t="str">
        <f t="shared" si="2"/>
        <v>1.1.1</v>
      </c>
      <c r="J16" s="41">
        <v>4</v>
      </c>
      <c r="K16" s="42">
        <f t="shared" si="3"/>
        <v>0</v>
      </c>
      <c r="L16" s="43">
        <f t="shared" si="4"/>
        <v>1</v>
      </c>
      <c r="M16" s="43">
        <f t="shared" si="4"/>
        <v>1</v>
      </c>
      <c r="N16" s="43">
        <f t="shared" si="4"/>
        <v>1</v>
      </c>
      <c r="O16" s="43">
        <f t="shared" si="4"/>
        <v>0</v>
      </c>
      <c r="P16" s="43">
        <f t="shared" si="4"/>
        <v>0</v>
      </c>
      <c r="Q16" s="43">
        <f t="shared" si="4"/>
        <v>0</v>
      </c>
      <c r="R16" s="43">
        <f t="shared" si="4"/>
        <v>0</v>
      </c>
      <c r="S16" s="44">
        <f t="shared" si="4"/>
        <v>0</v>
      </c>
      <c r="T16" s="42" t="str">
        <f t="shared" si="5"/>
        <v/>
      </c>
      <c r="U16" s="43" t="str">
        <f t="shared" si="5"/>
        <v>1.</v>
      </c>
      <c r="V16" s="43" t="str">
        <f t="shared" si="5"/>
        <v>1.</v>
      </c>
      <c r="W16" s="43" t="str">
        <f t="shared" si="5"/>
        <v>1.</v>
      </c>
      <c r="X16" s="43" t="str">
        <f t="shared" si="5"/>
        <v/>
      </c>
      <c r="Y16" s="43" t="str">
        <f t="shared" si="5"/>
        <v/>
      </c>
      <c r="Z16" s="43" t="str">
        <f t="shared" si="5"/>
        <v/>
      </c>
      <c r="AA16" s="43" t="str">
        <f t="shared" si="5"/>
        <v/>
      </c>
      <c r="AB16" s="43" t="str">
        <f t="shared" si="5"/>
        <v/>
      </c>
      <c r="AC16" s="45" t="str">
        <f t="shared" si="6"/>
        <v>1.1.1.</v>
      </c>
    </row>
    <row r="17" spans="1:29" s="186" customFormat="1" ht="27.6" x14ac:dyDescent="0.3">
      <c r="A17" s="36" t="str">
        <f t="shared" si="1"/>
        <v>1.1.2</v>
      </c>
      <c r="B17" s="64" t="s">
        <v>948</v>
      </c>
      <c r="C17" s="36" t="s">
        <v>9</v>
      </c>
      <c r="D17" s="36">
        <v>2</v>
      </c>
      <c r="E17" s="37">
        <v>1017.3991863394475</v>
      </c>
      <c r="F17" s="48">
        <v>2034.798372678895</v>
      </c>
      <c r="G17" s="36" t="s">
        <v>949</v>
      </c>
      <c r="H17" s="39" t="s">
        <v>950</v>
      </c>
      <c r="I17" s="40" t="str">
        <f t="shared" si="2"/>
        <v>1.1.2</v>
      </c>
      <c r="J17" s="41">
        <v>4</v>
      </c>
      <c r="K17" s="42">
        <f t="shared" si="3"/>
        <v>0</v>
      </c>
      <c r="L17" s="43">
        <f t="shared" si="4"/>
        <v>1</v>
      </c>
      <c r="M17" s="43">
        <f t="shared" si="4"/>
        <v>1</v>
      </c>
      <c r="N17" s="43">
        <f t="shared" si="4"/>
        <v>2</v>
      </c>
      <c r="O17" s="43">
        <f t="shared" si="4"/>
        <v>0</v>
      </c>
      <c r="P17" s="43">
        <f t="shared" si="4"/>
        <v>0</v>
      </c>
      <c r="Q17" s="43">
        <f t="shared" si="4"/>
        <v>0</v>
      </c>
      <c r="R17" s="43">
        <f t="shared" si="4"/>
        <v>0</v>
      </c>
      <c r="S17" s="44">
        <f t="shared" si="4"/>
        <v>0</v>
      </c>
      <c r="T17" s="42" t="str">
        <f t="shared" si="5"/>
        <v/>
      </c>
      <c r="U17" s="43" t="str">
        <f t="shared" si="5"/>
        <v>1.</v>
      </c>
      <c r="V17" s="43" t="str">
        <f t="shared" si="5"/>
        <v>1.</v>
      </c>
      <c r="W17" s="43" t="str">
        <f t="shared" si="5"/>
        <v>2.</v>
      </c>
      <c r="X17" s="43" t="str">
        <f t="shared" si="5"/>
        <v/>
      </c>
      <c r="Y17" s="43" t="str">
        <f t="shared" si="5"/>
        <v/>
      </c>
      <c r="Z17" s="43" t="str">
        <f t="shared" si="5"/>
        <v/>
      </c>
      <c r="AA17" s="43" t="str">
        <f t="shared" si="5"/>
        <v/>
      </c>
      <c r="AB17" s="43" t="str">
        <f t="shared" si="5"/>
        <v/>
      </c>
      <c r="AC17" s="45" t="str">
        <f t="shared" si="6"/>
        <v>1.1.2.</v>
      </c>
    </row>
    <row r="18" spans="1:29" s="186" customFormat="1" ht="27.6" x14ac:dyDescent="0.3">
      <c r="A18" s="36" t="str">
        <f t="shared" si="1"/>
        <v>1.1.3</v>
      </c>
      <c r="B18" s="64" t="s">
        <v>951</v>
      </c>
      <c r="C18" s="36" t="s">
        <v>9</v>
      </c>
      <c r="D18" s="36">
        <v>2</v>
      </c>
      <c r="E18" s="37">
        <v>1114.7740259560942</v>
      </c>
      <c r="F18" s="48">
        <v>2229.5480519121884</v>
      </c>
      <c r="G18" s="36" t="s">
        <v>46</v>
      </c>
      <c r="H18" s="39" t="s">
        <v>952</v>
      </c>
      <c r="I18" s="40" t="str">
        <f t="shared" si="2"/>
        <v>1.1.3</v>
      </c>
      <c r="J18" s="41">
        <v>4</v>
      </c>
      <c r="K18" s="42">
        <f t="shared" si="3"/>
        <v>0</v>
      </c>
      <c r="L18" s="43">
        <f t="shared" si="4"/>
        <v>1</v>
      </c>
      <c r="M18" s="43">
        <f t="shared" si="4"/>
        <v>1</v>
      </c>
      <c r="N18" s="43">
        <f t="shared" si="4"/>
        <v>3</v>
      </c>
      <c r="O18" s="43">
        <f t="shared" si="4"/>
        <v>0</v>
      </c>
      <c r="P18" s="43">
        <f t="shared" si="4"/>
        <v>0</v>
      </c>
      <c r="Q18" s="43">
        <f t="shared" si="4"/>
        <v>0</v>
      </c>
      <c r="R18" s="43">
        <f t="shared" si="4"/>
        <v>0</v>
      </c>
      <c r="S18" s="44">
        <f t="shared" si="4"/>
        <v>0</v>
      </c>
      <c r="T18" s="42" t="str">
        <f t="shared" si="5"/>
        <v/>
      </c>
      <c r="U18" s="43" t="str">
        <f t="shared" si="5"/>
        <v>1.</v>
      </c>
      <c r="V18" s="43" t="str">
        <f t="shared" si="5"/>
        <v>1.</v>
      </c>
      <c r="W18" s="43" t="str">
        <f t="shared" si="5"/>
        <v>3.</v>
      </c>
      <c r="X18" s="43" t="str">
        <f t="shared" si="5"/>
        <v/>
      </c>
      <c r="Y18" s="43" t="str">
        <f t="shared" si="5"/>
        <v/>
      </c>
      <c r="Z18" s="43" t="str">
        <f t="shared" si="5"/>
        <v/>
      </c>
      <c r="AA18" s="43" t="str">
        <f t="shared" si="5"/>
        <v/>
      </c>
      <c r="AB18" s="43" t="str">
        <f t="shared" si="5"/>
        <v/>
      </c>
      <c r="AC18" s="45" t="str">
        <f t="shared" si="6"/>
        <v>1.1.3.</v>
      </c>
    </row>
    <row r="19" spans="1:29" s="186" customFormat="1" ht="27.6" x14ac:dyDescent="0.3">
      <c r="A19" s="36" t="str">
        <f t="shared" si="1"/>
        <v>1.1.4</v>
      </c>
      <c r="B19" s="64" t="s">
        <v>953</v>
      </c>
      <c r="C19" s="36" t="s">
        <v>954</v>
      </c>
      <c r="D19" s="36">
        <v>0.35099999999999998</v>
      </c>
      <c r="E19" s="37">
        <v>45114.426135387199</v>
      </c>
      <c r="F19" s="48">
        <v>15835.163573520906</v>
      </c>
      <c r="G19" s="36" t="s">
        <v>47</v>
      </c>
      <c r="H19" s="39" t="s">
        <v>955</v>
      </c>
      <c r="I19" s="40" t="str">
        <f t="shared" si="2"/>
        <v>1.1.4</v>
      </c>
      <c r="J19" s="41">
        <v>4</v>
      </c>
      <c r="K19" s="42">
        <f t="shared" si="3"/>
        <v>0</v>
      </c>
      <c r="L19" s="43">
        <f t="shared" si="4"/>
        <v>1</v>
      </c>
      <c r="M19" s="43">
        <f t="shared" si="4"/>
        <v>1</v>
      </c>
      <c r="N19" s="43">
        <f t="shared" si="4"/>
        <v>4</v>
      </c>
      <c r="O19" s="43">
        <f t="shared" si="4"/>
        <v>0</v>
      </c>
      <c r="P19" s="43">
        <f t="shared" si="4"/>
        <v>0</v>
      </c>
      <c r="Q19" s="43">
        <f t="shared" si="4"/>
        <v>0</v>
      </c>
      <c r="R19" s="43">
        <f t="shared" si="4"/>
        <v>0</v>
      </c>
      <c r="S19" s="44">
        <f t="shared" si="4"/>
        <v>0</v>
      </c>
      <c r="T19" s="42" t="str">
        <f t="shared" si="5"/>
        <v/>
      </c>
      <c r="U19" s="43" t="str">
        <f t="shared" si="5"/>
        <v>1.</v>
      </c>
      <c r="V19" s="43" t="str">
        <f t="shared" si="5"/>
        <v>1.</v>
      </c>
      <c r="W19" s="43" t="str">
        <f t="shared" si="5"/>
        <v>4.</v>
      </c>
      <c r="X19" s="43" t="str">
        <f t="shared" si="5"/>
        <v/>
      </c>
      <c r="Y19" s="43" t="str">
        <f t="shared" si="5"/>
        <v/>
      </c>
      <c r="Z19" s="43" t="str">
        <f t="shared" si="5"/>
        <v/>
      </c>
      <c r="AA19" s="43" t="str">
        <f t="shared" si="5"/>
        <v/>
      </c>
      <c r="AB19" s="43" t="str">
        <f t="shared" si="5"/>
        <v/>
      </c>
      <c r="AC19" s="45" t="str">
        <f t="shared" si="6"/>
        <v>1.1.4.</v>
      </c>
    </row>
    <row r="20" spans="1:29" s="185" customFormat="1" ht="14.4" x14ac:dyDescent="0.3">
      <c r="A20" s="36" t="str">
        <f t="shared" si="1"/>
        <v/>
      </c>
      <c r="B20" s="64" t="s">
        <v>956</v>
      </c>
      <c r="C20" s="36"/>
      <c r="D20" s="36"/>
      <c r="E20" s="37"/>
      <c r="F20" s="48"/>
      <c r="G20" s="36"/>
      <c r="H20" s="39"/>
      <c r="I20" s="40" t="str">
        <f t="shared" si="2"/>
        <v/>
      </c>
      <c r="J20" s="41"/>
      <c r="K20" s="42">
        <f t="shared" si="3"/>
        <v>0</v>
      </c>
      <c r="L20" s="43">
        <f t="shared" si="4"/>
        <v>1</v>
      </c>
      <c r="M20" s="43">
        <f t="shared" si="4"/>
        <v>1</v>
      </c>
      <c r="N20" s="43">
        <f t="shared" si="4"/>
        <v>4</v>
      </c>
      <c r="O20" s="43">
        <f t="shared" si="4"/>
        <v>0</v>
      </c>
      <c r="P20" s="43">
        <f t="shared" si="4"/>
        <v>0</v>
      </c>
      <c r="Q20" s="43">
        <f t="shared" si="4"/>
        <v>0</v>
      </c>
      <c r="R20" s="43">
        <f t="shared" si="4"/>
        <v>0</v>
      </c>
      <c r="S20" s="44">
        <f t="shared" si="4"/>
        <v>0</v>
      </c>
      <c r="T20" s="42" t="str">
        <f t="shared" si="5"/>
        <v/>
      </c>
      <c r="U20" s="43" t="str">
        <f t="shared" si="5"/>
        <v>1.</v>
      </c>
      <c r="V20" s="43" t="str">
        <f t="shared" si="5"/>
        <v>1.</v>
      </c>
      <c r="W20" s="43" t="str">
        <f t="shared" si="5"/>
        <v>4.</v>
      </c>
      <c r="X20" s="43" t="str">
        <f t="shared" si="5"/>
        <v/>
      </c>
      <c r="Y20" s="43" t="str">
        <f t="shared" si="5"/>
        <v/>
      </c>
      <c r="Z20" s="43" t="str">
        <f t="shared" si="5"/>
        <v/>
      </c>
      <c r="AA20" s="43" t="str">
        <f t="shared" si="5"/>
        <v/>
      </c>
      <c r="AB20" s="43" t="str">
        <f t="shared" si="5"/>
        <v/>
      </c>
      <c r="AC20" s="45" t="str">
        <f t="shared" si="6"/>
        <v>1.1.4.</v>
      </c>
    </row>
    <row r="21" spans="1:29" s="186" customFormat="1" ht="27.6" x14ac:dyDescent="0.3">
      <c r="A21" s="36" t="str">
        <f t="shared" si="1"/>
        <v>1.1.5</v>
      </c>
      <c r="B21" s="64" t="s">
        <v>957</v>
      </c>
      <c r="C21" s="36" t="s">
        <v>9</v>
      </c>
      <c r="D21" s="36">
        <v>5</v>
      </c>
      <c r="E21" s="37">
        <v>55970.386261030522</v>
      </c>
      <c r="F21" s="48">
        <v>279851.9313051526</v>
      </c>
      <c r="G21" s="36" t="s">
        <v>48</v>
      </c>
      <c r="H21" s="39" t="s">
        <v>958</v>
      </c>
      <c r="I21" s="40" t="str">
        <f t="shared" si="2"/>
        <v>1.1.5</v>
      </c>
      <c r="J21" s="41">
        <v>4</v>
      </c>
      <c r="K21" s="42">
        <f t="shared" si="3"/>
        <v>0</v>
      </c>
      <c r="L21" s="43">
        <f t="shared" si="4"/>
        <v>1</v>
      </c>
      <c r="M21" s="43">
        <f t="shared" si="4"/>
        <v>1</v>
      </c>
      <c r="N21" s="43">
        <f t="shared" si="4"/>
        <v>5</v>
      </c>
      <c r="O21" s="43">
        <f t="shared" si="4"/>
        <v>0</v>
      </c>
      <c r="P21" s="43">
        <f t="shared" si="4"/>
        <v>0</v>
      </c>
      <c r="Q21" s="43">
        <f t="shared" si="4"/>
        <v>0</v>
      </c>
      <c r="R21" s="43">
        <f t="shared" si="4"/>
        <v>0</v>
      </c>
      <c r="S21" s="44">
        <f t="shared" si="4"/>
        <v>0</v>
      </c>
      <c r="T21" s="42" t="str">
        <f t="shared" si="5"/>
        <v/>
      </c>
      <c r="U21" s="43" t="str">
        <f t="shared" si="5"/>
        <v>1.</v>
      </c>
      <c r="V21" s="43" t="str">
        <f t="shared" si="5"/>
        <v>1.</v>
      </c>
      <c r="W21" s="43" t="str">
        <f t="shared" si="5"/>
        <v>5.</v>
      </c>
      <c r="X21" s="43" t="str">
        <f t="shared" si="5"/>
        <v/>
      </c>
      <c r="Y21" s="43" t="str">
        <f t="shared" si="5"/>
        <v/>
      </c>
      <c r="Z21" s="43" t="str">
        <f t="shared" si="5"/>
        <v/>
      </c>
      <c r="AA21" s="43" t="str">
        <f t="shared" si="5"/>
        <v/>
      </c>
      <c r="AB21" s="43" t="str">
        <f t="shared" si="5"/>
        <v/>
      </c>
      <c r="AC21" s="45" t="str">
        <f t="shared" si="6"/>
        <v>1.1.5.</v>
      </c>
    </row>
    <row r="22" spans="1:29" s="186" customFormat="1" ht="55.2" x14ac:dyDescent="0.3">
      <c r="A22" s="36" t="str">
        <f t="shared" si="1"/>
        <v>1.1.6</v>
      </c>
      <c r="B22" s="64" t="s">
        <v>959</v>
      </c>
      <c r="C22" s="36" t="s">
        <v>9</v>
      </c>
      <c r="D22" s="36">
        <v>3</v>
      </c>
      <c r="E22" s="37">
        <v>62504.573774616554</v>
      </c>
      <c r="F22" s="48">
        <v>187513.72132384966</v>
      </c>
      <c r="G22" s="36" t="s">
        <v>960</v>
      </c>
      <c r="H22" s="39" t="s">
        <v>961</v>
      </c>
      <c r="I22" s="40" t="str">
        <f t="shared" si="2"/>
        <v>1.1.6</v>
      </c>
      <c r="J22" s="41">
        <v>4</v>
      </c>
      <c r="K22" s="42">
        <f t="shared" si="3"/>
        <v>0</v>
      </c>
      <c r="L22" s="43">
        <f t="shared" si="4"/>
        <v>1</v>
      </c>
      <c r="M22" s="43">
        <f t="shared" si="4"/>
        <v>1</v>
      </c>
      <c r="N22" s="43">
        <f t="shared" si="4"/>
        <v>6</v>
      </c>
      <c r="O22" s="43">
        <f t="shared" si="4"/>
        <v>0</v>
      </c>
      <c r="P22" s="43">
        <f t="shared" si="4"/>
        <v>0</v>
      </c>
      <c r="Q22" s="43">
        <f t="shared" si="4"/>
        <v>0</v>
      </c>
      <c r="R22" s="43">
        <f t="shared" si="4"/>
        <v>0</v>
      </c>
      <c r="S22" s="44">
        <f t="shared" si="4"/>
        <v>0</v>
      </c>
      <c r="T22" s="42" t="str">
        <f t="shared" si="5"/>
        <v/>
      </c>
      <c r="U22" s="43" t="str">
        <f t="shared" si="5"/>
        <v>1.</v>
      </c>
      <c r="V22" s="43" t="str">
        <f t="shared" si="5"/>
        <v>1.</v>
      </c>
      <c r="W22" s="43" t="str">
        <f t="shared" si="5"/>
        <v>6.</v>
      </c>
      <c r="X22" s="43" t="str">
        <f t="shared" si="5"/>
        <v/>
      </c>
      <c r="Y22" s="43" t="str">
        <f t="shared" si="5"/>
        <v/>
      </c>
      <c r="Z22" s="43" t="str">
        <f t="shared" si="5"/>
        <v/>
      </c>
      <c r="AA22" s="43" t="str">
        <f t="shared" si="5"/>
        <v/>
      </c>
      <c r="AB22" s="43" t="str">
        <f t="shared" si="5"/>
        <v/>
      </c>
      <c r="AC22" s="45" t="str">
        <f t="shared" si="6"/>
        <v>1.1.6.</v>
      </c>
    </row>
    <row r="23" spans="1:29" s="186" customFormat="1" ht="41.4" x14ac:dyDescent="0.3">
      <c r="A23" s="36" t="str">
        <f t="shared" si="1"/>
        <v>1.1.7</v>
      </c>
      <c r="B23" s="64" t="s">
        <v>962</v>
      </c>
      <c r="C23" s="36" t="s">
        <v>963</v>
      </c>
      <c r="D23" s="36">
        <v>65</v>
      </c>
      <c r="E23" s="37">
        <v>42.462662156436949</v>
      </c>
      <c r="F23" s="48">
        <v>2760.0730401684018</v>
      </c>
      <c r="G23" s="36" t="s">
        <v>49</v>
      </c>
      <c r="H23" s="39" t="s">
        <v>964</v>
      </c>
      <c r="I23" s="40" t="str">
        <f t="shared" si="2"/>
        <v>1.1.7</v>
      </c>
      <c r="J23" s="41">
        <v>4</v>
      </c>
      <c r="K23" s="42">
        <f t="shared" si="3"/>
        <v>0</v>
      </c>
      <c r="L23" s="43">
        <f t="shared" si="4"/>
        <v>1</v>
      </c>
      <c r="M23" s="43">
        <f t="shared" si="4"/>
        <v>1</v>
      </c>
      <c r="N23" s="43">
        <f t="shared" si="4"/>
        <v>7</v>
      </c>
      <c r="O23" s="43">
        <f t="shared" si="4"/>
        <v>0</v>
      </c>
      <c r="P23" s="43">
        <f t="shared" si="4"/>
        <v>0</v>
      </c>
      <c r="Q23" s="43">
        <f t="shared" si="4"/>
        <v>0</v>
      </c>
      <c r="R23" s="43">
        <f t="shared" si="4"/>
        <v>0</v>
      </c>
      <c r="S23" s="44">
        <f t="shared" si="4"/>
        <v>0</v>
      </c>
      <c r="T23" s="42" t="str">
        <f t="shared" si="5"/>
        <v/>
      </c>
      <c r="U23" s="43" t="str">
        <f t="shared" si="5"/>
        <v>1.</v>
      </c>
      <c r="V23" s="43" t="str">
        <f t="shared" si="5"/>
        <v>1.</v>
      </c>
      <c r="W23" s="43" t="str">
        <f t="shared" si="5"/>
        <v>7.</v>
      </c>
      <c r="X23" s="43" t="str">
        <f t="shared" si="5"/>
        <v/>
      </c>
      <c r="Y23" s="43" t="str">
        <f t="shared" si="5"/>
        <v/>
      </c>
      <c r="Z23" s="43" t="str">
        <f t="shared" si="5"/>
        <v/>
      </c>
      <c r="AA23" s="43" t="str">
        <f t="shared" si="5"/>
        <v/>
      </c>
      <c r="AB23" s="43" t="str">
        <f t="shared" si="5"/>
        <v/>
      </c>
      <c r="AC23" s="45" t="str">
        <f t="shared" si="6"/>
        <v>1.1.7.</v>
      </c>
    </row>
    <row r="24" spans="1:29" s="186" customFormat="1" ht="27.6" x14ac:dyDescent="0.3">
      <c r="A24" s="36" t="str">
        <f t="shared" si="1"/>
        <v>1.1.8</v>
      </c>
      <c r="B24" s="64" t="s">
        <v>965</v>
      </c>
      <c r="C24" s="36" t="s">
        <v>15</v>
      </c>
      <c r="D24" s="36">
        <v>0.86599999999999999</v>
      </c>
      <c r="E24" s="37">
        <v>302895.69446732686</v>
      </c>
      <c r="F24" s="48">
        <v>262307.67140870506</v>
      </c>
      <c r="G24" s="36" t="s">
        <v>966</v>
      </c>
      <c r="H24" s="39" t="s">
        <v>967</v>
      </c>
      <c r="I24" s="40" t="str">
        <f t="shared" si="2"/>
        <v>1.1.8</v>
      </c>
      <c r="J24" s="41">
        <v>4</v>
      </c>
      <c r="K24" s="42">
        <f t="shared" si="3"/>
        <v>0</v>
      </c>
      <c r="L24" s="43">
        <f t="shared" si="4"/>
        <v>1</v>
      </c>
      <c r="M24" s="43">
        <f t="shared" si="4"/>
        <v>1</v>
      </c>
      <c r="N24" s="43">
        <f t="shared" si="4"/>
        <v>8</v>
      </c>
      <c r="O24" s="43">
        <f t="shared" si="4"/>
        <v>0</v>
      </c>
      <c r="P24" s="43">
        <f t="shared" si="4"/>
        <v>0</v>
      </c>
      <c r="Q24" s="43">
        <f t="shared" si="4"/>
        <v>0</v>
      </c>
      <c r="R24" s="43">
        <f t="shared" si="4"/>
        <v>0</v>
      </c>
      <c r="S24" s="44">
        <f t="shared" si="4"/>
        <v>0</v>
      </c>
      <c r="T24" s="42" t="str">
        <f t="shared" si="5"/>
        <v/>
      </c>
      <c r="U24" s="43" t="str">
        <f t="shared" si="5"/>
        <v>1.</v>
      </c>
      <c r="V24" s="43" t="str">
        <f t="shared" si="5"/>
        <v>1.</v>
      </c>
      <c r="W24" s="43" t="str">
        <f t="shared" si="5"/>
        <v>8.</v>
      </c>
      <c r="X24" s="43" t="str">
        <f t="shared" si="5"/>
        <v/>
      </c>
      <c r="Y24" s="43" t="str">
        <f t="shared" si="5"/>
        <v/>
      </c>
      <c r="Z24" s="43" t="str">
        <f t="shared" si="5"/>
        <v/>
      </c>
      <c r="AA24" s="43" t="str">
        <f t="shared" si="5"/>
        <v/>
      </c>
      <c r="AB24" s="43" t="str">
        <f t="shared" si="5"/>
        <v/>
      </c>
      <c r="AC24" s="45" t="str">
        <f t="shared" si="6"/>
        <v>1.1.8.</v>
      </c>
    </row>
    <row r="25" spans="1:29" s="187" customFormat="1" ht="27.6" x14ac:dyDescent="0.3">
      <c r="A25" s="36" t="str">
        <f t="shared" si="1"/>
        <v>1.1.9</v>
      </c>
      <c r="B25" s="64" t="s">
        <v>968</v>
      </c>
      <c r="C25" s="36" t="s">
        <v>9</v>
      </c>
      <c r="D25" s="36">
        <v>48</v>
      </c>
      <c r="E25" s="37">
        <v>691.55846395077276</v>
      </c>
      <c r="F25" s="48">
        <v>33194.806269637091</v>
      </c>
      <c r="G25" s="36" t="s">
        <v>969</v>
      </c>
      <c r="H25" s="39" t="s">
        <v>970</v>
      </c>
      <c r="I25" s="40" t="str">
        <f t="shared" si="2"/>
        <v>1.1.9</v>
      </c>
      <c r="J25" s="41">
        <v>4</v>
      </c>
      <c r="K25" s="42">
        <f t="shared" si="3"/>
        <v>0</v>
      </c>
      <c r="L25" s="43">
        <f t="shared" si="4"/>
        <v>1</v>
      </c>
      <c r="M25" s="43">
        <f t="shared" si="4"/>
        <v>1</v>
      </c>
      <c r="N25" s="43">
        <f t="shared" si="4"/>
        <v>9</v>
      </c>
      <c r="O25" s="43">
        <f t="shared" si="4"/>
        <v>0</v>
      </c>
      <c r="P25" s="43">
        <f t="shared" si="4"/>
        <v>0</v>
      </c>
      <c r="Q25" s="43">
        <f t="shared" si="4"/>
        <v>0</v>
      </c>
      <c r="R25" s="43">
        <f t="shared" si="4"/>
        <v>0</v>
      </c>
      <c r="S25" s="44">
        <f t="shared" si="4"/>
        <v>0</v>
      </c>
      <c r="T25" s="42" t="str">
        <f t="shared" si="5"/>
        <v/>
      </c>
      <c r="U25" s="43" t="str">
        <f t="shared" si="5"/>
        <v>1.</v>
      </c>
      <c r="V25" s="43" t="str">
        <f t="shared" si="5"/>
        <v>1.</v>
      </c>
      <c r="W25" s="43" t="str">
        <f t="shared" si="5"/>
        <v>9.</v>
      </c>
      <c r="X25" s="43" t="str">
        <f t="shared" si="5"/>
        <v/>
      </c>
      <c r="Y25" s="43" t="str">
        <f t="shared" si="5"/>
        <v/>
      </c>
      <c r="Z25" s="43" t="str">
        <f t="shared" si="5"/>
        <v/>
      </c>
      <c r="AA25" s="43" t="str">
        <f t="shared" si="5"/>
        <v/>
      </c>
      <c r="AB25" s="43" t="str">
        <f t="shared" si="5"/>
        <v/>
      </c>
      <c r="AC25" s="45" t="str">
        <f t="shared" si="6"/>
        <v>1.1.9.</v>
      </c>
    </row>
    <row r="26" spans="1:29" s="186" customFormat="1" ht="27.6" x14ac:dyDescent="0.3">
      <c r="A26" s="36" t="str">
        <f t="shared" si="1"/>
        <v>1.1.10</v>
      </c>
      <c r="B26" s="64" t="s">
        <v>971</v>
      </c>
      <c r="C26" s="36" t="s">
        <v>9</v>
      </c>
      <c r="D26" s="36">
        <v>18</v>
      </c>
      <c r="E26" s="37">
        <v>939.92214281304791</v>
      </c>
      <c r="F26" s="48">
        <v>16918.598570634862</v>
      </c>
      <c r="G26" s="36" t="s">
        <v>50</v>
      </c>
      <c r="H26" s="39" t="s">
        <v>972</v>
      </c>
      <c r="I26" s="40" t="str">
        <f t="shared" si="2"/>
        <v>1.1.10</v>
      </c>
      <c r="J26" s="41">
        <v>4</v>
      </c>
      <c r="K26" s="42">
        <f t="shared" si="3"/>
        <v>0</v>
      </c>
      <c r="L26" s="43">
        <f t="shared" si="4"/>
        <v>1</v>
      </c>
      <c r="M26" s="43">
        <f t="shared" si="4"/>
        <v>1</v>
      </c>
      <c r="N26" s="43">
        <f t="shared" si="4"/>
        <v>10</v>
      </c>
      <c r="O26" s="43">
        <f t="shared" si="4"/>
        <v>0</v>
      </c>
      <c r="P26" s="43">
        <f t="shared" si="4"/>
        <v>0</v>
      </c>
      <c r="Q26" s="43">
        <f t="shared" si="4"/>
        <v>0</v>
      </c>
      <c r="R26" s="43">
        <f t="shared" si="4"/>
        <v>0</v>
      </c>
      <c r="S26" s="44">
        <f t="shared" si="4"/>
        <v>0</v>
      </c>
      <c r="T26" s="42" t="str">
        <f t="shared" si="5"/>
        <v/>
      </c>
      <c r="U26" s="43" t="str">
        <f t="shared" si="5"/>
        <v>1.</v>
      </c>
      <c r="V26" s="43" t="str">
        <f t="shared" si="5"/>
        <v>1.</v>
      </c>
      <c r="W26" s="43" t="str">
        <f t="shared" si="5"/>
        <v>10.</v>
      </c>
      <c r="X26" s="43" t="str">
        <f t="shared" si="5"/>
        <v/>
      </c>
      <c r="Y26" s="43" t="str">
        <f t="shared" si="5"/>
        <v/>
      </c>
      <c r="Z26" s="43" t="str">
        <f t="shared" si="5"/>
        <v/>
      </c>
      <c r="AA26" s="43" t="str">
        <f t="shared" si="5"/>
        <v/>
      </c>
      <c r="AB26" s="43" t="str">
        <f t="shared" si="5"/>
        <v/>
      </c>
      <c r="AC26" s="45" t="str">
        <f t="shared" si="6"/>
        <v>1.1.10.</v>
      </c>
    </row>
    <row r="27" spans="1:29" s="186" customFormat="1" ht="27.6" x14ac:dyDescent="0.3">
      <c r="A27" s="36" t="str">
        <f t="shared" si="1"/>
        <v>1.1.11</v>
      </c>
      <c r="B27" s="64" t="s">
        <v>973</v>
      </c>
      <c r="C27" s="36" t="s">
        <v>9</v>
      </c>
      <c r="D27" s="36">
        <v>9</v>
      </c>
      <c r="E27" s="37">
        <v>939.92214281304791</v>
      </c>
      <c r="F27" s="48">
        <v>8459.299285317431</v>
      </c>
      <c r="G27" s="36" t="s">
        <v>50</v>
      </c>
      <c r="H27" s="39" t="s">
        <v>972</v>
      </c>
      <c r="I27" s="40" t="str">
        <f t="shared" si="2"/>
        <v>1.1.11</v>
      </c>
      <c r="J27" s="41">
        <v>4</v>
      </c>
      <c r="K27" s="42">
        <f t="shared" si="3"/>
        <v>0</v>
      </c>
      <c r="L27" s="43">
        <f t="shared" si="4"/>
        <v>1</v>
      </c>
      <c r="M27" s="43">
        <f t="shared" si="4"/>
        <v>1</v>
      </c>
      <c r="N27" s="43">
        <f t="shared" si="4"/>
        <v>11</v>
      </c>
      <c r="O27" s="43">
        <f t="shared" si="4"/>
        <v>0</v>
      </c>
      <c r="P27" s="43">
        <f t="shared" si="4"/>
        <v>0</v>
      </c>
      <c r="Q27" s="43">
        <f t="shared" si="4"/>
        <v>0</v>
      </c>
      <c r="R27" s="43">
        <f t="shared" si="4"/>
        <v>0</v>
      </c>
      <c r="S27" s="44">
        <f t="shared" si="4"/>
        <v>0</v>
      </c>
      <c r="T27" s="42" t="str">
        <f t="shared" si="5"/>
        <v/>
      </c>
      <c r="U27" s="43" t="str">
        <f t="shared" si="5"/>
        <v>1.</v>
      </c>
      <c r="V27" s="43" t="str">
        <f t="shared" si="5"/>
        <v>1.</v>
      </c>
      <c r="W27" s="43" t="str">
        <f t="shared" si="5"/>
        <v>11.</v>
      </c>
      <c r="X27" s="43" t="str">
        <f t="shared" si="5"/>
        <v/>
      </c>
      <c r="Y27" s="43" t="str">
        <f t="shared" si="5"/>
        <v/>
      </c>
      <c r="Z27" s="43" t="str">
        <f t="shared" si="5"/>
        <v/>
      </c>
      <c r="AA27" s="43" t="str">
        <f t="shared" si="5"/>
        <v/>
      </c>
      <c r="AB27" s="43" t="str">
        <f t="shared" si="5"/>
        <v/>
      </c>
      <c r="AC27" s="45" t="str">
        <f t="shared" si="6"/>
        <v>1.1.11.</v>
      </c>
    </row>
    <row r="28" spans="1:29" s="186" customFormat="1" ht="27.6" x14ac:dyDescent="0.3">
      <c r="A28" s="36" t="str">
        <f t="shared" si="1"/>
        <v>1.1.12</v>
      </c>
      <c r="B28" s="64" t="s">
        <v>974</v>
      </c>
      <c r="C28" s="36" t="s">
        <v>9</v>
      </c>
      <c r="D28" s="36">
        <v>6</v>
      </c>
      <c r="E28" s="37">
        <v>231.68496322581476</v>
      </c>
      <c r="F28" s="48">
        <v>1390.1097793548886</v>
      </c>
      <c r="G28" s="36" t="s">
        <v>51</v>
      </c>
      <c r="H28" s="39" t="s">
        <v>975</v>
      </c>
      <c r="I28" s="40" t="str">
        <f t="shared" si="2"/>
        <v>1.1.12</v>
      </c>
      <c r="J28" s="41">
        <v>4</v>
      </c>
      <c r="K28" s="42">
        <f t="shared" si="3"/>
        <v>0</v>
      </c>
      <c r="L28" s="43">
        <f t="shared" si="4"/>
        <v>1</v>
      </c>
      <c r="M28" s="43">
        <f t="shared" si="4"/>
        <v>1</v>
      </c>
      <c r="N28" s="43">
        <f t="shared" si="4"/>
        <v>12</v>
      </c>
      <c r="O28" s="43">
        <f t="shared" si="4"/>
        <v>0</v>
      </c>
      <c r="P28" s="43">
        <f t="shared" si="4"/>
        <v>0</v>
      </c>
      <c r="Q28" s="43">
        <f t="shared" si="4"/>
        <v>0</v>
      </c>
      <c r="R28" s="43">
        <f t="shared" si="4"/>
        <v>0</v>
      </c>
      <c r="S28" s="44">
        <f t="shared" si="4"/>
        <v>0</v>
      </c>
      <c r="T28" s="42" t="str">
        <f t="shared" si="5"/>
        <v/>
      </c>
      <c r="U28" s="43" t="str">
        <f t="shared" si="5"/>
        <v>1.</v>
      </c>
      <c r="V28" s="43" t="str">
        <f t="shared" si="5"/>
        <v>1.</v>
      </c>
      <c r="W28" s="43" t="str">
        <f t="shared" si="5"/>
        <v>12.</v>
      </c>
      <c r="X28" s="43" t="str">
        <f t="shared" si="5"/>
        <v/>
      </c>
      <c r="Y28" s="43" t="str">
        <f t="shared" si="5"/>
        <v/>
      </c>
      <c r="Z28" s="43" t="str">
        <f t="shared" si="5"/>
        <v/>
      </c>
      <c r="AA28" s="43" t="str">
        <f t="shared" si="5"/>
        <v/>
      </c>
      <c r="AB28" s="43" t="str">
        <f t="shared" si="5"/>
        <v/>
      </c>
      <c r="AC28" s="45" t="str">
        <f t="shared" si="6"/>
        <v>1.1.12.</v>
      </c>
    </row>
    <row r="29" spans="1:29" s="186" customFormat="1" ht="27.6" x14ac:dyDescent="0.3">
      <c r="A29" s="36" t="str">
        <f t="shared" si="1"/>
        <v>1.1.13</v>
      </c>
      <c r="B29" s="64" t="s">
        <v>976</v>
      </c>
      <c r="C29" s="36" t="s">
        <v>9</v>
      </c>
      <c r="D29" s="36">
        <v>8</v>
      </c>
      <c r="E29" s="37">
        <v>2404.9906508766639</v>
      </c>
      <c r="F29" s="48">
        <v>19239.925207013312</v>
      </c>
      <c r="G29" s="36" t="s">
        <v>52</v>
      </c>
      <c r="H29" s="39" t="s">
        <v>977</v>
      </c>
      <c r="I29" s="40" t="str">
        <f t="shared" si="2"/>
        <v>1.1.13</v>
      </c>
      <c r="J29" s="41">
        <v>4</v>
      </c>
      <c r="K29" s="42">
        <f t="shared" si="3"/>
        <v>0</v>
      </c>
      <c r="L29" s="43">
        <f t="shared" ref="L29:S32" si="7">IF(L$10=$J29,L28+1,IF(AND(L$10&lt;$J29,L28=0),1,IF(K29&lt;&gt;K28,0,L28)))</f>
        <v>1</v>
      </c>
      <c r="M29" s="43">
        <f t="shared" si="7"/>
        <v>1</v>
      </c>
      <c r="N29" s="43">
        <f t="shared" si="7"/>
        <v>13</v>
      </c>
      <c r="O29" s="43">
        <f t="shared" si="7"/>
        <v>0</v>
      </c>
      <c r="P29" s="43">
        <f t="shared" si="7"/>
        <v>0</v>
      </c>
      <c r="Q29" s="43">
        <f t="shared" si="7"/>
        <v>0</v>
      </c>
      <c r="R29" s="43">
        <f t="shared" si="7"/>
        <v>0</v>
      </c>
      <c r="S29" s="44">
        <f t="shared" si="7"/>
        <v>0</v>
      </c>
      <c r="T29" s="42" t="str">
        <f t="shared" si="5"/>
        <v/>
      </c>
      <c r="U29" s="43" t="str">
        <f t="shared" si="5"/>
        <v>1.</v>
      </c>
      <c r="V29" s="43" t="str">
        <f t="shared" si="5"/>
        <v>1.</v>
      </c>
      <c r="W29" s="43" t="str">
        <f t="shared" si="5"/>
        <v>13.</v>
      </c>
      <c r="X29" s="43" t="str">
        <f t="shared" si="5"/>
        <v/>
      </c>
      <c r="Y29" s="43" t="str">
        <f t="shared" si="5"/>
        <v/>
      </c>
      <c r="Z29" s="43" t="str">
        <f t="shared" si="5"/>
        <v/>
      </c>
      <c r="AA29" s="43" t="str">
        <f t="shared" si="5"/>
        <v/>
      </c>
      <c r="AB29" s="43" t="str">
        <f t="shared" si="5"/>
        <v/>
      </c>
      <c r="AC29" s="45" t="str">
        <f t="shared" si="6"/>
        <v>1.1.13.</v>
      </c>
    </row>
    <row r="30" spans="1:29" s="187" customFormat="1" ht="27.6" x14ac:dyDescent="0.3">
      <c r="A30" s="36" t="str">
        <f t="shared" si="1"/>
        <v>1.1.14</v>
      </c>
      <c r="B30" s="64" t="s">
        <v>978</v>
      </c>
      <c r="C30" s="36" t="s">
        <v>19</v>
      </c>
      <c r="D30" s="36">
        <v>33.229999999999997</v>
      </c>
      <c r="E30" s="37">
        <v>228.8540242681313</v>
      </c>
      <c r="F30" s="48">
        <v>7604.8192264300023</v>
      </c>
      <c r="G30" s="46" t="s">
        <v>979</v>
      </c>
      <c r="H30" s="39" t="s">
        <v>980</v>
      </c>
      <c r="I30" s="40" t="str">
        <f t="shared" si="2"/>
        <v>1.1.14</v>
      </c>
      <c r="J30" s="41">
        <v>4</v>
      </c>
      <c r="K30" s="42">
        <f t="shared" si="3"/>
        <v>0</v>
      </c>
      <c r="L30" s="43">
        <f t="shared" si="7"/>
        <v>1</v>
      </c>
      <c r="M30" s="43">
        <f t="shared" si="7"/>
        <v>1</v>
      </c>
      <c r="N30" s="43">
        <f t="shared" si="7"/>
        <v>14</v>
      </c>
      <c r="O30" s="43">
        <f t="shared" si="7"/>
        <v>0</v>
      </c>
      <c r="P30" s="43">
        <f t="shared" si="7"/>
        <v>0</v>
      </c>
      <c r="Q30" s="43">
        <f t="shared" si="7"/>
        <v>0</v>
      </c>
      <c r="R30" s="43">
        <f t="shared" si="7"/>
        <v>0</v>
      </c>
      <c r="S30" s="44">
        <f t="shared" si="7"/>
        <v>0</v>
      </c>
      <c r="T30" s="42" t="str">
        <f t="shared" si="5"/>
        <v/>
      </c>
      <c r="U30" s="43" t="str">
        <f t="shared" si="5"/>
        <v>1.</v>
      </c>
      <c r="V30" s="43" t="str">
        <f t="shared" si="5"/>
        <v>1.</v>
      </c>
      <c r="W30" s="43" t="str">
        <f t="shared" si="5"/>
        <v>14.</v>
      </c>
      <c r="X30" s="43" t="str">
        <f t="shared" si="5"/>
        <v/>
      </c>
      <c r="Y30" s="43" t="str">
        <f t="shared" si="5"/>
        <v/>
      </c>
      <c r="Z30" s="43" t="str">
        <f t="shared" si="5"/>
        <v/>
      </c>
      <c r="AA30" s="43" t="str">
        <f t="shared" si="5"/>
        <v/>
      </c>
      <c r="AB30" s="43" t="str">
        <f t="shared" si="5"/>
        <v/>
      </c>
      <c r="AC30" s="45" t="str">
        <f t="shared" si="6"/>
        <v>1.1.14.</v>
      </c>
    </row>
    <row r="31" spans="1:29" s="29" customFormat="1" ht="14.4" x14ac:dyDescent="0.3">
      <c r="A31" s="143" t="str">
        <f t="shared" si="1"/>
        <v/>
      </c>
      <c r="B31" s="188" t="s">
        <v>981</v>
      </c>
      <c r="C31" s="55"/>
      <c r="D31" s="55"/>
      <c r="E31" s="145"/>
      <c r="F31" s="56">
        <f>F13</f>
        <v>891217.75065841631</v>
      </c>
      <c r="G31" s="55"/>
      <c r="H31" s="196"/>
      <c r="I31" s="58" t="str">
        <f t="shared" si="2"/>
        <v/>
      </c>
      <c r="J31" s="59"/>
      <c r="K31" s="60">
        <f>IF(J31=$K$10,K30+1,K30)</f>
        <v>0</v>
      </c>
      <c r="L31" s="61">
        <f t="shared" ref="L31:S31" si="8">IF(L$10=$J31,L30+1,IF(AND(L$10&lt;$J31,L30=0),1,IF(K31&lt;&gt;K30,0,L30)))</f>
        <v>1</v>
      </c>
      <c r="M31" s="61">
        <f t="shared" si="8"/>
        <v>1</v>
      </c>
      <c r="N31" s="61">
        <f t="shared" si="8"/>
        <v>14</v>
      </c>
      <c r="O31" s="61">
        <f t="shared" si="8"/>
        <v>0</v>
      </c>
      <c r="P31" s="61">
        <f t="shared" si="8"/>
        <v>0</v>
      </c>
      <c r="Q31" s="61">
        <f t="shared" si="8"/>
        <v>0</v>
      </c>
      <c r="R31" s="61">
        <f t="shared" si="8"/>
        <v>0</v>
      </c>
      <c r="S31" s="62">
        <f t="shared" si="8"/>
        <v>0</v>
      </c>
      <c r="T31" s="60" t="str">
        <f t="shared" ref="T31:AB32" si="9">IF(K31=0,"",K31&amp;".")</f>
        <v/>
      </c>
      <c r="U31" s="61" t="str">
        <f t="shared" si="9"/>
        <v>1.</v>
      </c>
      <c r="V31" s="61" t="str">
        <f t="shared" si="9"/>
        <v>1.</v>
      </c>
      <c r="W31" s="61" t="str">
        <f t="shared" si="9"/>
        <v>14.</v>
      </c>
      <c r="X31" s="61" t="str">
        <f t="shared" si="9"/>
        <v/>
      </c>
      <c r="Y31" s="61" t="str">
        <f t="shared" si="9"/>
        <v/>
      </c>
      <c r="Z31" s="61" t="str">
        <f t="shared" si="9"/>
        <v/>
      </c>
      <c r="AA31" s="61" t="str">
        <f t="shared" si="9"/>
        <v/>
      </c>
      <c r="AB31" s="61" t="str">
        <f t="shared" si="9"/>
        <v/>
      </c>
      <c r="AC31" s="63" t="str">
        <f t="shared" si="6"/>
        <v>1.1.14.</v>
      </c>
    </row>
    <row r="32" spans="1:29" s="30" customFormat="1" ht="14.4" x14ac:dyDescent="0.3">
      <c r="A32" s="143" t="str">
        <f t="shared" si="1"/>
        <v/>
      </c>
      <c r="B32" s="188" t="s">
        <v>65</v>
      </c>
      <c r="C32" s="55"/>
      <c r="D32" s="55" t="s">
        <v>610</v>
      </c>
      <c r="E32" s="145"/>
      <c r="F32" s="56">
        <f>8467592.6968547/1.18*F31/($F$31+$F$437)</f>
        <v>17948.062269582373</v>
      </c>
      <c r="G32" s="55"/>
      <c r="H32" s="57"/>
      <c r="I32" s="58" t="str">
        <f t="shared" si="2"/>
        <v/>
      </c>
      <c r="J32" s="59"/>
      <c r="K32" s="60">
        <f t="shared" si="3"/>
        <v>0</v>
      </c>
      <c r="L32" s="61">
        <f t="shared" si="7"/>
        <v>1</v>
      </c>
      <c r="M32" s="61">
        <f t="shared" si="7"/>
        <v>1</v>
      </c>
      <c r="N32" s="61">
        <f t="shared" si="7"/>
        <v>14</v>
      </c>
      <c r="O32" s="61">
        <f t="shared" si="7"/>
        <v>0</v>
      </c>
      <c r="P32" s="61">
        <f t="shared" si="7"/>
        <v>0</v>
      </c>
      <c r="Q32" s="61">
        <f t="shared" si="7"/>
        <v>0</v>
      </c>
      <c r="R32" s="61">
        <f t="shared" si="7"/>
        <v>0</v>
      </c>
      <c r="S32" s="62">
        <f t="shared" si="7"/>
        <v>0</v>
      </c>
      <c r="T32" s="60" t="str">
        <f t="shared" si="9"/>
        <v/>
      </c>
      <c r="U32" s="61" t="str">
        <f t="shared" si="9"/>
        <v>1.</v>
      </c>
      <c r="V32" s="61" t="str">
        <f t="shared" si="9"/>
        <v>1.</v>
      </c>
      <c r="W32" s="61" t="str">
        <f t="shared" si="9"/>
        <v>14.</v>
      </c>
      <c r="X32" s="61" t="str">
        <f t="shared" si="9"/>
        <v/>
      </c>
      <c r="Y32" s="61" t="str">
        <f t="shared" si="9"/>
        <v/>
      </c>
      <c r="Z32" s="61" t="str">
        <f t="shared" si="9"/>
        <v/>
      </c>
      <c r="AA32" s="61" t="str">
        <f t="shared" si="9"/>
        <v/>
      </c>
      <c r="AB32" s="61" t="str">
        <f t="shared" si="9"/>
        <v/>
      </c>
      <c r="AC32" s="63" t="str">
        <f t="shared" si="6"/>
        <v>1.1.14.</v>
      </c>
    </row>
    <row r="33" spans="1:29" s="30" customFormat="1" ht="14.4" x14ac:dyDescent="0.3">
      <c r="A33" s="143" t="str">
        <f t="shared" si="1"/>
        <v/>
      </c>
      <c r="B33" s="188" t="s">
        <v>982</v>
      </c>
      <c r="C33" s="55"/>
      <c r="D33" s="55"/>
      <c r="E33" s="145"/>
      <c r="F33" s="56">
        <f>F31+F32</f>
        <v>909165.81292799872</v>
      </c>
      <c r="G33" s="55"/>
      <c r="H33" s="57"/>
      <c r="I33" s="58" t="str">
        <f t="shared" ref="I33" si="10">IF(J33=0,"",LEFT(AC33,LEN(AC33)-1))</f>
        <v/>
      </c>
      <c r="J33" s="59"/>
      <c r="K33" s="60">
        <f t="shared" ref="K33" si="11">IF(J33=$K$10,K32+1,K32)</f>
        <v>0</v>
      </c>
      <c r="L33" s="61">
        <f t="shared" ref="L33" si="12">IF(L$10=$J33,L32+1,IF(AND(L$10&lt;$J33,L32=0),1,IF(K33&lt;&gt;K32,0,L32)))</f>
        <v>1</v>
      </c>
      <c r="M33" s="61">
        <f t="shared" ref="M33" si="13">IF(M$10=$J33,M32+1,IF(AND(M$10&lt;$J33,M32=0),1,IF(L33&lt;&gt;L32,0,M32)))</f>
        <v>1</v>
      </c>
      <c r="N33" s="61">
        <f t="shared" ref="N33" si="14">IF(N$10=$J33,N32+1,IF(AND(N$10&lt;$J33,N32=0),1,IF(M33&lt;&gt;M32,0,N32)))</f>
        <v>14</v>
      </c>
      <c r="O33" s="61">
        <f t="shared" ref="O33" si="15">IF(O$10=$J33,O32+1,IF(AND(O$10&lt;$J33,O32=0),1,IF(N33&lt;&gt;N32,0,O32)))</f>
        <v>0</v>
      </c>
      <c r="P33" s="61">
        <f t="shared" ref="P33" si="16">IF(P$10=$J33,P32+1,IF(AND(P$10&lt;$J33,P32=0),1,IF(O33&lt;&gt;O32,0,P32)))</f>
        <v>0</v>
      </c>
      <c r="Q33" s="61">
        <f t="shared" ref="Q33" si="17">IF(Q$10=$J33,Q32+1,IF(AND(Q$10&lt;$J33,Q32=0),1,IF(P33&lt;&gt;P32,0,Q32)))</f>
        <v>0</v>
      </c>
      <c r="R33" s="61">
        <f t="shared" ref="R33" si="18">IF(R$10=$J33,R32+1,IF(AND(R$10&lt;$J33,R32=0),1,IF(Q33&lt;&gt;Q32,0,R32)))</f>
        <v>0</v>
      </c>
      <c r="S33" s="62">
        <f t="shared" ref="S33" si="19">IF(S$10=$J33,S32+1,IF(AND(S$10&lt;$J33,S32=0),1,IF(R33&lt;&gt;R32,0,S32)))</f>
        <v>0</v>
      </c>
      <c r="T33" s="60" t="str">
        <f t="shared" ref="T33" si="20">IF(K33=0,"",K33&amp;".")</f>
        <v/>
      </c>
      <c r="U33" s="61" t="str">
        <f t="shared" ref="U33" si="21">IF(L33=0,"",L33&amp;".")</f>
        <v>1.</v>
      </c>
      <c r="V33" s="61" t="str">
        <f t="shared" ref="V33" si="22">IF(M33=0,"",M33&amp;".")</f>
        <v>1.</v>
      </c>
      <c r="W33" s="61" t="str">
        <f t="shared" ref="W33" si="23">IF(N33=0,"",N33&amp;".")</f>
        <v>14.</v>
      </c>
      <c r="X33" s="61" t="str">
        <f t="shared" ref="X33" si="24">IF(O33=0,"",O33&amp;".")</f>
        <v/>
      </c>
      <c r="Y33" s="61" t="str">
        <f t="shared" ref="Y33" si="25">IF(P33=0,"",P33&amp;".")</f>
        <v/>
      </c>
      <c r="Z33" s="61" t="str">
        <f t="shared" ref="Z33" si="26">IF(Q33=0,"",Q33&amp;".")</f>
        <v/>
      </c>
      <c r="AA33" s="61" t="str">
        <f t="shared" ref="AA33" si="27">IF(R33=0,"",R33&amp;".")</f>
        <v/>
      </c>
      <c r="AB33" s="61" t="str">
        <f t="shared" ref="AB33" si="28">IF(S33=0,"",S33&amp;".")</f>
        <v/>
      </c>
      <c r="AC33" s="63" t="str">
        <f t="shared" ref="AC33" si="29">T33&amp;U33&amp;V33&amp;W33&amp;X33&amp;Y33&amp;Z33&amp;AA33&amp;AB33</f>
        <v>1.1.14.</v>
      </c>
    </row>
    <row r="34" spans="1:29" s="27" customFormat="1" ht="14.4" x14ac:dyDescent="0.3">
      <c r="A34" s="90" t="str">
        <f t="shared" ref="A34:A94" si="30">I34</f>
        <v>1</v>
      </c>
      <c r="B34" s="91" t="s">
        <v>129</v>
      </c>
      <c r="C34" s="92"/>
      <c r="D34" s="93"/>
      <c r="E34" s="198"/>
      <c r="F34" s="84">
        <f>F35+F95+F123+F182+F229</f>
        <v>42334342.452001356</v>
      </c>
      <c r="G34" s="83" t="s">
        <v>29</v>
      </c>
      <c r="H34" s="85"/>
      <c r="I34" s="58" t="str">
        <f t="shared" ref="I34" si="31">IF(J34=0,"",LEFT(AC34,LEN(AC34)-1))</f>
        <v>1</v>
      </c>
      <c r="J34" s="59">
        <v>1</v>
      </c>
      <c r="K34" s="60">
        <f t="shared" ref="K34" si="32">IF(J34=$K$10,K33+1,K33)</f>
        <v>1</v>
      </c>
      <c r="L34" s="61">
        <f t="shared" ref="L34" si="33">IF(L$10=$J34,L33+1,IF(AND(L$10&lt;$J34,L33=0),1,IF(K34&lt;&gt;K33,0,L33)))</f>
        <v>0</v>
      </c>
      <c r="M34" s="61">
        <f t="shared" ref="M34" si="34">IF(M$10=$J34,M33+1,IF(AND(M$10&lt;$J34,M33=0),1,IF(L34&lt;&gt;L33,0,M33)))</f>
        <v>0</v>
      </c>
      <c r="N34" s="61">
        <f t="shared" ref="N34" si="35">IF(N$10=$J34,N33+1,IF(AND(N$10&lt;$J34,N33=0),1,IF(M34&lt;&gt;M33,0,N33)))</f>
        <v>0</v>
      </c>
      <c r="O34" s="61">
        <f t="shared" ref="O34" si="36">IF(O$10=$J34,O33+1,IF(AND(O$10&lt;$J34,O33=0),1,IF(N34&lt;&gt;N33,0,O33)))</f>
        <v>0</v>
      </c>
      <c r="P34" s="61">
        <f t="shared" ref="P34" si="37">IF(P$10=$J34,P33+1,IF(AND(P$10&lt;$J34,P33=0),1,IF(O34&lt;&gt;O33,0,P33)))</f>
        <v>0</v>
      </c>
      <c r="Q34" s="61">
        <f t="shared" ref="Q34" si="38">IF(Q$10=$J34,Q33+1,IF(AND(Q$10&lt;$J34,Q33=0),1,IF(P34&lt;&gt;P33,0,Q33)))</f>
        <v>0</v>
      </c>
      <c r="R34" s="61">
        <f t="shared" ref="R34" si="39">IF(R$10=$J34,R33+1,IF(AND(R$10&lt;$J34,R33=0),1,IF(Q34&lt;&gt;Q33,0,R33)))</f>
        <v>0</v>
      </c>
      <c r="S34" s="62">
        <f t="shared" ref="S34" si="40">IF(S$10=$J34,S33+1,IF(AND(S$10&lt;$J34,S33=0),1,IF(R34&lt;&gt;R33,0,S33)))</f>
        <v>0</v>
      </c>
      <c r="T34" s="60" t="str">
        <f t="shared" ref="T34" si="41">IF(K34=0,"",K34&amp;".")</f>
        <v>1.</v>
      </c>
      <c r="U34" s="61" t="str">
        <f t="shared" ref="U34" si="42">IF(L34=0,"",L34&amp;".")</f>
        <v/>
      </c>
      <c r="V34" s="61" t="str">
        <f t="shared" ref="V34" si="43">IF(M34=0,"",M34&amp;".")</f>
        <v/>
      </c>
      <c r="W34" s="61" t="str">
        <f t="shared" ref="W34" si="44">IF(N34=0,"",N34&amp;".")</f>
        <v/>
      </c>
      <c r="X34" s="61" t="str">
        <f t="shared" ref="X34" si="45">IF(O34=0,"",O34&amp;".")</f>
        <v/>
      </c>
      <c r="Y34" s="61" t="str">
        <f t="shared" ref="Y34" si="46">IF(P34=0,"",P34&amp;".")</f>
        <v/>
      </c>
      <c r="Z34" s="61" t="str">
        <f t="shared" ref="Z34" si="47">IF(Q34=0,"",Q34&amp;".")</f>
        <v/>
      </c>
      <c r="AA34" s="61" t="str">
        <f t="shared" ref="AA34" si="48">IF(R34=0,"",R34&amp;".")</f>
        <v/>
      </c>
      <c r="AB34" s="61" t="str">
        <f t="shared" ref="AB34" si="49">IF(S34=0,"",S34&amp;".")</f>
        <v/>
      </c>
      <c r="AC34" s="63" t="str">
        <f t="shared" ref="AC34" si="50">T34&amp;U34&amp;V34&amp;W34&amp;X34&amp;Y34&amp;Z34&amp;AA34&amp;AB34</f>
        <v>1.</v>
      </c>
    </row>
    <row r="35" spans="1:29" s="27" customFormat="1" ht="14.4" x14ac:dyDescent="0.3">
      <c r="A35" s="87" t="str">
        <f t="shared" si="30"/>
        <v>1.1.1</v>
      </c>
      <c r="B35" s="66" t="s">
        <v>3</v>
      </c>
      <c r="C35" s="92"/>
      <c r="D35" s="93"/>
      <c r="E35" s="94"/>
      <c r="F35" s="84">
        <f>SUM(F36:F94)</f>
        <v>4809862.0049263556</v>
      </c>
      <c r="G35" s="83"/>
      <c r="H35" s="85"/>
      <c r="I35" s="40" t="str">
        <f t="shared" ref="I35:I41" si="51">IF(J35=0,"",LEFT(AC35,LEN(AC35)-1))</f>
        <v>1.1.1</v>
      </c>
      <c r="J35" s="41">
        <v>3</v>
      </c>
      <c r="K35" s="42">
        <f t="shared" ref="K35:K54" si="52">IF(J35=$K$10,K34+1,K34)</f>
        <v>1</v>
      </c>
      <c r="L35" s="43">
        <f t="shared" ref="L35:S45" si="53">IF(L$10=$J35,L34+1,IF(AND(L$10&lt;$J35,L34=0),1,IF(K35&lt;&gt;K34,0,L34)))</f>
        <v>1</v>
      </c>
      <c r="M35" s="43">
        <f t="shared" si="53"/>
        <v>1</v>
      </c>
      <c r="N35" s="43">
        <f t="shared" si="53"/>
        <v>0</v>
      </c>
      <c r="O35" s="43">
        <f t="shared" si="53"/>
        <v>0</v>
      </c>
      <c r="P35" s="43">
        <f t="shared" si="53"/>
        <v>0</v>
      </c>
      <c r="Q35" s="43">
        <f t="shared" si="53"/>
        <v>0</v>
      </c>
      <c r="R35" s="43">
        <f t="shared" si="53"/>
        <v>0</v>
      </c>
      <c r="S35" s="44">
        <f t="shared" si="53"/>
        <v>0</v>
      </c>
      <c r="T35" s="42" t="str">
        <f t="shared" ref="T35:AB62" si="54">IF(K35=0,"",K35&amp;".")</f>
        <v>1.</v>
      </c>
      <c r="U35" s="43" t="str">
        <f t="shared" si="54"/>
        <v>1.</v>
      </c>
      <c r="V35" s="43" t="str">
        <f t="shared" si="54"/>
        <v>1.</v>
      </c>
      <c r="W35" s="43" t="str">
        <f t="shared" si="54"/>
        <v/>
      </c>
      <c r="X35" s="43" t="str">
        <f t="shared" si="54"/>
        <v/>
      </c>
      <c r="Y35" s="43" t="str">
        <f t="shared" si="54"/>
        <v/>
      </c>
      <c r="Z35" s="43" t="str">
        <f t="shared" si="54"/>
        <v/>
      </c>
      <c r="AA35" s="43" t="str">
        <f t="shared" si="54"/>
        <v/>
      </c>
      <c r="AB35" s="43" t="str">
        <f t="shared" si="54"/>
        <v/>
      </c>
      <c r="AC35" s="45" t="str">
        <f t="shared" ref="AC35:AC41" si="55">T35&amp;U35&amp;V35&amp;W35&amp;X35&amp;Y35&amp;Z35&amp;AA35&amp;AB35</f>
        <v>1.1.1.</v>
      </c>
    </row>
    <row r="36" spans="1:29" s="26" customFormat="1" ht="69" x14ac:dyDescent="0.3">
      <c r="A36" s="46" t="str">
        <f t="shared" si="30"/>
        <v>1.1.1.1</v>
      </c>
      <c r="B36" s="95" t="s">
        <v>130</v>
      </c>
      <c r="C36" s="36" t="s">
        <v>11</v>
      </c>
      <c r="D36" s="36">
        <v>1</v>
      </c>
      <c r="E36" s="37">
        <v>61022.648933289609</v>
      </c>
      <c r="F36" s="48">
        <v>61022.648933289609</v>
      </c>
      <c r="G36" s="36" t="s">
        <v>131</v>
      </c>
      <c r="H36" s="39" t="s">
        <v>611</v>
      </c>
      <c r="I36" s="40" t="str">
        <f t="shared" si="51"/>
        <v>1.1.1.1</v>
      </c>
      <c r="J36" s="41">
        <v>4</v>
      </c>
      <c r="K36" s="42">
        <f>IF(J36=$K$10,K34+1,K34)</f>
        <v>1</v>
      </c>
      <c r="L36" s="43">
        <f t="shared" ref="L36:S36" si="56">IF(L$10=$J36,L34+1,IF(AND(L$10&lt;$J36,L34=0),1,IF(K36&lt;&gt;K34,0,L34)))</f>
        <v>1</v>
      </c>
      <c r="M36" s="43">
        <f t="shared" si="56"/>
        <v>1</v>
      </c>
      <c r="N36" s="43">
        <f t="shared" si="56"/>
        <v>1</v>
      </c>
      <c r="O36" s="43">
        <f t="shared" si="56"/>
        <v>0</v>
      </c>
      <c r="P36" s="43">
        <f t="shared" si="56"/>
        <v>0</v>
      </c>
      <c r="Q36" s="43">
        <f t="shared" si="56"/>
        <v>0</v>
      </c>
      <c r="R36" s="43">
        <f t="shared" si="56"/>
        <v>0</v>
      </c>
      <c r="S36" s="44">
        <f t="shared" si="56"/>
        <v>0</v>
      </c>
      <c r="T36" s="42" t="str">
        <f t="shared" si="54"/>
        <v>1.</v>
      </c>
      <c r="U36" s="43" t="str">
        <f t="shared" si="54"/>
        <v>1.</v>
      </c>
      <c r="V36" s="43" t="str">
        <f t="shared" si="54"/>
        <v>1.</v>
      </c>
      <c r="W36" s="43" t="str">
        <f t="shared" si="54"/>
        <v>1.</v>
      </c>
      <c r="X36" s="43" t="str">
        <f t="shared" si="54"/>
        <v/>
      </c>
      <c r="Y36" s="43" t="str">
        <f t="shared" si="54"/>
        <v/>
      </c>
      <c r="Z36" s="43" t="str">
        <f t="shared" si="54"/>
        <v/>
      </c>
      <c r="AA36" s="43" t="str">
        <f t="shared" si="54"/>
        <v/>
      </c>
      <c r="AB36" s="43" t="str">
        <f t="shared" si="54"/>
        <v/>
      </c>
      <c r="AC36" s="45" t="str">
        <f t="shared" si="55"/>
        <v>1.1.1.1.</v>
      </c>
    </row>
    <row r="37" spans="1:29" s="28" customFormat="1" ht="14.4" x14ac:dyDescent="0.3">
      <c r="A37" s="74" t="str">
        <f t="shared" si="30"/>
        <v>1.1.1.2</v>
      </c>
      <c r="B37" s="96" t="s">
        <v>132</v>
      </c>
      <c r="C37" s="75" t="s">
        <v>11</v>
      </c>
      <c r="D37" s="75">
        <v>1</v>
      </c>
      <c r="E37" s="37">
        <v>0</v>
      </c>
      <c r="F37" s="76"/>
      <c r="G37" s="77"/>
      <c r="H37" s="78"/>
      <c r="I37" s="40" t="str">
        <f t="shared" si="51"/>
        <v>1.1.1.2</v>
      </c>
      <c r="J37" s="41">
        <v>4</v>
      </c>
      <c r="K37" s="42">
        <f t="shared" si="52"/>
        <v>1</v>
      </c>
      <c r="L37" s="43">
        <f t="shared" si="53"/>
        <v>1</v>
      </c>
      <c r="M37" s="43">
        <f t="shared" si="53"/>
        <v>1</v>
      </c>
      <c r="N37" s="43">
        <f t="shared" si="53"/>
        <v>2</v>
      </c>
      <c r="O37" s="43">
        <f t="shared" si="53"/>
        <v>0</v>
      </c>
      <c r="P37" s="43">
        <f t="shared" si="53"/>
        <v>0</v>
      </c>
      <c r="Q37" s="43">
        <f t="shared" si="53"/>
        <v>0</v>
      </c>
      <c r="R37" s="43">
        <f t="shared" si="53"/>
        <v>0</v>
      </c>
      <c r="S37" s="44">
        <f t="shared" si="53"/>
        <v>0</v>
      </c>
      <c r="T37" s="42" t="str">
        <f t="shared" si="54"/>
        <v>1.</v>
      </c>
      <c r="U37" s="43" t="str">
        <f t="shared" si="54"/>
        <v>1.</v>
      </c>
      <c r="V37" s="43" t="str">
        <f t="shared" si="54"/>
        <v>1.</v>
      </c>
      <c r="W37" s="43" t="str">
        <f t="shared" si="54"/>
        <v>2.</v>
      </c>
      <c r="X37" s="43" t="str">
        <f t="shared" si="54"/>
        <v/>
      </c>
      <c r="Y37" s="43" t="str">
        <f t="shared" si="54"/>
        <v/>
      </c>
      <c r="Z37" s="43" t="str">
        <f t="shared" si="54"/>
        <v/>
      </c>
      <c r="AA37" s="43" t="str">
        <f t="shared" si="54"/>
        <v/>
      </c>
      <c r="AB37" s="43" t="str">
        <f t="shared" si="54"/>
        <v/>
      </c>
      <c r="AC37" s="45" t="str">
        <f t="shared" si="55"/>
        <v>1.1.1.2.</v>
      </c>
    </row>
    <row r="38" spans="1:29" s="26" customFormat="1" ht="27.6" x14ac:dyDescent="0.3">
      <c r="A38" s="46" t="str">
        <f t="shared" si="30"/>
        <v>1.1.1.2.1</v>
      </c>
      <c r="B38" s="95" t="s">
        <v>983</v>
      </c>
      <c r="C38" s="36" t="s">
        <v>9</v>
      </c>
      <c r="D38" s="36">
        <v>6</v>
      </c>
      <c r="E38" s="37">
        <v>276.44976865343409</v>
      </c>
      <c r="F38" s="48">
        <v>1658.6986119206044</v>
      </c>
      <c r="G38" s="36" t="s">
        <v>68</v>
      </c>
      <c r="H38" s="39" t="s">
        <v>612</v>
      </c>
      <c r="I38" s="40" t="str">
        <f t="shared" si="51"/>
        <v>1.1.1.2.1</v>
      </c>
      <c r="J38" s="41">
        <v>5</v>
      </c>
      <c r="K38" s="42">
        <f t="shared" si="52"/>
        <v>1</v>
      </c>
      <c r="L38" s="43">
        <f t="shared" si="53"/>
        <v>1</v>
      </c>
      <c r="M38" s="43">
        <f t="shared" si="53"/>
        <v>1</v>
      </c>
      <c r="N38" s="43">
        <f t="shared" si="53"/>
        <v>2</v>
      </c>
      <c r="O38" s="43">
        <f t="shared" si="53"/>
        <v>1</v>
      </c>
      <c r="P38" s="43">
        <f t="shared" si="53"/>
        <v>0</v>
      </c>
      <c r="Q38" s="43">
        <f t="shared" si="53"/>
        <v>0</v>
      </c>
      <c r="R38" s="43">
        <f t="shared" si="53"/>
        <v>0</v>
      </c>
      <c r="S38" s="44">
        <f t="shared" si="53"/>
        <v>0</v>
      </c>
      <c r="T38" s="42" t="str">
        <f t="shared" si="54"/>
        <v>1.</v>
      </c>
      <c r="U38" s="43" t="str">
        <f t="shared" si="54"/>
        <v>1.</v>
      </c>
      <c r="V38" s="43" t="str">
        <f t="shared" si="54"/>
        <v>1.</v>
      </c>
      <c r="W38" s="43" t="str">
        <f t="shared" si="54"/>
        <v>2.</v>
      </c>
      <c r="X38" s="43" t="str">
        <f t="shared" si="54"/>
        <v>1.</v>
      </c>
      <c r="Y38" s="43" t="str">
        <f t="shared" si="54"/>
        <v/>
      </c>
      <c r="Z38" s="43" t="str">
        <f t="shared" si="54"/>
        <v/>
      </c>
      <c r="AA38" s="43" t="str">
        <f t="shared" si="54"/>
        <v/>
      </c>
      <c r="AB38" s="43" t="str">
        <f t="shared" si="54"/>
        <v/>
      </c>
      <c r="AC38" s="45" t="str">
        <f t="shared" si="55"/>
        <v>1.1.1.2.1.</v>
      </c>
    </row>
    <row r="39" spans="1:29" s="26" customFormat="1" ht="27.6" x14ac:dyDescent="0.3">
      <c r="A39" s="46" t="str">
        <f t="shared" si="30"/>
        <v>1.1.1.2.2</v>
      </c>
      <c r="B39" s="95" t="s">
        <v>133</v>
      </c>
      <c r="C39" s="36" t="s">
        <v>9</v>
      </c>
      <c r="D39" s="36">
        <v>1</v>
      </c>
      <c r="E39" s="37">
        <v>1443.8064840604452</v>
      </c>
      <c r="F39" s="48">
        <v>1443.8064840604452</v>
      </c>
      <c r="G39" s="36" t="s">
        <v>80</v>
      </c>
      <c r="H39" s="39" t="s">
        <v>613</v>
      </c>
      <c r="I39" s="40" t="str">
        <f t="shared" si="51"/>
        <v>1.1.1.2.2</v>
      </c>
      <c r="J39" s="41">
        <v>5</v>
      </c>
      <c r="K39" s="42">
        <f t="shared" si="52"/>
        <v>1</v>
      </c>
      <c r="L39" s="43">
        <f t="shared" si="53"/>
        <v>1</v>
      </c>
      <c r="M39" s="43">
        <f t="shared" si="53"/>
        <v>1</v>
      </c>
      <c r="N39" s="43">
        <f t="shared" si="53"/>
        <v>2</v>
      </c>
      <c r="O39" s="43">
        <f t="shared" si="53"/>
        <v>2</v>
      </c>
      <c r="P39" s="43">
        <f t="shared" si="53"/>
        <v>0</v>
      </c>
      <c r="Q39" s="43">
        <f t="shared" si="53"/>
        <v>0</v>
      </c>
      <c r="R39" s="43">
        <f t="shared" si="53"/>
        <v>0</v>
      </c>
      <c r="S39" s="44">
        <f t="shared" si="53"/>
        <v>0</v>
      </c>
      <c r="T39" s="42" t="str">
        <f t="shared" si="54"/>
        <v>1.</v>
      </c>
      <c r="U39" s="43" t="str">
        <f t="shared" si="54"/>
        <v>1.</v>
      </c>
      <c r="V39" s="43" t="str">
        <f t="shared" si="54"/>
        <v>1.</v>
      </c>
      <c r="W39" s="43" t="str">
        <f t="shared" si="54"/>
        <v>2.</v>
      </c>
      <c r="X39" s="43" t="str">
        <f t="shared" si="54"/>
        <v>2.</v>
      </c>
      <c r="Y39" s="43" t="str">
        <f t="shared" si="54"/>
        <v/>
      </c>
      <c r="Z39" s="43" t="str">
        <f t="shared" si="54"/>
        <v/>
      </c>
      <c r="AA39" s="43" t="str">
        <f t="shared" si="54"/>
        <v/>
      </c>
      <c r="AB39" s="43" t="str">
        <f t="shared" si="54"/>
        <v/>
      </c>
      <c r="AC39" s="45" t="str">
        <f t="shared" si="55"/>
        <v>1.1.1.2.2.</v>
      </c>
    </row>
    <row r="40" spans="1:29" s="26" customFormat="1" ht="41.4" x14ac:dyDescent="0.3">
      <c r="A40" s="46" t="str">
        <f t="shared" si="30"/>
        <v>1.1.1.3</v>
      </c>
      <c r="B40" s="95" t="s">
        <v>134</v>
      </c>
      <c r="C40" s="36" t="s">
        <v>11</v>
      </c>
      <c r="D40" s="36">
        <v>1</v>
      </c>
      <c r="E40" s="37">
        <v>2110.8674642930227</v>
      </c>
      <c r="F40" s="48">
        <v>2110.8674642930227</v>
      </c>
      <c r="G40" s="36" t="s">
        <v>97</v>
      </c>
      <c r="H40" s="39" t="s">
        <v>614</v>
      </c>
      <c r="I40" s="40" t="str">
        <f t="shared" si="51"/>
        <v>1.1.1.3</v>
      </c>
      <c r="J40" s="41">
        <v>4</v>
      </c>
      <c r="K40" s="42">
        <f t="shared" si="52"/>
        <v>1</v>
      </c>
      <c r="L40" s="43">
        <f t="shared" si="53"/>
        <v>1</v>
      </c>
      <c r="M40" s="43">
        <f t="shared" si="53"/>
        <v>1</v>
      </c>
      <c r="N40" s="43">
        <f t="shared" si="53"/>
        <v>3</v>
      </c>
      <c r="O40" s="43">
        <f t="shared" si="53"/>
        <v>0</v>
      </c>
      <c r="P40" s="43">
        <f t="shared" si="53"/>
        <v>0</v>
      </c>
      <c r="Q40" s="43">
        <f t="shared" si="53"/>
        <v>0</v>
      </c>
      <c r="R40" s="43">
        <f t="shared" si="53"/>
        <v>0</v>
      </c>
      <c r="S40" s="44">
        <f t="shared" si="53"/>
        <v>0</v>
      </c>
      <c r="T40" s="42" t="str">
        <f t="shared" si="54"/>
        <v>1.</v>
      </c>
      <c r="U40" s="43" t="str">
        <f t="shared" si="54"/>
        <v>1.</v>
      </c>
      <c r="V40" s="43" t="str">
        <f t="shared" si="54"/>
        <v>1.</v>
      </c>
      <c r="W40" s="43" t="str">
        <f t="shared" si="54"/>
        <v>3.</v>
      </c>
      <c r="X40" s="43" t="str">
        <f t="shared" si="54"/>
        <v/>
      </c>
      <c r="Y40" s="43" t="str">
        <f t="shared" si="54"/>
        <v/>
      </c>
      <c r="Z40" s="43" t="str">
        <f t="shared" si="54"/>
        <v/>
      </c>
      <c r="AA40" s="43" t="str">
        <f t="shared" si="54"/>
        <v/>
      </c>
      <c r="AB40" s="43" t="str">
        <f t="shared" si="54"/>
        <v/>
      </c>
      <c r="AC40" s="45" t="str">
        <f t="shared" si="55"/>
        <v>1.1.1.3.</v>
      </c>
    </row>
    <row r="41" spans="1:29" s="26" customFormat="1" ht="41.4" x14ac:dyDescent="0.3">
      <c r="A41" s="46" t="str">
        <f t="shared" si="30"/>
        <v>1.1.1.4</v>
      </c>
      <c r="B41" s="95" t="s">
        <v>135</v>
      </c>
      <c r="C41" s="36" t="s">
        <v>11</v>
      </c>
      <c r="D41" s="36">
        <v>2</v>
      </c>
      <c r="E41" s="37">
        <v>2110.8674642930227</v>
      </c>
      <c r="F41" s="48">
        <v>4221.7349285860455</v>
      </c>
      <c r="G41" s="36" t="s">
        <v>97</v>
      </c>
      <c r="H41" s="39" t="s">
        <v>614</v>
      </c>
      <c r="I41" s="40" t="str">
        <f t="shared" si="51"/>
        <v>1.1.1.4</v>
      </c>
      <c r="J41" s="41">
        <v>4</v>
      </c>
      <c r="K41" s="42">
        <f t="shared" si="52"/>
        <v>1</v>
      </c>
      <c r="L41" s="43">
        <f t="shared" si="53"/>
        <v>1</v>
      </c>
      <c r="M41" s="43">
        <f t="shared" si="53"/>
        <v>1</v>
      </c>
      <c r="N41" s="43">
        <f t="shared" si="53"/>
        <v>4</v>
      </c>
      <c r="O41" s="43">
        <f t="shared" si="53"/>
        <v>0</v>
      </c>
      <c r="P41" s="43">
        <f t="shared" si="53"/>
        <v>0</v>
      </c>
      <c r="Q41" s="43">
        <f t="shared" si="53"/>
        <v>0</v>
      </c>
      <c r="R41" s="43">
        <f t="shared" si="53"/>
        <v>0</v>
      </c>
      <c r="S41" s="44">
        <f t="shared" si="53"/>
        <v>0</v>
      </c>
      <c r="T41" s="42" t="str">
        <f t="shared" si="54"/>
        <v>1.</v>
      </c>
      <c r="U41" s="43" t="str">
        <f t="shared" si="54"/>
        <v>1.</v>
      </c>
      <c r="V41" s="43" t="str">
        <f t="shared" si="54"/>
        <v>1.</v>
      </c>
      <c r="W41" s="43" t="str">
        <f t="shared" si="54"/>
        <v>4.</v>
      </c>
      <c r="X41" s="43" t="str">
        <f t="shared" si="54"/>
        <v/>
      </c>
      <c r="Y41" s="43" t="str">
        <f t="shared" si="54"/>
        <v/>
      </c>
      <c r="Z41" s="43" t="str">
        <f t="shared" si="54"/>
        <v/>
      </c>
      <c r="AA41" s="43" t="str">
        <f t="shared" si="54"/>
        <v/>
      </c>
      <c r="AB41" s="43" t="str">
        <f t="shared" si="54"/>
        <v/>
      </c>
      <c r="AC41" s="45" t="str">
        <f t="shared" si="55"/>
        <v>1.1.1.4.</v>
      </c>
    </row>
    <row r="42" spans="1:29" s="26" customFormat="1" ht="27.6" x14ac:dyDescent="0.3">
      <c r="A42" s="46" t="str">
        <f t="shared" si="30"/>
        <v>1.1.1.5</v>
      </c>
      <c r="B42" s="95" t="s">
        <v>136</v>
      </c>
      <c r="C42" s="36" t="s">
        <v>9</v>
      </c>
      <c r="D42" s="36">
        <v>4</v>
      </c>
      <c r="E42" s="37">
        <v>4153.4619087971405</v>
      </c>
      <c r="F42" s="48">
        <v>16613.847635188562</v>
      </c>
      <c r="G42" s="36" t="s">
        <v>137</v>
      </c>
      <c r="H42" s="39" t="s">
        <v>615</v>
      </c>
      <c r="I42" s="40" t="str">
        <f t="shared" ref="I42:I105" si="57">IF(J42=0,"",LEFT(AC42,LEN(AC42)-1))</f>
        <v>1.1.1.5</v>
      </c>
      <c r="J42" s="41">
        <v>4</v>
      </c>
      <c r="K42" s="42">
        <f t="shared" si="52"/>
        <v>1</v>
      </c>
      <c r="L42" s="43">
        <f t="shared" si="53"/>
        <v>1</v>
      </c>
      <c r="M42" s="43">
        <f t="shared" si="53"/>
        <v>1</v>
      </c>
      <c r="N42" s="43">
        <f t="shared" si="53"/>
        <v>5</v>
      </c>
      <c r="O42" s="43">
        <f t="shared" si="53"/>
        <v>0</v>
      </c>
      <c r="P42" s="43">
        <f t="shared" si="53"/>
        <v>0</v>
      </c>
      <c r="Q42" s="43">
        <f t="shared" si="53"/>
        <v>0</v>
      </c>
      <c r="R42" s="43">
        <f t="shared" si="53"/>
        <v>0</v>
      </c>
      <c r="S42" s="44">
        <f t="shared" si="53"/>
        <v>0</v>
      </c>
      <c r="T42" s="42" t="str">
        <f t="shared" si="54"/>
        <v>1.</v>
      </c>
      <c r="U42" s="43" t="str">
        <f t="shared" si="54"/>
        <v>1.</v>
      </c>
      <c r="V42" s="43" t="str">
        <f t="shared" si="54"/>
        <v>1.</v>
      </c>
      <c r="W42" s="43" t="str">
        <f t="shared" si="54"/>
        <v>5.</v>
      </c>
      <c r="X42" s="43" t="str">
        <f t="shared" si="54"/>
        <v/>
      </c>
      <c r="Y42" s="43" t="str">
        <f t="shared" si="54"/>
        <v/>
      </c>
      <c r="Z42" s="43" t="str">
        <f t="shared" si="54"/>
        <v/>
      </c>
      <c r="AA42" s="43" t="str">
        <f t="shared" si="54"/>
        <v/>
      </c>
      <c r="AB42" s="43" t="str">
        <f t="shared" si="54"/>
        <v/>
      </c>
      <c r="AC42" s="45" t="str">
        <f t="shared" ref="AC42:AC105" si="58">T42&amp;U42&amp;V42&amp;W42&amp;X42&amp;Y42&amp;Z42&amp;AA42&amp;AB42</f>
        <v>1.1.1.5.</v>
      </c>
    </row>
    <row r="43" spans="1:29" s="26" customFormat="1" ht="27.6" x14ac:dyDescent="0.3">
      <c r="A43" s="46" t="str">
        <f t="shared" si="30"/>
        <v>1.1.1.6</v>
      </c>
      <c r="B43" s="95" t="s">
        <v>138</v>
      </c>
      <c r="C43" s="36" t="s">
        <v>9</v>
      </c>
      <c r="D43" s="36">
        <v>7</v>
      </c>
      <c r="E43" s="37">
        <v>1507.1229145906707</v>
      </c>
      <c r="F43" s="48">
        <v>10549.860402134695</v>
      </c>
      <c r="G43" s="36" t="s">
        <v>71</v>
      </c>
      <c r="H43" s="39" t="s">
        <v>616</v>
      </c>
      <c r="I43" s="40" t="str">
        <f t="shared" si="57"/>
        <v>1.1.1.6</v>
      </c>
      <c r="J43" s="41">
        <v>4</v>
      </c>
      <c r="K43" s="42">
        <f t="shared" si="52"/>
        <v>1</v>
      </c>
      <c r="L43" s="43">
        <f t="shared" si="53"/>
        <v>1</v>
      </c>
      <c r="M43" s="43">
        <f t="shared" si="53"/>
        <v>1</v>
      </c>
      <c r="N43" s="43">
        <f t="shared" si="53"/>
        <v>6</v>
      </c>
      <c r="O43" s="43">
        <f t="shared" si="53"/>
        <v>0</v>
      </c>
      <c r="P43" s="43">
        <f t="shared" si="53"/>
        <v>0</v>
      </c>
      <c r="Q43" s="43">
        <f t="shared" si="53"/>
        <v>0</v>
      </c>
      <c r="R43" s="43">
        <f t="shared" si="53"/>
        <v>0</v>
      </c>
      <c r="S43" s="44">
        <f t="shared" si="53"/>
        <v>0</v>
      </c>
      <c r="T43" s="42" t="str">
        <f t="shared" si="54"/>
        <v>1.</v>
      </c>
      <c r="U43" s="43" t="str">
        <f t="shared" si="54"/>
        <v>1.</v>
      </c>
      <c r="V43" s="43" t="str">
        <f t="shared" si="54"/>
        <v>1.</v>
      </c>
      <c r="W43" s="43" t="str">
        <f t="shared" si="54"/>
        <v>6.</v>
      </c>
      <c r="X43" s="43" t="str">
        <f t="shared" si="54"/>
        <v/>
      </c>
      <c r="Y43" s="43" t="str">
        <f t="shared" si="54"/>
        <v/>
      </c>
      <c r="Z43" s="43" t="str">
        <f t="shared" si="54"/>
        <v/>
      </c>
      <c r="AA43" s="43" t="str">
        <f t="shared" si="54"/>
        <v/>
      </c>
      <c r="AB43" s="43" t="str">
        <f t="shared" si="54"/>
        <v/>
      </c>
      <c r="AC43" s="45" t="str">
        <f t="shared" si="58"/>
        <v>1.1.1.6.</v>
      </c>
    </row>
    <row r="44" spans="1:29" s="26" customFormat="1" ht="41.4" x14ac:dyDescent="0.3">
      <c r="A44" s="46" t="str">
        <f t="shared" si="30"/>
        <v>1.1.1.7</v>
      </c>
      <c r="B44" s="95" t="s">
        <v>139</v>
      </c>
      <c r="C44" s="36" t="s">
        <v>11</v>
      </c>
      <c r="D44" s="36">
        <v>1</v>
      </c>
      <c r="E44" s="37">
        <v>1739.2831598681641</v>
      </c>
      <c r="F44" s="48">
        <v>1739.2831598681641</v>
      </c>
      <c r="G44" s="36" t="s">
        <v>73</v>
      </c>
      <c r="H44" s="39" t="s">
        <v>617</v>
      </c>
      <c r="I44" s="40" t="str">
        <f t="shared" si="57"/>
        <v>1.1.1.7</v>
      </c>
      <c r="J44" s="41">
        <v>4</v>
      </c>
      <c r="K44" s="42">
        <f t="shared" si="52"/>
        <v>1</v>
      </c>
      <c r="L44" s="43">
        <f t="shared" si="53"/>
        <v>1</v>
      </c>
      <c r="M44" s="43">
        <f t="shared" si="53"/>
        <v>1</v>
      </c>
      <c r="N44" s="43">
        <f t="shared" si="53"/>
        <v>7</v>
      </c>
      <c r="O44" s="43">
        <f t="shared" si="53"/>
        <v>0</v>
      </c>
      <c r="P44" s="43">
        <f t="shared" si="53"/>
        <v>0</v>
      </c>
      <c r="Q44" s="43">
        <f t="shared" si="53"/>
        <v>0</v>
      </c>
      <c r="R44" s="43">
        <f t="shared" si="53"/>
        <v>0</v>
      </c>
      <c r="S44" s="44">
        <f t="shared" si="53"/>
        <v>0</v>
      </c>
      <c r="T44" s="42" t="str">
        <f t="shared" si="54"/>
        <v>1.</v>
      </c>
      <c r="U44" s="43" t="str">
        <f t="shared" si="54"/>
        <v>1.</v>
      </c>
      <c r="V44" s="43" t="str">
        <f t="shared" si="54"/>
        <v>1.</v>
      </c>
      <c r="W44" s="43" t="str">
        <f t="shared" si="54"/>
        <v>7.</v>
      </c>
      <c r="X44" s="43" t="str">
        <f t="shared" si="54"/>
        <v/>
      </c>
      <c r="Y44" s="43" t="str">
        <f t="shared" si="54"/>
        <v/>
      </c>
      <c r="Z44" s="43" t="str">
        <f t="shared" si="54"/>
        <v/>
      </c>
      <c r="AA44" s="43" t="str">
        <f t="shared" si="54"/>
        <v/>
      </c>
      <c r="AB44" s="43" t="str">
        <f t="shared" si="54"/>
        <v/>
      </c>
      <c r="AC44" s="45" t="str">
        <f t="shared" si="58"/>
        <v>1.1.1.7.</v>
      </c>
    </row>
    <row r="45" spans="1:29" s="26" customFormat="1" ht="27.6" x14ac:dyDescent="0.3">
      <c r="A45" s="46" t="str">
        <f t="shared" si="30"/>
        <v>1.1.1.8</v>
      </c>
      <c r="B45" s="95" t="s">
        <v>140</v>
      </c>
      <c r="C45" s="36" t="s">
        <v>9</v>
      </c>
      <c r="D45" s="36">
        <v>7</v>
      </c>
      <c r="E45" s="37">
        <v>1178.0693438048017</v>
      </c>
      <c r="F45" s="48">
        <v>8246.485406633612</v>
      </c>
      <c r="G45" s="36" t="s">
        <v>55</v>
      </c>
      <c r="H45" s="39" t="s">
        <v>618</v>
      </c>
      <c r="I45" s="40" t="str">
        <f t="shared" si="57"/>
        <v>1.1.1.8</v>
      </c>
      <c r="J45" s="41">
        <v>4</v>
      </c>
      <c r="K45" s="42">
        <f t="shared" si="52"/>
        <v>1</v>
      </c>
      <c r="L45" s="43">
        <f t="shared" si="53"/>
        <v>1</v>
      </c>
      <c r="M45" s="43">
        <f t="shared" si="53"/>
        <v>1</v>
      </c>
      <c r="N45" s="43">
        <f t="shared" si="53"/>
        <v>8</v>
      </c>
      <c r="O45" s="43">
        <f t="shared" si="53"/>
        <v>0</v>
      </c>
      <c r="P45" s="43">
        <f t="shared" si="53"/>
        <v>0</v>
      </c>
      <c r="Q45" s="43">
        <f t="shared" si="53"/>
        <v>0</v>
      </c>
      <c r="R45" s="43">
        <f t="shared" si="53"/>
        <v>0</v>
      </c>
      <c r="S45" s="44">
        <f t="shared" si="53"/>
        <v>0</v>
      </c>
      <c r="T45" s="42" t="str">
        <f t="shared" si="54"/>
        <v>1.</v>
      </c>
      <c r="U45" s="43" t="str">
        <f t="shared" si="54"/>
        <v>1.</v>
      </c>
      <c r="V45" s="43" t="str">
        <f t="shared" si="54"/>
        <v>1.</v>
      </c>
      <c r="W45" s="43" t="str">
        <f t="shared" si="54"/>
        <v>8.</v>
      </c>
      <c r="X45" s="43" t="str">
        <f t="shared" si="54"/>
        <v/>
      </c>
      <c r="Y45" s="43" t="str">
        <f t="shared" si="54"/>
        <v/>
      </c>
      <c r="Z45" s="43" t="str">
        <f t="shared" si="54"/>
        <v/>
      </c>
      <c r="AA45" s="43" t="str">
        <f t="shared" si="54"/>
        <v/>
      </c>
      <c r="AB45" s="43" t="str">
        <f t="shared" si="54"/>
        <v/>
      </c>
      <c r="AC45" s="45" t="str">
        <f t="shared" si="58"/>
        <v>1.1.1.8.</v>
      </c>
    </row>
    <row r="46" spans="1:29" s="26" customFormat="1" ht="27.6" x14ac:dyDescent="0.3">
      <c r="A46" s="46" t="str">
        <f t="shared" si="30"/>
        <v>1.1.1.9</v>
      </c>
      <c r="B46" s="95" t="s">
        <v>141</v>
      </c>
      <c r="C46" s="36" t="s">
        <v>15</v>
      </c>
      <c r="D46" s="97">
        <v>1.46</v>
      </c>
      <c r="E46" s="37">
        <v>10730.807669044343</v>
      </c>
      <c r="F46" s="48">
        <v>15666.979196804739</v>
      </c>
      <c r="G46" s="36" t="s">
        <v>56</v>
      </c>
      <c r="H46" s="39" t="s">
        <v>619</v>
      </c>
      <c r="I46" s="40" t="str">
        <f t="shared" si="57"/>
        <v>1.1.1.9</v>
      </c>
      <c r="J46" s="41">
        <v>4</v>
      </c>
      <c r="K46" s="42">
        <f t="shared" si="52"/>
        <v>1</v>
      </c>
      <c r="L46" s="43">
        <f t="shared" ref="L46:S61" si="59">IF(L$10=$J46,L45+1,IF(AND(L$10&lt;$J46,L45=0),1,IF(K46&lt;&gt;K45,0,L45)))</f>
        <v>1</v>
      </c>
      <c r="M46" s="43">
        <f t="shared" si="59"/>
        <v>1</v>
      </c>
      <c r="N46" s="43">
        <f t="shared" si="59"/>
        <v>9</v>
      </c>
      <c r="O46" s="43">
        <f t="shared" si="59"/>
        <v>0</v>
      </c>
      <c r="P46" s="43">
        <f t="shared" si="59"/>
        <v>0</v>
      </c>
      <c r="Q46" s="43">
        <f t="shared" si="59"/>
        <v>0</v>
      </c>
      <c r="R46" s="43">
        <f t="shared" si="59"/>
        <v>0</v>
      </c>
      <c r="S46" s="44">
        <f t="shared" si="59"/>
        <v>0</v>
      </c>
      <c r="T46" s="42" t="str">
        <f t="shared" si="54"/>
        <v>1.</v>
      </c>
      <c r="U46" s="43" t="str">
        <f t="shared" si="54"/>
        <v>1.</v>
      </c>
      <c r="V46" s="43" t="str">
        <f t="shared" si="54"/>
        <v>1.</v>
      </c>
      <c r="W46" s="43" t="str">
        <f t="shared" si="54"/>
        <v>9.</v>
      </c>
      <c r="X46" s="43" t="str">
        <f t="shared" si="54"/>
        <v/>
      </c>
      <c r="Y46" s="43" t="str">
        <f t="shared" si="54"/>
        <v/>
      </c>
      <c r="Z46" s="43" t="str">
        <f t="shared" si="54"/>
        <v/>
      </c>
      <c r="AA46" s="43" t="str">
        <f t="shared" si="54"/>
        <v/>
      </c>
      <c r="AB46" s="43" t="str">
        <f t="shared" si="54"/>
        <v/>
      </c>
      <c r="AC46" s="45" t="str">
        <f t="shared" si="58"/>
        <v>1.1.1.9.</v>
      </c>
    </row>
    <row r="47" spans="1:29" ht="14.4" x14ac:dyDescent="0.3">
      <c r="A47" s="98" t="str">
        <f t="shared" si="30"/>
        <v>1.1.1.10</v>
      </c>
      <c r="B47" s="99" t="s">
        <v>3</v>
      </c>
      <c r="C47" s="100"/>
      <c r="D47" s="101"/>
      <c r="E47" s="37"/>
      <c r="F47" s="48"/>
      <c r="G47" s="36"/>
      <c r="H47" s="39"/>
      <c r="I47" s="40" t="str">
        <f t="shared" si="57"/>
        <v>1.1.1.10</v>
      </c>
      <c r="J47" s="41">
        <v>4</v>
      </c>
      <c r="K47" s="42">
        <f t="shared" si="52"/>
        <v>1</v>
      </c>
      <c r="L47" s="43">
        <f t="shared" si="59"/>
        <v>1</v>
      </c>
      <c r="M47" s="43">
        <f t="shared" si="59"/>
        <v>1</v>
      </c>
      <c r="N47" s="43">
        <f t="shared" si="59"/>
        <v>10</v>
      </c>
      <c r="O47" s="43">
        <f t="shared" si="59"/>
        <v>0</v>
      </c>
      <c r="P47" s="43">
        <f t="shared" si="59"/>
        <v>0</v>
      </c>
      <c r="Q47" s="43">
        <f t="shared" si="59"/>
        <v>0</v>
      </c>
      <c r="R47" s="43">
        <f t="shared" si="59"/>
        <v>0</v>
      </c>
      <c r="S47" s="44">
        <f t="shared" si="59"/>
        <v>0</v>
      </c>
      <c r="T47" s="42" t="str">
        <f t="shared" si="54"/>
        <v>1.</v>
      </c>
      <c r="U47" s="43" t="str">
        <f t="shared" si="54"/>
        <v>1.</v>
      </c>
      <c r="V47" s="43" t="str">
        <f t="shared" si="54"/>
        <v>1.</v>
      </c>
      <c r="W47" s="43" t="str">
        <f t="shared" si="54"/>
        <v>10.</v>
      </c>
      <c r="X47" s="43" t="str">
        <f t="shared" si="54"/>
        <v/>
      </c>
      <c r="Y47" s="43" t="str">
        <f t="shared" si="54"/>
        <v/>
      </c>
      <c r="Z47" s="43" t="str">
        <f t="shared" si="54"/>
        <v/>
      </c>
      <c r="AA47" s="43" t="str">
        <f t="shared" si="54"/>
        <v/>
      </c>
      <c r="AB47" s="43" t="str">
        <f t="shared" si="54"/>
        <v/>
      </c>
      <c r="AC47" s="45" t="str">
        <f t="shared" si="58"/>
        <v>1.1.1.10.</v>
      </c>
    </row>
    <row r="48" spans="1:29" s="26" customFormat="1" ht="41.4" x14ac:dyDescent="0.3">
      <c r="A48" s="46" t="str">
        <f t="shared" si="30"/>
        <v>1.1.1.10.1</v>
      </c>
      <c r="B48" s="95" t="s">
        <v>142</v>
      </c>
      <c r="C48" s="87" t="s">
        <v>11</v>
      </c>
      <c r="D48" s="36">
        <v>1</v>
      </c>
      <c r="E48" s="37">
        <v>6661.6559636649372</v>
      </c>
      <c r="F48" s="48">
        <v>6661.6559636649372</v>
      </c>
      <c r="G48" s="36" t="s">
        <v>143</v>
      </c>
      <c r="H48" s="39" t="s">
        <v>620</v>
      </c>
      <c r="I48" s="40" t="str">
        <f t="shared" si="57"/>
        <v>1.1.1.10.1</v>
      </c>
      <c r="J48" s="41">
        <v>5</v>
      </c>
      <c r="K48" s="42">
        <f t="shared" si="52"/>
        <v>1</v>
      </c>
      <c r="L48" s="43">
        <f t="shared" si="59"/>
        <v>1</v>
      </c>
      <c r="M48" s="43">
        <f t="shared" si="59"/>
        <v>1</v>
      </c>
      <c r="N48" s="43">
        <f t="shared" si="59"/>
        <v>10</v>
      </c>
      <c r="O48" s="43">
        <f t="shared" si="59"/>
        <v>1</v>
      </c>
      <c r="P48" s="43">
        <f t="shared" si="59"/>
        <v>0</v>
      </c>
      <c r="Q48" s="43">
        <f t="shared" si="59"/>
        <v>0</v>
      </c>
      <c r="R48" s="43">
        <f t="shared" si="59"/>
        <v>0</v>
      </c>
      <c r="S48" s="44">
        <f t="shared" si="59"/>
        <v>0</v>
      </c>
      <c r="T48" s="42" t="str">
        <f t="shared" si="54"/>
        <v>1.</v>
      </c>
      <c r="U48" s="43" t="str">
        <f t="shared" si="54"/>
        <v>1.</v>
      </c>
      <c r="V48" s="43" t="str">
        <f t="shared" si="54"/>
        <v>1.</v>
      </c>
      <c r="W48" s="43" t="str">
        <f t="shared" si="54"/>
        <v>10.</v>
      </c>
      <c r="X48" s="43" t="str">
        <f t="shared" si="54"/>
        <v>1.</v>
      </c>
      <c r="Y48" s="43" t="str">
        <f t="shared" si="54"/>
        <v/>
      </c>
      <c r="Z48" s="43" t="str">
        <f t="shared" si="54"/>
        <v/>
      </c>
      <c r="AA48" s="43" t="str">
        <f t="shared" si="54"/>
        <v/>
      </c>
      <c r="AB48" s="43" t="str">
        <f t="shared" si="54"/>
        <v/>
      </c>
      <c r="AC48" s="45" t="str">
        <f t="shared" si="58"/>
        <v>1.1.1.10.1.</v>
      </c>
    </row>
    <row r="49" spans="1:29" s="26" customFormat="1" ht="27.6" x14ac:dyDescent="0.3">
      <c r="A49" s="46" t="str">
        <f t="shared" si="30"/>
        <v>1.1.1.10.1.1</v>
      </c>
      <c r="B49" s="95" t="s">
        <v>144</v>
      </c>
      <c r="C49" s="36" t="s">
        <v>9</v>
      </c>
      <c r="D49" s="36">
        <v>1</v>
      </c>
      <c r="E49" s="37">
        <v>308.90743379897896</v>
      </c>
      <c r="F49" s="48">
        <v>308.90743379897896</v>
      </c>
      <c r="G49" s="36" t="s">
        <v>92</v>
      </c>
      <c r="H49" s="39" t="s">
        <v>621</v>
      </c>
      <c r="I49" s="40" t="str">
        <f t="shared" si="57"/>
        <v>1.1.1.10.1.1</v>
      </c>
      <c r="J49" s="41">
        <v>6</v>
      </c>
      <c r="K49" s="42">
        <f t="shared" si="52"/>
        <v>1</v>
      </c>
      <c r="L49" s="43">
        <f t="shared" si="59"/>
        <v>1</v>
      </c>
      <c r="M49" s="43">
        <f t="shared" si="59"/>
        <v>1</v>
      </c>
      <c r="N49" s="43">
        <f t="shared" si="59"/>
        <v>10</v>
      </c>
      <c r="O49" s="43">
        <f t="shared" si="59"/>
        <v>1</v>
      </c>
      <c r="P49" s="43">
        <f t="shared" si="59"/>
        <v>1</v>
      </c>
      <c r="Q49" s="43">
        <f t="shared" si="59"/>
        <v>0</v>
      </c>
      <c r="R49" s="43">
        <f t="shared" si="59"/>
        <v>0</v>
      </c>
      <c r="S49" s="44">
        <f t="shared" si="59"/>
        <v>0</v>
      </c>
      <c r="T49" s="42" t="str">
        <f t="shared" si="54"/>
        <v>1.</v>
      </c>
      <c r="U49" s="43" t="str">
        <f t="shared" si="54"/>
        <v>1.</v>
      </c>
      <c r="V49" s="43" t="str">
        <f t="shared" si="54"/>
        <v>1.</v>
      </c>
      <c r="W49" s="43" t="str">
        <f t="shared" si="54"/>
        <v>10.</v>
      </c>
      <c r="X49" s="43" t="str">
        <f t="shared" si="54"/>
        <v>1.</v>
      </c>
      <c r="Y49" s="43" t="str">
        <f t="shared" si="54"/>
        <v>1.</v>
      </c>
      <c r="Z49" s="43" t="str">
        <f t="shared" si="54"/>
        <v/>
      </c>
      <c r="AA49" s="43" t="str">
        <f t="shared" si="54"/>
        <v/>
      </c>
      <c r="AB49" s="43" t="str">
        <f t="shared" si="54"/>
        <v/>
      </c>
      <c r="AC49" s="45" t="str">
        <f t="shared" si="58"/>
        <v>1.1.1.10.1.1.</v>
      </c>
    </row>
    <row r="50" spans="1:29" s="26" customFormat="1" ht="27.6" x14ac:dyDescent="0.3">
      <c r="A50" s="46" t="str">
        <f t="shared" si="30"/>
        <v>1.1.1.10.1.2</v>
      </c>
      <c r="B50" s="95" t="s">
        <v>145</v>
      </c>
      <c r="C50" s="36" t="s">
        <v>9</v>
      </c>
      <c r="D50" s="36">
        <v>1</v>
      </c>
      <c r="E50" s="37">
        <v>181.31523288200938</v>
      </c>
      <c r="F50" s="48">
        <v>181.31523288200938</v>
      </c>
      <c r="G50" s="36" t="s">
        <v>85</v>
      </c>
      <c r="H50" s="39" t="s">
        <v>622</v>
      </c>
      <c r="I50" s="40" t="str">
        <f t="shared" si="57"/>
        <v>1.1.1.10.1.2</v>
      </c>
      <c r="J50" s="41">
        <v>6</v>
      </c>
      <c r="K50" s="42">
        <f t="shared" si="52"/>
        <v>1</v>
      </c>
      <c r="L50" s="43">
        <f t="shared" si="59"/>
        <v>1</v>
      </c>
      <c r="M50" s="43">
        <f t="shared" si="59"/>
        <v>1</v>
      </c>
      <c r="N50" s="43">
        <f t="shared" si="59"/>
        <v>10</v>
      </c>
      <c r="O50" s="43">
        <f t="shared" si="59"/>
        <v>1</v>
      </c>
      <c r="P50" s="43">
        <f t="shared" si="59"/>
        <v>2</v>
      </c>
      <c r="Q50" s="43">
        <f t="shared" si="59"/>
        <v>0</v>
      </c>
      <c r="R50" s="43">
        <f t="shared" si="59"/>
        <v>0</v>
      </c>
      <c r="S50" s="44">
        <f t="shared" si="59"/>
        <v>0</v>
      </c>
      <c r="T50" s="42" t="str">
        <f t="shared" si="54"/>
        <v>1.</v>
      </c>
      <c r="U50" s="43" t="str">
        <f t="shared" si="54"/>
        <v>1.</v>
      </c>
      <c r="V50" s="43" t="str">
        <f t="shared" si="54"/>
        <v>1.</v>
      </c>
      <c r="W50" s="43" t="str">
        <f t="shared" si="54"/>
        <v>10.</v>
      </c>
      <c r="X50" s="43" t="str">
        <f t="shared" si="54"/>
        <v>1.</v>
      </c>
      <c r="Y50" s="43" t="str">
        <f t="shared" si="54"/>
        <v>2.</v>
      </c>
      <c r="Z50" s="43" t="str">
        <f t="shared" si="54"/>
        <v/>
      </c>
      <c r="AA50" s="43" t="str">
        <f t="shared" si="54"/>
        <v/>
      </c>
      <c r="AB50" s="43" t="str">
        <f t="shared" si="54"/>
        <v/>
      </c>
      <c r="AC50" s="45" t="str">
        <f t="shared" si="58"/>
        <v>1.1.1.10.1.2.</v>
      </c>
    </row>
    <row r="51" spans="1:29" s="28" customFormat="1" ht="14.4" x14ac:dyDescent="0.3">
      <c r="A51" s="218" t="str">
        <f t="shared" si="30"/>
        <v>1.1.1.10.2</v>
      </c>
      <c r="B51" s="220" t="s">
        <v>146</v>
      </c>
      <c r="C51" s="75" t="s">
        <v>10</v>
      </c>
      <c r="D51" s="75">
        <v>1956</v>
      </c>
      <c r="E51" s="37">
        <v>0</v>
      </c>
      <c r="F51" s="76"/>
      <c r="G51" s="216" t="s">
        <v>147</v>
      </c>
      <c r="H51" s="216" t="s">
        <v>623</v>
      </c>
      <c r="I51" s="40" t="str">
        <f t="shared" si="57"/>
        <v>1.1.1.10.2</v>
      </c>
      <c r="J51" s="41">
        <v>5</v>
      </c>
      <c r="K51" s="42">
        <f t="shared" si="52"/>
        <v>1</v>
      </c>
      <c r="L51" s="43">
        <f t="shared" si="59"/>
        <v>1</v>
      </c>
      <c r="M51" s="43">
        <f t="shared" si="59"/>
        <v>1</v>
      </c>
      <c r="N51" s="43">
        <f t="shared" si="59"/>
        <v>10</v>
      </c>
      <c r="O51" s="43">
        <f t="shared" si="59"/>
        <v>2</v>
      </c>
      <c r="P51" s="43">
        <f t="shared" si="59"/>
        <v>0</v>
      </c>
      <c r="Q51" s="43">
        <f t="shared" si="59"/>
        <v>0</v>
      </c>
      <c r="R51" s="43">
        <f t="shared" si="59"/>
        <v>0</v>
      </c>
      <c r="S51" s="44">
        <f t="shared" si="59"/>
        <v>0</v>
      </c>
      <c r="T51" s="42" t="str">
        <f t="shared" si="54"/>
        <v>1.</v>
      </c>
      <c r="U51" s="43" t="str">
        <f t="shared" si="54"/>
        <v>1.</v>
      </c>
      <c r="V51" s="43" t="str">
        <f t="shared" si="54"/>
        <v>1.</v>
      </c>
      <c r="W51" s="43" t="str">
        <f t="shared" si="54"/>
        <v>10.</v>
      </c>
      <c r="X51" s="43" t="str">
        <f t="shared" si="54"/>
        <v>2.</v>
      </c>
      <c r="Y51" s="43" t="str">
        <f t="shared" si="54"/>
        <v/>
      </c>
      <c r="Z51" s="43" t="str">
        <f t="shared" si="54"/>
        <v/>
      </c>
      <c r="AA51" s="43" t="str">
        <f t="shared" si="54"/>
        <v/>
      </c>
      <c r="AB51" s="43" t="str">
        <f t="shared" si="54"/>
        <v/>
      </c>
      <c r="AC51" s="45" t="str">
        <f t="shared" si="58"/>
        <v>1.1.1.10.2.</v>
      </c>
    </row>
    <row r="52" spans="1:29" s="26" customFormat="1" ht="14.4" x14ac:dyDescent="0.3">
      <c r="A52" s="219" t="str">
        <f t="shared" si="30"/>
        <v/>
      </c>
      <c r="B52" s="221" t="s">
        <v>22</v>
      </c>
      <c r="C52" s="36" t="s">
        <v>17</v>
      </c>
      <c r="D52" s="36">
        <v>235</v>
      </c>
      <c r="E52" s="37">
        <v>70.652528394217839</v>
      </c>
      <c r="F52" s="48">
        <v>16603.344172641191</v>
      </c>
      <c r="G52" s="217"/>
      <c r="H52" s="217"/>
      <c r="I52" s="40" t="str">
        <f t="shared" si="57"/>
        <v/>
      </c>
      <c r="J52" s="41"/>
      <c r="K52" s="42">
        <f t="shared" si="52"/>
        <v>1</v>
      </c>
      <c r="L52" s="43">
        <f t="shared" si="59"/>
        <v>1</v>
      </c>
      <c r="M52" s="43">
        <f t="shared" si="59"/>
        <v>1</v>
      </c>
      <c r="N52" s="43">
        <f t="shared" si="59"/>
        <v>10</v>
      </c>
      <c r="O52" s="43">
        <f t="shared" si="59"/>
        <v>2</v>
      </c>
      <c r="P52" s="43">
        <f t="shared" si="59"/>
        <v>0</v>
      </c>
      <c r="Q52" s="43">
        <f t="shared" si="59"/>
        <v>0</v>
      </c>
      <c r="R52" s="43">
        <f t="shared" si="59"/>
        <v>0</v>
      </c>
      <c r="S52" s="44">
        <f t="shared" si="59"/>
        <v>0</v>
      </c>
      <c r="T52" s="42" t="str">
        <f t="shared" si="54"/>
        <v>1.</v>
      </c>
      <c r="U52" s="43" t="str">
        <f t="shared" si="54"/>
        <v>1.</v>
      </c>
      <c r="V52" s="43" t="str">
        <f t="shared" si="54"/>
        <v>1.</v>
      </c>
      <c r="W52" s="43" t="str">
        <f t="shared" si="54"/>
        <v>10.</v>
      </c>
      <c r="X52" s="43" t="str">
        <f t="shared" si="54"/>
        <v>2.</v>
      </c>
      <c r="Y52" s="43" t="str">
        <f t="shared" si="54"/>
        <v/>
      </c>
      <c r="Z52" s="43" t="str">
        <f t="shared" si="54"/>
        <v/>
      </c>
      <c r="AA52" s="43" t="str">
        <f t="shared" si="54"/>
        <v/>
      </c>
      <c r="AB52" s="43" t="str">
        <f t="shared" si="54"/>
        <v/>
      </c>
      <c r="AC52" s="45" t="str">
        <f t="shared" si="58"/>
        <v>1.1.1.10.2.</v>
      </c>
    </row>
    <row r="53" spans="1:29" s="28" customFormat="1" ht="14.4" x14ac:dyDescent="0.3">
      <c r="A53" s="218" t="str">
        <f t="shared" si="30"/>
        <v>1.1.1.10.3</v>
      </c>
      <c r="B53" s="220" t="s">
        <v>148</v>
      </c>
      <c r="C53" s="75" t="s">
        <v>10</v>
      </c>
      <c r="D53" s="75">
        <v>65</v>
      </c>
      <c r="E53" s="37">
        <v>0</v>
      </c>
      <c r="F53" s="76"/>
      <c r="G53" s="216" t="s">
        <v>147</v>
      </c>
      <c r="H53" s="216" t="s">
        <v>623</v>
      </c>
      <c r="I53" s="40" t="str">
        <f t="shared" si="57"/>
        <v>1.1.1.10.3</v>
      </c>
      <c r="J53" s="41">
        <v>5</v>
      </c>
      <c r="K53" s="42">
        <f t="shared" si="52"/>
        <v>1</v>
      </c>
      <c r="L53" s="43">
        <f t="shared" si="59"/>
        <v>1</v>
      </c>
      <c r="M53" s="43">
        <f t="shared" si="59"/>
        <v>1</v>
      </c>
      <c r="N53" s="43">
        <f t="shared" si="59"/>
        <v>10</v>
      </c>
      <c r="O53" s="43">
        <f t="shared" si="59"/>
        <v>3</v>
      </c>
      <c r="P53" s="43">
        <f t="shared" si="59"/>
        <v>0</v>
      </c>
      <c r="Q53" s="43">
        <f t="shared" si="59"/>
        <v>0</v>
      </c>
      <c r="R53" s="43">
        <f t="shared" si="59"/>
        <v>0</v>
      </c>
      <c r="S53" s="44">
        <f t="shared" si="59"/>
        <v>0</v>
      </c>
      <c r="T53" s="42" t="str">
        <f t="shared" si="54"/>
        <v>1.</v>
      </c>
      <c r="U53" s="43" t="str">
        <f t="shared" si="54"/>
        <v>1.</v>
      </c>
      <c r="V53" s="43" t="str">
        <f t="shared" si="54"/>
        <v>1.</v>
      </c>
      <c r="W53" s="43" t="str">
        <f t="shared" si="54"/>
        <v>10.</v>
      </c>
      <c r="X53" s="43" t="str">
        <f t="shared" si="54"/>
        <v>3.</v>
      </c>
      <c r="Y53" s="43" t="str">
        <f t="shared" si="54"/>
        <v/>
      </c>
      <c r="Z53" s="43" t="str">
        <f t="shared" si="54"/>
        <v/>
      </c>
      <c r="AA53" s="43" t="str">
        <f t="shared" si="54"/>
        <v/>
      </c>
      <c r="AB53" s="43" t="str">
        <f t="shared" si="54"/>
        <v/>
      </c>
      <c r="AC53" s="45" t="str">
        <f t="shared" si="58"/>
        <v>1.1.1.10.3.</v>
      </c>
    </row>
    <row r="54" spans="1:29" s="26" customFormat="1" ht="14.4" x14ac:dyDescent="0.3">
      <c r="A54" s="219" t="str">
        <f t="shared" si="30"/>
        <v/>
      </c>
      <c r="B54" s="221" t="s">
        <v>22</v>
      </c>
      <c r="C54" s="36" t="s">
        <v>17</v>
      </c>
      <c r="D54" s="36">
        <v>11.7</v>
      </c>
      <c r="E54" s="37">
        <v>70.652528394217839</v>
      </c>
      <c r="F54" s="48">
        <v>826.63458221234873</v>
      </c>
      <c r="G54" s="217"/>
      <c r="H54" s="217"/>
      <c r="I54" s="40" t="str">
        <f t="shared" si="57"/>
        <v/>
      </c>
      <c r="J54" s="41"/>
      <c r="K54" s="42">
        <f t="shared" si="52"/>
        <v>1</v>
      </c>
      <c r="L54" s="43">
        <f t="shared" si="59"/>
        <v>1</v>
      </c>
      <c r="M54" s="43">
        <f t="shared" si="59"/>
        <v>1</v>
      </c>
      <c r="N54" s="43">
        <f t="shared" si="59"/>
        <v>10</v>
      </c>
      <c r="O54" s="43">
        <f t="shared" si="59"/>
        <v>3</v>
      </c>
      <c r="P54" s="43">
        <f t="shared" si="59"/>
        <v>0</v>
      </c>
      <c r="Q54" s="43">
        <f t="shared" si="59"/>
        <v>0</v>
      </c>
      <c r="R54" s="43">
        <f t="shared" si="59"/>
        <v>0</v>
      </c>
      <c r="S54" s="44">
        <f t="shared" si="59"/>
        <v>0</v>
      </c>
      <c r="T54" s="42" t="str">
        <f t="shared" si="54"/>
        <v>1.</v>
      </c>
      <c r="U54" s="43" t="str">
        <f t="shared" si="54"/>
        <v>1.</v>
      </c>
      <c r="V54" s="43" t="str">
        <f t="shared" si="54"/>
        <v>1.</v>
      </c>
      <c r="W54" s="43" t="str">
        <f t="shared" si="54"/>
        <v>10.</v>
      </c>
      <c r="X54" s="43" t="str">
        <f t="shared" si="54"/>
        <v>3.</v>
      </c>
      <c r="Y54" s="43" t="str">
        <f t="shared" si="54"/>
        <v/>
      </c>
      <c r="Z54" s="43" t="str">
        <f t="shared" si="54"/>
        <v/>
      </c>
      <c r="AA54" s="43" t="str">
        <f t="shared" si="54"/>
        <v/>
      </c>
      <c r="AB54" s="43" t="str">
        <f t="shared" si="54"/>
        <v/>
      </c>
      <c r="AC54" s="45" t="str">
        <f t="shared" si="58"/>
        <v>1.1.1.10.3.</v>
      </c>
    </row>
    <row r="55" spans="1:29" s="28" customFormat="1" ht="55.2" x14ac:dyDescent="0.3">
      <c r="A55" s="46" t="str">
        <f t="shared" si="30"/>
        <v>1.1.1.10.4</v>
      </c>
      <c r="B55" s="95" t="s">
        <v>149</v>
      </c>
      <c r="C55" s="36" t="s">
        <v>17</v>
      </c>
      <c r="D55" s="36">
        <v>12.8</v>
      </c>
      <c r="E55" s="37">
        <v>275.19474254404849</v>
      </c>
      <c r="F55" s="48">
        <v>3522.492704563821</v>
      </c>
      <c r="G55" s="36" t="s">
        <v>150</v>
      </c>
      <c r="H55" s="39" t="s">
        <v>624</v>
      </c>
      <c r="I55" s="40" t="str">
        <f t="shared" si="57"/>
        <v>1.1.1.10.4</v>
      </c>
      <c r="J55" s="41">
        <v>5</v>
      </c>
      <c r="K55" s="42">
        <f t="shared" ref="K55:K118" si="60">IF(J55=$K$10,K54+1,K54)</f>
        <v>1</v>
      </c>
      <c r="L55" s="43">
        <f t="shared" si="59"/>
        <v>1</v>
      </c>
      <c r="M55" s="43">
        <f t="shared" si="59"/>
        <v>1</v>
      </c>
      <c r="N55" s="43">
        <f t="shared" si="59"/>
        <v>10</v>
      </c>
      <c r="O55" s="43">
        <f t="shared" si="59"/>
        <v>4</v>
      </c>
      <c r="P55" s="43">
        <f t="shared" si="59"/>
        <v>0</v>
      </c>
      <c r="Q55" s="43">
        <f t="shared" si="59"/>
        <v>0</v>
      </c>
      <c r="R55" s="43">
        <f t="shared" si="59"/>
        <v>0</v>
      </c>
      <c r="S55" s="44">
        <f t="shared" si="59"/>
        <v>0</v>
      </c>
      <c r="T55" s="42" t="str">
        <f t="shared" si="54"/>
        <v>1.</v>
      </c>
      <c r="U55" s="43" t="str">
        <f t="shared" si="54"/>
        <v>1.</v>
      </c>
      <c r="V55" s="43" t="str">
        <f t="shared" si="54"/>
        <v>1.</v>
      </c>
      <c r="W55" s="43" t="str">
        <f t="shared" si="54"/>
        <v>10.</v>
      </c>
      <c r="X55" s="43" t="str">
        <f t="shared" si="54"/>
        <v>4.</v>
      </c>
      <c r="Y55" s="43" t="str">
        <f t="shared" si="54"/>
        <v/>
      </c>
      <c r="Z55" s="43" t="str">
        <f t="shared" si="54"/>
        <v/>
      </c>
      <c r="AA55" s="43" t="str">
        <f t="shared" si="54"/>
        <v/>
      </c>
      <c r="AB55" s="43" t="str">
        <f t="shared" si="54"/>
        <v/>
      </c>
      <c r="AC55" s="45" t="str">
        <f t="shared" si="58"/>
        <v>1.1.1.10.4.</v>
      </c>
    </row>
    <row r="56" spans="1:29" s="28" customFormat="1" ht="14.4" x14ac:dyDescent="0.3">
      <c r="A56" s="218" t="str">
        <f t="shared" si="30"/>
        <v>1.1.1.10.5</v>
      </c>
      <c r="B56" s="220" t="s">
        <v>151</v>
      </c>
      <c r="C56" s="75" t="s">
        <v>17</v>
      </c>
      <c r="D56" s="75">
        <v>136</v>
      </c>
      <c r="E56" s="37">
        <v>0</v>
      </c>
      <c r="F56" s="76"/>
      <c r="G56" s="216" t="s">
        <v>152</v>
      </c>
      <c r="H56" s="216" t="s">
        <v>625</v>
      </c>
      <c r="I56" s="40" t="str">
        <f t="shared" si="57"/>
        <v>1.1.1.10.5</v>
      </c>
      <c r="J56" s="41">
        <v>5</v>
      </c>
      <c r="K56" s="42">
        <f t="shared" si="60"/>
        <v>1</v>
      </c>
      <c r="L56" s="43">
        <f t="shared" si="59"/>
        <v>1</v>
      </c>
      <c r="M56" s="43">
        <f t="shared" si="59"/>
        <v>1</v>
      </c>
      <c r="N56" s="43">
        <f t="shared" si="59"/>
        <v>10</v>
      </c>
      <c r="O56" s="43">
        <f t="shared" si="59"/>
        <v>5</v>
      </c>
      <c r="P56" s="43">
        <f t="shared" si="59"/>
        <v>0</v>
      </c>
      <c r="Q56" s="43">
        <f t="shared" si="59"/>
        <v>0</v>
      </c>
      <c r="R56" s="43">
        <f t="shared" si="59"/>
        <v>0</v>
      </c>
      <c r="S56" s="44">
        <f t="shared" si="59"/>
        <v>0</v>
      </c>
      <c r="T56" s="42" t="str">
        <f t="shared" si="54"/>
        <v>1.</v>
      </c>
      <c r="U56" s="43" t="str">
        <f t="shared" si="54"/>
        <v>1.</v>
      </c>
      <c r="V56" s="43" t="str">
        <f t="shared" si="54"/>
        <v>1.</v>
      </c>
      <c r="W56" s="43" t="str">
        <f t="shared" si="54"/>
        <v>10.</v>
      </c>
      <c r="X56" s="43" t="str">
        <f t="shared" si="54"/>
        <v>5.</v>
      </c>
      <c r="Y56" s="43" t="str">
        <f t="shared" si="54"/>
        <v/>
      </c>
      <c r="Z56" s="43" t="str">
        <f t="shared" si="54"/>
        <v/>
      </c>
      <c r="AA56" s="43" t="str">
        <f t="shared" si="54"/>
        <v/>
      </c>
      <c r="AB56" s="43" t="str">
        <f t="shared" si="54"/>
        <v/>
      </c>
      <c r="AC56" s="45" t="str">
        <f t="shared" si="58"/>
        <v>1.1.1.10.5.</v>
      </c>
    </row>
    <row r="57" spans="1:29" s="28" customFormat="1" ht="41.4" customHeight="1" x14ac:dyDescent="0.3">
      <c r="A57" s="219"/>
      <c r="B57" s="221" t="s">
        <v>22</v>
      </c>
      <c r="C57" s="36" t="s">
        <v>10</v>
      </c>
      <c r="D57" s="36">
        <v>123.2</v>
      </c>
      <c r="E57" s="37">
        <v>327.24542030177446</v>
      </c>
      <c r="F57" s="48">
        <v>40316.635781178615</v>
      </c>
      <c r="G57" s="217"/>
      <c r="H57" s="217"/>
      <c r="I57" s="40" t="str">
        <f t="shared" si="57"/>
        <v/>
      </c>
      <c r="J57" s="41"/>
      <c r="K57" s="42">
        <f t="shared" si="60"/>
        <v>1</v>
      </c>
      <c r="L57" s="43">
        <f t="shared" si="59"/>
        <v>1</v>
      </c>
      <c r="M57" s="43">
        <f t="shared" si="59"/>
        <v>1</v>
      </c>
      <c r="N57" s="43">
        <f t="shared" si="59"/>
        <v>10</v>
      </c>
      <c r="O57" s="43">
        <f t="shared" si="59"/>
        <v>5</v>
      </c>
      <c r="P57" s="43">
        <f t="shared" si="59"/>
        <v>0</v>
      </c>
      <c r="Q57" s="43">
        <f t="shared" si="59"/>
        <v>0</v>
      </c>
      <c r="R57" s="43">
        <f t="shared" si="59"/>
        <v>0</v>
      </c>
      <c r="S57" s="44">
        <f t="shared" si="59"/>
        <v>0</v>
      </c>
      <c r="T57" s="42" t="str">
        <f t="shared" si="54"/>
        <v>1.</v>
      </c>
      <c r="U57" s="43" t="str">
        <f t="shared" si="54"/>
        <v>1.</v>
      </c>
      <c r="V57" s="43" t="str">
        <f t="shared" si="54"/>
        <v>1.</v>
      </c>
      <c r="W57" s="43" t="str">
        <f t="shared" si="54"/>
        <v>10.</v>
      </c>
      <c r="X57" s="43" t="str">
        <f t="shared" si="54"/>
        <v>5.</v>
      </c>
      <c r="Y57" s="43" t="str">
        <f t="shared" si="54"/>
        <v/>
      </c>
      <c r="Z57" s="43" t="str">
        <f t="shared" si="54"/>
        <v/>
      </c>
      <c r="AA57" s="43" t="str">
        <f t="shared" si="54"/>
        <v/>
      </c>
      <c r="AB57" s="43" t="str">
        <f t="shared" si="54"/>
        <v/>
      </c>
      <c r="AC57" s="45" t="str">
        <f t="shared" si="58"/>
        <v>1.1.1.10.5.</v>
      </c>
    </row>
    <row r="58" spans="1:29" s="26" customFormat="1" ht="27.6" x14ac:dyDescent="0.3">
      <c r="A58" s="46" t="str">
        <f t="shared" si="30"/>
        <v>1.1.1.10.6</v>
      </c>
      <c r="B58" s="95" t="s">
        <v>153</v>
      </c>
      <c r="C58" s="36" t="s">
        <v>17</v>
      </c>
      <c r="D58" s="36">
        <v>12.8</v>
      </c>
      <c r="E58" s="37">
        <v>4.1971118722687359</v>
      </c>
      <c r="F58" s="48">
        <v>53.723031965039823</v>
      </c>
      <c r="G58" s="36" t="s">
        <v>105</v>
      </c>
      <c r="H58" s="39" t="s">
        <v>626</v>
      </c>
      <c r="I58" s="40" t="str">
        <f t="shared" si="57"/>
        <v>1.1.1.10.6</v>
      </c>
      <c r="J58" s="41">
        <v>5</v>
      </c>
      <c r="K58" s="42">
        <f t="shared" si="60"/>
        <v>1</v>
      </c>
      <c r="L58" s="43">
        <f t="shared" si="59"/>
        <v>1</v>
      </c>
      <c r="M58" s="43">
        <f t="shared" si="59"/>
        <v>1</v>
      </c>
      <c r="N58" s="43">
        <f t="shared" si="59"/>
        <v>10</v>
      </c>
      <c r="O58" s="43">
        <f t="shared" si="59"/>
        <v>6</v>
      </c>
      <c r="P58" s="43">
        <f t="shared" si="59"/>
        <v>0</v>
      </c>
      <c r="Q58" s="43">
        <f t="shared" si="59"/>
        <v>0</v>
      </c>
      <c r="R58" s="43">
        <f t="shared" si="59"/>
        <v>0</v>
      </c>
      <c r="S58" s="44">
        <f t="shared" si="59"/>
        <v>0</v>
      </c>
      <c r="T58" s="42" t="str">
        <f t="shared" si="54"/>
        <v>1.</v>
      </c>
      <c r="U58" s="43" t="str">
        <f t="shared" si="54"/>
        <v>1.</v>
      </c>
      <c r="V58" s="43" t="str">
        <f t="shared" si="54"/>
        <v>1.</v>
      </c>
      <c r="W58" s="43" t="str">
        <f t="shared" si="54"/>
        <v>10.</v>
      </c>
      <c r="X58" s="43" t="str">
        <f t="shared" si="54"/>
        <v>6.</v>
      </c>
      <c r="Y58" s="43" t="str">
        <f t="shared" si="54"/>
        <v/>
      </c>
      <c r="Z58" s="43" t="str">
        <f t="shared" si="54"/>
        <v/>
      </c>
      <c r="AA58" s="43" t="str">
        <f t="shared" si="54"/>
        <v/>
      </c>
      <c r="AB58" s="43" t="str">
        <f t="shared" si="54"/>
        <v/>
      </c>
      <c r="AC58" s="45" t="str">
        <f t="shared" si="58"/>
        <v>1.1.1.10.6.</v>
      </c>
    </row>
    <row r="59" spans="1:29" s="26" customFormat="1" ht="27.6" x14ac:dyDescent="0.3">
      <c r="A59" s="46" t="str">
        <f t="shared" si="30"/>
        <v>1.1.1.10.7</v>
      </c>
      <c r="B59" s="95" t="s">
        <v>154</v>
      </c>
      <c r="C59" s="36" t="s">
        <v>10</v>
      </c>
      <c r="D59" s="36">
        <v>61</v>
      </c>
      <c r="E59" s="37">
        <v>190.45255184327638</v>
      </c>
      <c r="F59" s="48">
        <v>11617.605662439859</v>
      </c>
      <c r="G59" s="36" t="s">
        <v>64</v>
      </c>
      <c r="H59" s="39" t="s">
        <v>627</v>
      </c>
      <c r="I59" s="40" t="str">
        <f t="shared" si="57"/>
        <v>1.1.1.10.7</v>
      </c>
      <c r="J59" s="41">
        <v>5</v>
      </c>
      <c r="K59" s="42">
        <f t="shared" si="60"/>
        <v>1</v>
      </c>
      <c r="L59" s="43">
        <f t="shared" si="59"/>
        <v>1</v>
      </c>
      <c r="M59" s="43">
        <f t="shared" si="59"/>
        <v>1</v>
      </c>
      <c r="N59" s="43">
        <f t="shared" si="59"/>
        <v>10</v>
      </c>
      <c r="O59" s="43">
        <f t="shared" si="59"/>
        <v>7</v>
      </c>
      <c r="P59" s="43">
        <f t="shared" si="59"/>
        <v>0</v>
      </c>
      <c r="Q59" s="43">
        <f t="shared" si="59"/>
        <v>0</v>
      </c>
      <c r="R59" s="43">
        <f t="shared" si="59"/>
        <v>0</v>
      </c>
      <c r="S59" s="44">
        <f t="shared" si="59"/>
        <v>0</v>
      </c>
      <c r="T59" s="42" t="str">
        <f t="shared" si="54"/>
        <v>1.</v>
      </c>
      <c r="U59" s="43" t="str">
        <f t="shared" si="54"/>
        <v>1.</v>
      </c>
      <c r="V59" s="43" t="str">
        <f t="shared" si="54"/>
        <v>1.</v>
      </c>
      <c r="W59" s="43" t="str">
        <f t="shared" si="54"/>
        <v>10.</v>
      </c>
      <c r="X59" s="43" t="str">
        <f t="shared" si="54"/>
        <v>7.</v>
      </c>
      <c r="Y59" s="43" t="str">
        <f t="shared" si="54"/>
        <v/>
      </c>
      <c r="Z59" s="43" t="str">
        <f t="shared" si="54"/>
        <v/>
      </c>
      <c r="AA59" s="43" t="str">
        <f t="shared" si="54"/>
        <v/>
      </c>
      <c r="AB59" s="43" t="str">
        <f t="shared" si="54"/>
        <v/>
      </c>
      <c r="AC59" s="45" t="str">
        <f t="shared" si="58"/>
        <v>1.1.1.10.7.</v>
      </c>
    </row>
    <row r="60" spans="1:29" s="26" customFormat="1" ht="41.4" x14ac:dyDescent="0.3">
      <c r="A60" s="46" t="str">
        <f t="shared" si="30"/>
        <v>1.1.1.10.8</v>
      </c>
      <c r="B60" s="95" t="s">
        <v>155</v>
      </c>
      <c r="C60" s="36" t="s">
        <v>11</v>
      </c>
      <c r="D60" s="36">
        <v>1</v>
      </c>
      <c r="E60" s="37">
        <v>129861.9990174925</v>
      </c>
      <c r="F60" s="48">
        <v>129861.9990174925</v>
      </c>
      <c r="G60" s="36" t="s">
        <v>156</v>
      </c>
      <c r="H60" s="39" t="s">
        <v>628</v>
      </c>
      <c r="I60" s="40" t="str">
        <f t="shared" si="57"/>
        <v>1.1.1.10.8</v>
      </c>
      <c r="J60" s="41">
        <v>5</v>
      </c>
      <c r="K60" s="42">
        <f t="shared" si="60"/>
        <v>1</v>
      </c>
      <c r="L60" s="43">
        <f t="shared" si="59"/>
        <v>1</v>
      </c>
      <c r="M60" s="43">
        <f t="shared" si="59"/>
        <v>1</v>
      </c>
      <c r="N60" s="43">
        <f t="shared" si="59"/>
        <v>10</v>
      </c>
      <c r="O60" s="43">
        <f t="shared" si="59"/>
        <v>8</v>
      </c>
      <c r="P60" s="43">
        <f t="shared" si="59"/>
        <v>0</v>
      </c>
      <c r="Q60" s="43">
        <f t="shared" si="59"/>
        <v>0</v>
      </c>
      <c r="R60" s="43">
        <f t="shared" si="59"/>
        <v>0</v>
      </c>
      <c r="S60" s="44">
        <f t="shared" si="59"/>
        <v>0</v>
      </c>
      <c r="T60" s="42" t="str">
        <f t="shared" si="54"/>
        <v>1.</v>
      </c>
      <c r="U60" s="43" t="str">
        <f t="shared" si="54"/>
        <v>1.</v>
      </c>
      <c r="V60" s="43" t="str">
        <f t="shared" si="54"/>
        <v>1.</v>
      </c>
      <c r="W60" s="43" t="str">
        <f t="shared" si="54"/>
        <v>10.</v>
      </c>
      <c r="X60" s="43" t="str">
        <f t="shared" si="54"/>
        <v>8.</v>
      </c>
      <c r="Y60" s="43" t="str">
        <f t="shared" si="54"/>
        <v/>
      </c>
      <c r="Z60" s="43" t="str">
        <f t="shared" si="54"/>
        <v/>
      </c>
      <c r="AA60" s="43" t="str">
        <f t="shared" si="54"/>
        <v/>
      </c>
      <c r="AB60" s="43" t="str">
        <f t="shared" si="54"/>
        <v/>
      </c>
      <c r="AC60" s="45" t="str">
        <f t="shared" si="58"/>
        <v>1.1.1.10.8.</v>
      </c>
    </row>
    <row r="61" spans="1:29" s="26" customFormat="1" ht="27.6" x14ac:dyDescent="0.3">
      <c r="A61" s="46" t="str">
        <f t="shared" si="30"/>
        <v>1.1.1.10.8.1</v>
      </c>
      <c r="B61" s="95" t="s">
        <v>157</v>
      </c>
      <c r="C61" s="36" t="s">
        <v>9</v>
      </c>
      <c r="D61" s="36">
        <v>1</v>
      </c>
      <c r="E61" s="37">
        <v>1782.9825819411999</v>
      </c>
      <c r="F61" s="48">
        <v>1782.9825819411999</v>
      </c>
      <c r="G61" s="36" t="s">
        <v>102</v>
      </c>
      <c r="H61" s="39" t="s">
        <v>629</v>
      </c>
      <c r="I61" s="40" t="str">
        <f t="shared" si="57"/>
        <v>1.1.1.10.8.1</v>
      </c>
      <c r="J61" s="41">
        <v>6</v>
      </c>
      <c r="K61" s="42">
        <f t="shared" si="60"/>
        <v>1</v>
      </c>
      <c r="L61" s="43">
        <f t="shared" si="59"/>
        <v>1</v>
      </c>
      <c r="M61" s="43">
        <f t="shared" si="59"/>
        <v>1</v>
      </c>
      <c r="N61" s="43">
        <f t="shared" si="59"/>
        <v>10</v>
      </c>
      <c r="O61" s="43">
        <f t="shared" si="59"/>
        <v>8</v>
      </c>
      <c r="P61" s="43">
        <f t="shared" si="59"/>
        <v>1</v>
      </c>
      <c r="Q61" s="43">
        <f t="shared" si="59"/>
        <v>0</v>
      </c>
      <c r="R61" s="43">
        <f t="shared" si="59"/>
        <v>0</v>
      </c>
      <c r="S61" s="44">
        <f t="shared" si="59"/>
        <v>0</v>
      </c>
      <c r="T61" s="42" t="str">
        <f t="shared" si="54"/>
        <v>1.</v>
      </c>
      <c r="U61" s="43" t="str">
        <f t="shared" si="54"/>
        <v>1.</v>
      </c>
      <c r="V61" s="43" t="str">
        <f t="shared" si="54"/>
        <v>1.</v>
      </c>
      <c r="W61" s="43" t="str">
        <f t="shared" si="54"/>
        <v>10.</v>
      </c>
      <c r="X61" s="43" t="str">
        <f t="shared" si="54"/>
        <v>8.</v>
      </c>
      <c r="Y61" s="43" t="str">
        <f t="shared" si="54"/>
        <v>1.</v>
      </c>
      <c r="Z61" s="43" t="str">
        <f t="shared" si="54"/>
        <v/>
      </c>
      <c r="AA61" s="43" t="str">
        <f t="shared" si="54"/>
        <v/>
      </c>
      <c r="AB61" s="43" t="str">
        <f t="shared" si="54"/>
        <v/>
      </c>
      <c r="AC61" s="45" t="str">
        <f t="shared" si="58"/>
        <v>1.1.1.10.8.1.</v>
      </c>
    </row>
    <row r="62" spans="1:29" s="26" customFormat="1" ht="27.6" x14ac:dyDescent="0.3">
      <c r="A62" s="46" t="str">
        <f t="shared" si="30"/>
        <v>1.1.1.10.8.2</v>
      </c>
      <c r="B62" s="95" t="s">
        <v>158</v>
      </c>
      <c r="C62" s="36" t="s">
        <v>9</v>
      </c>
      <c r="D62" s="36">
        <v>1</v>
      </c>
      <c r="E62" s="37">
        <v>292.06952770846317</v>
      </c>
      <c r="F62" s="48">
        <v>292.06952770846317</v>
      </c>
      <c r="G62" s="36" t="s">
        <v>102</v>
      </c>
      <c r="H62" s="39" t="s">
        <v>630</v>
      </c>
      <c r="I62" s="40" t="str">
        <f t="shared" si="57"/>
        <v>1.1.1.10.8.2</v>
      </c>
      <c r="J62" s="41">
        <v>6</v>
      </c>
      <c r="K62" s="42">
        <f t="shared" si="60"/>
        <v>1</v>
      </c>
      <c r="L62" s="43">
        <f t="shared" ref="L62:S77" si="61">IF(L$10=$J62,L61+1,IF(AND(L$10&lt;$J62,L61=0),1,IF(K62&lt;&gt;K61,0,L61)))</f>
        <v>1</v>
      </c>
      <c r="M62" s="43">
        <f t="shared" si="61"/>
        <v>1</v>
      </c>
      <c r="N62" s="43">
        <f t="shared" si="61"/>
        <v>10</v>
      </c>
      <c r="O62" s="43">
        <f t="shared" si="61"/>
        <v>8</v>
      </c>
      <c r="P62" s="43">
        <f t="shared" si="61"/>
        <v>2</v>
      </c>
      <c r="Q62" s="43">
        <f t="shared" si="61"/>
        <v>0</v>
      </c>
      <c r="R62" s="43">
        <f t="shared" si="61"/>
        <v>0</v>
      </c>
      <c r="S62" s="44">
        <f t="shared" si="61"/>
        <v>0</v>
      </c>
      <c r="T62" s="42" t="str">
        <f t="shared" si="54"/>
        <v>1.</v>
      </c>
      <c r="U62" s="43" t="str">
        <f t="shared" si="54"/>
        <v>1.</v>
      </c>
      <c r="V62" s="43" t="str">
        <f t="shared" si="54"/>
        <v>1.</v>
      </c>
      <c r="W62" s="43" t="str">
        <f t="shared" ref="T62:AB90" si="62">IF(N62=0,"",N62&amp;".")</f>
        <v>10.</v>
      </c>
      <c r="X62" s="43" t="str">
        <f t="shared" si="62"/>
        <v>8.</v>
      </c>
      <c r="Y62" s="43" t="str">
        <f t="shared" si="62"/>
        <v>2.</v>
      </c>
      <c r="Z62" s="43" t="str">
        <f t="shared" si="62"/>
        <v/>
      </c>
      <c r="AA62" s="43" t="str">
        <f t="shared" si="62"/>
        <v/>
      </c>
      <c r="AB62" s="43" t="str">
        <f t="shared" si="62"/>
        <v/>
      </c>
      <c r="AC62" s="45" t="str">
        <f t="shared" si="58"/>
        <v>1.1.1.10.8.2.</v>
      </c>
    </row>
    <row r="63" spans="1:29" s="26" customFormat="1" ht="27.6" x14ac:dyDescent="0.3">
      <c r="A63" s="46" t="str">
        <f t="shared" si="30"/>
        <v>1.1.1.10.9</v>
      </c>
      <c r="B63" s="95" t="s">
        <v>159</v>
      </c>
      <c r="C63" s="36" t="s">
        <v>10</v>
      </c>
      <c r="D63" s="36">
        <v>5</v>
      </c>
      <c r="E63" s="37">
        <v>284.73206941471102</v>
      </c>
      <c r="F63" s="48">
        <v>1423.6603470735552</v>
      </c>
      <c r="G63" s="36" t="s">
        <v>77</v>
      </c>
      <c r="H63" s="39" t="s">
        <v>631</v>
      </c>
      <c r="I63" s="40" t="str">
        <f t="shared" si="57"/>
        <v>1.1.1.10.9</v>
      </c>
      <c r="J63" s="41">
        <v>5</v>
      </c>
      <c r="K63" s="42">
        <f t="shared" si="60"/>
        <v>1</v>
      </c>
      <c r="L63" s="43">
        <f t="shared" si="61"/>
        <v>1</v>
      </c>
      <c r="M63" s="43">
        <f t="shared" si="61"/>
        <v>1</v>
      </c>
      <c r="N63" s="43">
        <f t="shared" si="61"/>
        <v>10</v>
      </c>
      <c r="O63" s="43">
        <f t="shared" si="61"/>
        <v>9</v>
      </c>
      <c r="P63" s="43">
        <f t="shared" si="61"/>
        <v>0</v>
      </c>
      <c r="Q63" s="43">
        <f t="shared" si="61"/>
        <v>0</v>
      </c>
      <c r="R63" s="43">
        <f t="shared" si="61"/>
        <v>0</v>
      </c>
      <c r="S63" s="44">
        <f t="shared" si="61"/>
        <v>0</v>
      </c>
      <c r="T63" s="42" t="str">
        <f t="shared" si="62"/>
        <v>1.</v>
      </c>
      <c r="U63" s="43" t="str">
        <f t="shared" si="62"/>
        <v>1.</v>
      </c>
      <c r="V63" s="43" t="str">
        <f t="shared" si="62"/>
        <v>1.</v>
      </c>
      <c r="W63" s="43" t="str">
        <f t="shared" si="62"/>
        <v>10.</v>
      </c>
      <c r="X63" s="43" t="str">
        <f t="shared" si="62"/>
        <v>9.</v>
      </c>
      <c r="Y63" s="43" t="str">
        <f t="shared" si="62"/>
        <v/>
      </c>
      <c r="Z63" s="43" t="str">
        <f t="shared" si="62"/>
        <v/>
      </c>
      <c r="AA63" s="43" t="str">
        <f t="shared" si="62"/>
        <v/>
      </c>
      <c r="AB63" s="43" t="str">
        <f t="shared" si="62"/>
        <v/>
      </c>
      <c r="AC63" s="45" t="str">
        <f t="shared" si="58"/>
        <v>1.1.1.10.9.</v>
      </c>
    </row>
    <row r="64" spans="1:29" s="26" customFormat="1" ht="27.6" x14ac:dyDescent="0.3">
      <c r="A64" s="46" t="str">
        <f t="shared" si="30"/>
        <v>1.1.1.10.10</v>
      </c>
      <c r="B64" s="95" t="s">
        <v>160</v>
      </c>
      <c r="C64" s="36" t="s">
        <v>17</v>
      </c>
      <c r="D64" s="36">
        <v>61</v>
      </c>
      <c r="E64" s="37">
        <v>38.971215810705118</v>
      </c>
      <c r="F64" s="48">
        <v>2377.2441644530122</v>
      </c>
      <c r="G64" s="36" t="s">
        <v>161</v>
      </c>
      <c r="H64" s="39" t="s">
        <v>632</v>
      </c>
      <c r="I64" s="40" t="str">
        <f t="shared" si="57"/>
        <v>1.1.1.10.10</v>
      </c>
      <c r="J64" s="41">
        <v>5</v>
      </c>
      <c r="K64" s="42">
        <f t="shared" si="60"/>
        <v>1</v>
      </c>
      <c r="L64" s="43">
        <f t="shared" si="61"/>
        <v>1</v>
      </c>
      <c r="M64" s="43">
        <f t="shared" si="61"/>
        <v>1</v>
      </c>
      <c r="N64" s="43">
        <f t="shared" si="61"/>
        <v>10</v>
      </c>
      <c r="O64" s="43">
        <f t="shared" si="61"/>
        <v>10</v>
      </c>
      <c r="P64" s="43">
        <f t="shared" si="61"/>
        <v>0</v>
      </c>
      <c r="Q64" s="43">
        <f t="shared" si="61"/>
        <v>0</v>
      </c>
      <c r="R64" s="43">
        <f t="shared" si="61"/>
        <v>0</v>
      </c>
      <c r="S64" s="44">
        <f t="shared" si="61"/>
        <v>0</v>
      </c>
      <c r="T64" s="42" t="str">
        <f t="shared" si="62"/>
        <v>1.</v>
      </c>
      <c r="U64" s="43" t="str">
        <f t="shared" si="62"/>
        <v>1.</v>
      </c>
      <c r="V64" s="43" t="str">
        <f t="shared" si="62"/>
        <v>1.</v>
      </c>
      <c r="W64" s="43" t="str">
        <f t="shared" si="62"/>
        <v>10.</v>
      </c>
      <c r="X64" s="43" t="str">
        <f t="shared" si="62"/>
        <v>10.</v>
      </c>
      <c r="Y64" s="43" t="str">
        <f t="shared" si="62"/>
        <v/>
      </c>
      <c r="Z64" s="43" t="str">
        <f t="shared" si="62"/>
        <v/>
      </c>
      <c r="AA64" s="43" t="str">
        <f t="shared" si="62"/>
        <v/>
      </c>
      <c r="AB64" s="43" t="str">
        <f t="shared" si="62"/>
        <v/>
      </c>
      <c r="AC64" s="45" t="str">
        <f t="shared" si="58"/>
        <v>1.1.1.10.10.</v>
      </c>
    </row>
    <row r="65" spans="1:29" s="26" customFormat="1" ht="41.4" x14ac:dyDescent="0.3">
      <c r="A65" s="46" t="str">
        <f t="shared" si="30"/>
        <v>1.1.1.10.11</v>
      </c>
      <c r="B65" s="95" t="s">
        <v>162</v>
      </c>
      <c r="C65" s="36" t="s">
        <v>11</v>
      </c>
      <c r="D65" s="36">
        <v>1</v>
      </c>
      <c r="E65" s="37">
        <v>42891.125645088665</v>
      </c>
      <c r="F65" s="48">
        <v>42891.125645088665</v>
      </c>
      <c r="G65" s="36" t="s">
        <v>163</v>
      </c>
      <c r="H65" s="39" t="s">
        <v>633</v>
      </c>
      <c r="I65" s="40" t="str">
        <f t="shared" si="57"/>
        <v>1.1.1.10.11</v>
      </c>
      <c r="J65" s="41">
        <v>5</v>
      </c>
      <c r="K65" s="42">
        <f t="shared" si="60"/>
        <v>1</v>
      </c>
      <c r="L65" s="43">
        <f t="shared" si="61"/>
        <v>1</v>
      </c>
      <c r="M65" s="43">
        <f t="shared" si="61"/>
        <v>1</v>
      </c>
      <c r="N65" s="43">
        <f t="shared" si="61"/>
        <v>10</v>
      </c>
      <c r="O65" s="43">
        <f t="shared" si="61"/>
        <v>11</v>
      </c>
      <c r="P65" s="43">
        <f t="shared" si="61"/>
        <v>0</v>
      </c>
      <c r="Q65" s="43">
        <f t="shared" si="61"/>
        <v>0</v>
      </c>
      <c r="R65" s="43">
        <f t="shared" si="61"/>
        <v>0</v>
      </c>
      <c r="S65" s="44">
        <f t="shared" si="61"/>
        <v>0</v>
      </c>
      <c r="T65" s="42" t="str">
        <f t="shared" si="62"/>
        <v>1.</v>
      </c>
      <c r="U65" s="43" t="str">
        <f t="shared" si="62"/>
        <v>1.</v>
      </c>
      <c r="V65" s="43" t="str">
        <f t="shared" si="62"/>
        <v>1.</v>
      </c>
      <c r="W65" s="43" t="str">
        <f t="shared" si="62"/>
        <v>10.</v>
      </c>
      <c r="X65" s="43" t="str">
        <f t="shared" si="62"/>
        <v>11.</v>
      </c>
      <c r="Y65" s="43" t="str">
        <f t="shared" si="62"/>
        <v/>
      </c>
      <c r="Z65" s="43" t="str">
        <f t="shared" si="62"/>
        <v/>
      </c>
      <c r="AA65" s="43" t="str">
        <f t="shared" si="62"/>
        <v/>
      </c>
      <c r="AB65" s="43" t="str">
        <f t="shared" si="62"/>
        <v/>
      </c>
      <c r="AC65" s="45" t="str">
        <f t="shared" si="58"/>
        <v>1.1.1.10.11.</v>
      </c>
    </row>
    <row r="66" spans="1:29" s="26" customFormat="1" ht="27.6" x14ac:dyDescent="0.3">
      <c r="A66" s="46" t="str">
        <f t="shared" si="30"/>
        <v>1.1.1.10.11.1</v>
      </c>
      <c r="B66" s="102" t="s">
        <v>164</v>
      </c>
      <c r="C66" s="36" t="s">
        <v>9</v>
      </c>
      <c r="D66" s="36">
        <v>1</v>
      </c>
      <c r="E66" s="37">
        <v>1444.2803515298947</v>
      </c>
      <c r="F66" s="48">
        <v>1444.2803515298947</v>
      </c>
      <c r="G66" s="36" t="s">
        <v>99</v>
      </c>
      <c r="H66" s="39" t="s">
        <v>634</v>
      </c>
      <c r="I66" s="40" t="str">
        <f t="shared" si="57"/>
        <v>1.1.1.10.11.1</v>
      </c>
      <c r="J66" s="41">
        <v>6</v>
      </c>
      <c r="K66" s="42">
        <f t="shared" si="60"/>
        <v>1</v>
      </c>
      <c r="L66" s="43">
        <f t="shared" si="61"/>
        <v>1</v>
      </c>
      <c r="M66" s="43">
        <f t="shared" si="61"/>
        <v>1</v>
      </c>
      <c r="N66" s="43">
        <f t="shared" si="61"/>
        <v>10</v>
      </c>
      <c r="O66" s="43">
        <f t="shared" si="61"/>
        <v>11</v>
      </c>
      <c r="P66" s="43">
        <f t="shared" si="61"/>
        <v>1</v>
      </c>
      <c r="Q66" s="43">
        <f t="shared" si="61"/>
        <v>0</v>
      </c>
      <c r="R66" s="43">
        <f t="shared" si="61"/>
        <v>0</v>
      </c>
      <c r="S66" s="44">
        <f t="shared" si="61"/>
        <v>0</v>
      </c>
      <c r="T66" s="42" t="str">
        <f t="shared" si="62"/>
        <v>1.</v>
      </c>
      <c r="U66" s="43" t="str">
        <f t="shared" si="62"/>
        <v>1.</v>
      </c>
      <c r="V66" s="43" t="str">
        <f t="shared" si="62"/>
        <v>1.</v>
      </c>
      <c r="W66" s="43" t="str">
        <f t="shared" si="62"/>
        <v>10.</v>
      </c>
      <c r="X66" s="43" t="str">
        <f t="shared" si="62"/>
        <v>11.</v>
      </c>
      <c r="Y66" s="43" t="str">
        <f t="shared" si="62"/>
        <v>1.</v>
      </c>
      <c r="Z66" s="43" t="str">
        <f t="shared" si="62"/>
        <v/>
      </c>
      <c r="AA66" s="43" t="str">
        <f t="shared" si="62"/>
        <v/>
      </c>
      <c r="AB66" s="43" t="str">
        <f t="shared" si="62"/>
        <v/>
      </c>
      <c r="AC66" s="45" t="str">
        <f t="shared" si="58"/>
        <v>1.1.1.10.11.1.</v>
      </c>
    </row>
    <row r="67" spans="1:29" s="26" customFormat="1" ht="27.6" x14ac:dyDescent="0.3">
      <c r="A67" s="46" t="str">
        <f t="shared" si="30"/>
        <v>1.1.1.10.11.2</v>
      </c>
      <c r="B67" s="102" t="s">
        <v>165</v>
      </c>
      <c r="C67" s="36" t="s">
        <v>9</v>
      </c>
      <c r="D67" s="36">
        <v>1</v>
      </c>
      <c r="E67" s="37">
        <v>241.27977637322948</v>
      </c>
      <c r="F67" s="48">
        <v>241.27977637322948</v>
      </c>
      <c r="G67" s="36" t="s">
        <v>99</v>
      </c>
      <c r="H67" s="39" t="s">
        <v>635</v>
      </c>
      <c r="I67" s="40" t="str">
        <f t="shared" si="57"/>
        <v>1.1.1.10.11.2</v>
      </c>
      <c r="J67" s="41">
        <v>6</v>
      </c>
      <c r="K67" s="42">
        <f t="shared" si="60"/>
        <v>1</v>
      </c>
      <c r="L67" s="43">
        <f t="shared" si="61"/>
        <v>1</v>
      </c>
      <c r="M67" s="43">
        <f t="shared" si="61"/>
        <v>1</v>
      </c>
      <c r="N67" s="43">
        <f t="shared" si="61"/>
        <v>10</v>
      </c>
      <c r="O67" s="43">
        <f t="shared" si="61"/>
        <v>11</v>
      </c>
      <c r="P67" s="43">
        <f t="shared" si="61"/>
        <v>2</v>
      </c>
      <c r="Q67" s="43">
        <f t="shared" si="61"/>
        <v>0</v>
      </c>
      <c r="R67" s="43">
        <f t="shared" si="61"/>
        <v>0</v>
      </c>
      <c r="S67" s="44">
        <f t="shared" si="61"/>
        <v>0</v>
      </c>
      <c r="T67" s="42" t="str">
        <f t="shared" si="62"/>
        <v>1.</v>
      </c>
      <c r="U67" s="43" t="str">
        <f t="shared" si="62"/>
        <v>1.</v>
      </c>
      <c r="V67" s="43" t="str">
        <f t="shared" si="62"/>
        <v>1.</v>
      </c>
      <c r="W67" s="43" t="str">
        <f t="shared" si="62"/>
        <v>10.</v>
      </c>
      <c r="X67" s="43" t="str">
        <f t="shared" si="62"/>
        <v>11.</v>
      </c>
      <c r="Y67" s="43" t="str">
        <f t="shared" si="62"/>
        <v>2.</v>
      </c>
      <c r="Z67" s="43" t="str">
        <f t="shared" si="62"/>
        <v/>
      </c>
      <c r="AA67" s="43" t="str">
        <f t="shared" si="62"/>
        <v/>
      </c>
      <c r="AB67" s="43" t="str">
        <f t="shared" si="62"/>
        <v/>
      </c>
      <c r="AC67" s="45" t="str">
        <f t="shared" si="58"/>
        <v>1.1.1.10.11.2.</v>
      </c>
    </row>
    <row r="68" spans="1:29" s="26" customFormat="1" ht="27.6" x14ac:dyDescent="0.3">
      <c r="A68" s="46" t="str">
        <f t="shared" si="30"/>
        <v>1.1.1.10.12</v>
      </c>
      <c r="B68" s="102" t="s">
        <v>166</v>
      </c>
      <c r="C68" s="36" t="s">
        <v>17</v>
      </c>
      <c r="D68" s="36">
        <v>49.6</v>
      </c>
      <c r="E68" s="37">
        <v>39.263304611546246</v>
      </c>
      <c r="F68" s="48">
        <v>1947.4599087326937</v>
      </c>
      <c r="G68" s="36" t="s">
        <v>114</v>
      </c>
      <c r="H68" s="39" t="s">
        <v>636</v>
      </c>
      <c r="I68" s="40" t="str">
        <f t="shared" si="57"/>
        <v>1.1.1.10.12</v>
      </c>
      <c r="J68" s="41">
        <v>5</v>
      </c>
      <c r="K68" s="42">
        <f t="shared" si="60"/>
        <v>1</v>
      </c>
      <c r="L68" s="43">
        <f t="shared" si="61"/>
        <v>1</v>
      </c>
      <c r="M68" s="43">
        <f t="shared" si="61"/>
        <v>1</v>
      </c>
      <c r="N68" s="43">
        <f t="shared" si="61"/>
        <v>10</v>
      </c>
      <c r="O68" s="43">
        <f t="shared" si="61"/>
        <v>12</v>
      </c>
      <c r="P68" s="43">
        <f t="shared" si="61"/>
        <v>0</v>
      </c>
      <c r="Q68" s="43">
        <f t="shared" si="61"/>
        <v>0</v>
      </c>
      <c r="R68" s="43">
        <f t="shared" si="61"/>
        <v>0</v>
      </c>
      <c r="S68" s="44">
        <f t="shared" si="61"/>
        <v>0</v>
      </c>
      <c r="T68" s="42" t="str">
        <f t="shared" si="62"/>
        <v>1.</v>
      </c>
      <c r="U68" s="43" t="str">
        <f t="shared" si="62"/>
        <v>1.</v>
      </c>
      <c r="V68" s="43" t="str">
        <f t="shared" si="62"/>
        <v>1.</v>
      </c>
      <c r="W68" s="43" t="str">
        <f t="shared" si="62"/>
        <v>10.</v>
      </c>
      <c r="X68" s="43" t="str">
        <f t="shared" si="62"/>
        <v>12.</v>
      </c>
      <c r="Y68" s="43" t="str">
        <f t="shared" si="62"/>
        <v/>
      </c>
      <c r="Z68" s="43" t="str">
        <f t="shared" si="62"/>
        <v/>
      </c>
      <c r="AA68" s="43" t="str">
        <f t="shared" si="62"/>
        <v/>
      </c>
      <c r="AB68" s="43" t="str">
        <f t="shared" si="62"/>
        <v/>
      </c>
      <c r="AC68" s="45" t="str">
        <f t="shared" si="58"/>
        <v>1.1.1.10.12.</v>
      </c>
    </row>
    <row r="69" spans="1:29" s="26" customFormat="1" ht="41.4" x14ac:dyDescent="0.3">
      <c r="A69" s="46" t="str">
        <f t="shared" si="30"/>
        <v>1.1.1.10.13</v>
      </c>
      <c r="B69" s="102" t="s">
        <v>167</v>
      </c>
      <c r="C69" s="36" t="s">
        <v>17</v>
      </c>
      <c r="D69" s="36">
        <v>66.3</v>
      </c>
      <c r="E69" s="37">
        <v>22.688459955069607</v>
      </c>
      <c r="F69" s="48">
        <v>1504.2448950211149</v>
      </c>
      <c r="G69" s="36" t="s">
        <v>168</v>
      </c>
      <c r="H69" s="39" t="s">
        <v>637</v>
      </c>
      <c r="I69" s="40" t="str">
        <f t="shared" si="57"/>
        <v>1.1.1.10.13</v>
      </c>
      <c r="J69" s="41">
        <v>5</v>
      </c>
      <c r="K69" s="42">
        <f t="shared" si="60"/>
        <v>1</v>
      </c>
      <c r="L69" s="43">
        <f t="shared" si="61"/>
        <v>1</v>
      </c>
      <c r="M69" s="43">
        <f t="shared" si="61"/>
        <v>1</v>
      </c>
      <c r="N69" s="43">
        <f t="shared" si="61"/>
        <v>10</v>
      </c>
      <c r="O69" s="43">
        <f t="shared" si="61"/>
        <v>13</v>
      </c>
      <c r="P69" s="43">
        <f t="shared" si="61"/>
        <v>0</v>
      </c>
      <c r="Q69" s="43">
        <f t="shared" si="61"/>
        <v>0</v>
      </c>
      <c r="R69" s="43">
        <f t="shared" si="61"/>
        <v>0</v>
      </c>
      <c r="S69" s="44">
        <f t="shared" si="61"/>
        <v>0</v>
      </c>
      <c r="T69" s="42" t="str">
        <f t="shared" si="62"/>
        <v>1.</v>
      </c>
      <c r="U69" s="43" t="str">
        <f t="shared" si="62"/>
        <v>1.</v>
      </c>
      <c r="V69" s="43" t="str">
        <f t="shared" si="62"/>
        <v>1.</v>
      </c>
      <c r="W69" s="43" t="str">
        <f t="shared" si="62"/>
        <v>10.</v>
      </c>
      <c r="X69" s="43" t="str">
        <f t="shared" si="62"/>
        <v>13.</v>
      </c>
      <c r="Y69" s="43" t="str">
        <f t="shared" si="62"/>
        <v/>
      </c>
      <c r="Z69" s="43" t="str">
        <f t="shared" si="62"/>
        <v/>
      </c>
      <c r="AA69" s="43" t="str">
        <f t="shared" si="62"/>
        <v/>
      </c>
      <c r="AB69" s="43" t="str">
        <f t="shared" si="62"/>
        <v/>
      </c>
      <c r="AC69" s="45" t="str">
        <f t="shared" si="58"/>
        <v>1.1.1.10.13.</v>
      </c>
    </row>
    <row r="70" spans="1:29" s="26" customFormat="1" ht="124.2" x14ac:dyDescent="0.3">
      <c r="A70" s="46" t="str">
        <f t="shared" si="30"/>
        <v>1.1.1.10.14</v>
      </c>
      <c r="B70" s="102" t="s">
        <v>169</v>
      </c>
      <c r="C70" s="36" t="s">
        <v>11</v>
      </c>
      <c r="D70" s="36">
        <v>56</v>
      </c>
      <c r="E70" s="37">
        <v>70305.221384963268</v>
      </c>
      <c r="F70" s="48">
        <v>3937092.3975579431</v>
      </c>
      <c r="G70" s="36" t="s">
        <v>170</v>
      </c>
      <c r="H70" s="39" t="s">
        <v>638</v>
      </c>
      <c r="I70" s="40" t="str">
        <f t="shared" si="57"/>
        <v>1.1.1.10.14</v>
      </c>
      <c r="J70" s="41">
        <v>5</v>
      </c>
      <c r="K70" s="42">
        <f t="shared" si="60"/>
        <v>1</v>
      </c>
      <c r="L70" s="43">
        <f t="shared" si="61"/>
        <v>1</v>
      </c>
      <c r="M70" s="43">
        <f t="shared" si="61"/>
        <v>1</v>
      </c>
      <c r="N70" s="43">
        <f t="shared" si="61"/>
        <v>10</v>
      </c>
      <c r="O70" s="43">
        <f t="shared" si="61"/>
        <v>14</v>
      </c>
      <c r="P70" s="43">
        <f t="shared" si="61"/>
        <v>0</v>
      </c>
      <c r="Q70" s="43">
        <f t="shared" si="61"/>
        <v>0</v>
      </c>
      <c r="R70" s="43">
        <f t="shared" si="61"/>
        <v>0</v>
      </c>
      <c r="S70" s="44">
        <f t="shared" si="61"/>
        <v>0</v>
      </c>
      <c r="T70" s="42" t="str">
        <f t="shared" si="62"/>
        <v>1.</v>
      </c>
      <c r="U70" s="43" t="str">
        <f t="shared" si="62"/>
        <v>1.</v>
      </c>
      <c r="V70" s="43" t="str">
        <f t="shared" si="62"/>
        <v>1.</v>
      </c>
      <c r="W70" s="43" t="str">
        <f t="shared" si="62"/>
        <v>10.</v>
      </c>
      <c r="X70" s="43" t="str">
        <f t="shared" si="62"/>
        <v>14.</v>
      </c>
      <c r="Y70" s="43" t="str">
        <f t="shared" si="62"/>
        <v/>
      </c>
      <c r="Z70" s="43" t="str">
        <f t="shared" si="62"/>
        <v/>
      </c>
      <c r="AA70" s="43" t="str">
        <f t="shared" si="62"/>
        <v/>
      </c>
      <c r="AB70" s="43" t="str">
        <f t="shared" si="62"/>
        <v/>
      </c>
      <c r="AC70" s="45" t="str">
        <f t="shared" si="58"/>
        <v>1.1.1.10.14.</v>
      </c>
    </row>
    <row r="71" spans="1:29" s="26" customFormat="1" ht="110.4" x14ac:dyDescent="0.3">
      <c r="A71" s="46" t="str">
        <f t="shared" si="30"/>
        <v>1.1.1.10.15</v>
      </c>
      <c r="B71" s="102" t="s">
        <v>171</v>
      </c>
      <c r="C71" s="36" t="s">
        <v>11</v>
      </c>
      <c r="D71" s="36">
        <v>2</v>
      </c>
      <c r="E71" s="37">
        <v>129210.94302386617</v>
      </c>
      <c r="F71" s="48">
        <v>258421.88604773235</v>
      </c>
      <c r="G71" s="36" t="s">
        <v>172</v>
      </c>
      <c r="H71" s="39" t="s">
        <v>639</v>
      </c>
      <c r="I71" s="40" t="str">
        <f t="shared" si="57"/>
        <v>1.1.1.10.15</v>
      </c>
      <c r="J71" s="41">
        <v>5</v>
      </c>
      <c r="K71" s="42">
        <f t="shared" si="60"/>
        <v>1</v>
      </c>
      <c r="L71" s="43">
        <f t="shared" si="61"/>
        <v>1</v>
      </c>
      <c r="M71" s="43">
        <f t="shared" si="61"/>
        <v>1</v>
      </c>
      <c r="N71" s="43">
        <f t="shared" si="61"/>
        <v>10</v>
      </c>
      <c r="O71" s="43">
        <f t="shared" si="61"/>
        <v>15</v>
      </c>
      <c r="P71" s="43">
        <f t="shared" si="61"/>
        <v>0</v>
      </c>
      <c r="Q71" s="43">
        <f t="shared" si="61"/>
        <v>0</v>
      </c>
      <c r="R71" s="43">
        <f t="shared" si="61"/>
        <v>0</v>
      </c>
      <c r="S71" s="44">
        <f t="shared" si="61"/>
        <v>0</v>
      </c>
      <c r="T71" s="42" t="str">
        <f t="shared" si="62"/>
        <v>1.</v>
      </c>
      <c r="U71" s="43" t="str">
        <f t="shared" si="62"/>
        <v>1.</v>
      </c>
      <c r="V71" s="43" t="str">
        <f t="shared" si="62"/>
        <v>1.</v>
      </c>
      <c r="W71" s="43" t="str">
        <f t="shared" si="62"/>
        <v>10.</v>
      </c>
      <c r="X71" s="43" t="str">
        <f t="shared" si="62"/>
        <v>15.</v>
      </c>
      <c r="Y71" s="43" t="str">
        <f t="shared" si="62"/>
        <v/>
      </c>
      <c r="Z71" s="43" t="str">
        <f t="shared" si="62"/>
        <v/>
      </c>
      <c r="AA71" s="43" t="str">
        <f t="shared" si="62"/>
        <v/>
      </c>
      <c r="AB71" s="43" t="str">
        <f t="shared" si="62"/>
        <v/>
      </c>
      <c r="AC71" s="45" t="str">
        <f t="shared" si="58"/>
        <v>1.1.1.10.15.</v>
      </c>
    </row>
    <row r="72" spans="1:29" s="26" customFormat="1" ht="27.6" x14ac:dyDescent="0.3">
      <c r="A72" s="46" t="str">
        <f t="shared" si="30"/>
        <v>1.1.1.10.16</v>
      </c>
      <c r="B72" s="102" t="s">
        <v>173</v>
      </c>
      <c r="C72" s="36" t="s">
        <v>9</v>
      </c>
      <c r="D72" s="36">
        <v>2</v>
      </c>
      <c r="E72" s="37">
        <v>1510.960274016745</v>
      </c>
      <c r="F72" s="48">
        <v>3021.9205480334899</v>
      </c>
      <c r="G72" s="36" t="s">
        <v>127</v>
      </c>
      <c r="H72" s="39" t="s">
        <v>640</v>
      </c>
      <c r="I72" s="40" t="str">
        <f t="shared" si="57"/>
        <v>1.1.1.10.16</v>
      </c>
      <c r="J72" s="41">
        <v>5</v>
      </c>
      <c r="K72" s="42">
        <f t="shared" si="60"/>
        <v>1</v>
      </c>
      <c r="L72" s="43">
        <f t="shared" si="61"/>
        <v>1</v>
      </c>
      <c r="M72" s="43">
        <f t="shared" si="61"/>
        <v>1</v>
      </c>
      <c r="N72" s="43">
        <f t="shared" si="61"/>
        <v>10</v>
      </c>
      <c r="O72" s="43">
        <f t="shared" si="61"/>
        <v>16</v>
      </c>
      <c r="P72" s="43">
        <f t="shared" si="61"/>
        <v>0</v>
      </c>
      <c r="Q72" s="43">
        <f t="shared" si="61"/>
        <v>0</v>
      </c>
      <c r="R72" s="43">
        <f t="shared" si="61"/>
        <v>0</v>
      </c>
      <c r="S72" s="44">
        <f t="shared" si="61"/>
        <v>0</v>
      </c>
      <c r="T72" s="42" t="str">
        <f t="shared" si="62"/>
        <v>1.</v>
      </c>
      <c r="U72" s="43" t="str">
        <f t="shared" si="62"/>
        <v>1.</v>
      </c>
      <c r="V72" s="43" t="str">
        <f t="shared" si="62"/>
        <v>1.</v>
      </c>
      <c r="W72" s="43" t="str">
        <f t="shared" si="62"/>
        <v>10.</v>
      </c>
      <c r="X72" s="43" t="str">
        <f t="shared" si="62"/>
        <v>16.</v>
      </c>
      <c r="Y72" s="43" t="str">
        <f t="shared" si="62"/>
        <v/>
      </c>
      <c r="Z72" s="43" t="str">
        <f t="shared" si="62"/>
        <v/>
      </c>
      <c r="AA72" s="43" t="str">
        <f t="shared" si="62"/>
        <v/>
      </c>
      <c r="AB72" s="43" t="str">
        <f t="shared" si="62"/>
        <v/>
      </c>
      <c r="AC72" s="45" t="str">
        <f t="shared" si="58"/>
        <v>1.1.1.10.16.</v>
      </c>
    </row>
    <row r="73" spans="1:29" s="26" customFormat="1" ht="27.6" x14ac:dyDescent="0.3">
      <c r="A73" s="46" t="str">
        <f t="shared" si="30"/>
        <v>1.1.1.10.17</v>
      </c>
      <c r="B73" s="102" t="s">
        <v>174</v>
      </c>
      <c r="C73" s="36" t="s">
        <v>10</v>
      </c>
      <c r="D73" s="36">
        <v>10</v>
      </c>
      <c r="E73" s="37">
        <v>39.620736074216872</v>
      </c>
      <c r="F73" s="48">
        <v>396.2073607421687</v>
      </c>
      <c r="G73" s="36" t="s">
        <v>175</v>
      </c>
      <c r="H73" s="39" t="s">
        <v>641</v>
      </c>
      <c r="I73" s="40" t="str">
        <f t="shared" si="57"/>
        <v>1.1.1.10.17</v>
      </c>
      <c r="J73" s="41">
        <v>5</v>
      </c>
      <c r="K73" s="42">
        <f t="shared" si="60"/>
        <v>1</v>
      </c>
      <c r="L73" s="43">
        <f t="shared" si="61"/>
        <v>1</v>
      </c>
      <c r="M73" s="43">
        <f t="shared" si="61"/>
        <v>1</v>
      </c>
      <c r="N73" s="43">
        <f t="shared" si="61"/>
        <v>10</v>
      </c>
      <c r="O73" s="43">
        <f t="shared" si="61"/>
        <v>17</v>
      </c>
      <c r="P73" s="43">
        <f t="shared" si="61"/>
        <v>0</v>
      </c>
      <c r="Q73" s="43">
        <f t="shared" si="61"/>
        <v>0</v>
      </c>
      <c r="R73" s="43">
        <f t="shared" si="61"/>
        <v>0</v>
      </c>
      <c r="S73" s="44">
        <f t="shared" si="61"/>
        <v>0</v>
      </c>
      <c r="T73" s="42" t="str">
        <f t="shared" si="62"/>
        <v>1.</v>
      </c>
      <c r="U73" s="43" t="str">
        <f t="shared" si="62"/>
        <v>1.</v>
      </c>
      <c r="V73" s="43" t="str">
        <f t="shared" si="62"/>
        <v>1.</v>
      </c>
      <c r="W73" s="43" t="str">
        <f t="shared" si="62"/>
        <v>10.</v>
      </c>
      <c r="X73" s="43" t="str">
        <f t="shared" si="62"/>
        <v>17.</v>
      </c>
      <c r="Y73" s="43" t="str">
        <f t="shared" si="62"/>
        <v/>
      </c>
      <c r="Z73" s="43" t="str">
        <f t="shared" si="62"/>
        <v/>
      </c>
      <c r="AA73" s="43" t="str">
        <f t="shared" si="62"/>
        <v/>
      </c>
      <c r="AB73" s="43" t="str">
        <f t="shared" si="62"/>
        <v/>
      </c>
      <c r="AC73" s="45" t="str">
        <f t="shared" si="58"/>
        <v>1.1.1.10.17.</v>
      </c>
    </row>
    <row r="74" spans="1:29" s="26" customFormat="1" ht="27.6" x14ac:dyDescent="0.3">
      <c r="A74" s="46" t="str">
        <f t="shared" si="30"/>
        <v>1.1.1.10.18</v>
      </c>
      <c r="B74" s="102" t="s">
        <v>176</v>
      </c>
      <c r="C74" s="36" t="s">
        <v>10</v>
      </c>
      <c r="D74" s="36">
        <v>73</v>
      </c>
      <c r="E74" s="37">
        <v>47.338714168199381</v>
      </c>
      <c r="F74" s="48">
        <v>3455.726134278555</v>
      </c>
      <c r="G74" s="36" t="s">
        <v>106</v>
      </c>
      <c r="H74" s="39" t="s">
        <v>642</v>
      </c>
      <c r="I74" s="40" t="str">
        <f t="shared" si="57"/>
        <v>1.1.1.10.18</v>
      </c>
      <c r="J74" s="41">
        <v>5</v>
      </c>
      <c r="K74" s="42">
        <f t="shared" si="60"/>
        <v>1</v>
      </c>
      <c r="L74" s="43">
        <f t="shared" si="61"/>
        <v>1</v>
      </c>
      <c r="M74" s="43">
        <f t="shared" si="61"/>
        <v>1</v>
      </c>
      <c r="N74" s="43">
        <f t="shared" si="61"/>
        <v>10</v>
      </c>
      <c r="O74" s="43">
        <f t="shared" si="61"/>
        <v>18</v>
      </c>
      <c r="P74" s="43">
        <f t="shared" si="61"/>
        <v>0</v>
      </c>
      <c r="Q74" s="43">
        <f t="shared" si="61"/>
        <v>0</v>
      </c>
      <c r="R74" s="43">
        <f t="shared" si="61"/>
        <v>0</v>
      </c>
      <c r="S74" s="44">
        <f t="shared" si="61"/>
        <v>0</v>
      </c>
      <c r="T74" s="42" t="str">
        <f t="shared" si="62"/>
        <v>1.</v>
      </c>
      <c r="U74" s="43" t="str">
        <f t="shared" si="62"/>
        <v>1.</v>
      </c>
      <c r="V74" s="43" t="str">
        <f t="shared" si="62"/>
        <v>1.</v>
      </c>
      <c r="W74" s="43" t="str">
        <f t="shared" si="62"/>
        <v>10.</v>
      </c>
      <c r="X74" s="43" t="str">
        <f t="shared" si="62"/>
        <v>18.</v>
      </c>
      <c r="Y74" s="43" t="str">
        <f t="shared" si="62"/>
        <v/>
      </c>
      <c r="Z74" s="43" t="str">
        <f t="shared" si="62"/>
        <v/>
      </c>
      <c r="AA74" s="43" t="str">
        <f t="shared" si="62"/>
        <v/>
      </c>
      <c r="AB74" s="43" t="str">
        <f t="shared" si="62"/>
        <v/>
      </c>
      <c r="AC74" s="45" t="str">
        <f t="shared" si="58"/>
        <v>1.1.1.10.18.</v>
      </c>
    </row>
    <row r="75" spans="1:29" s="26" customFormat="1" ht="27.6" x14ac:dyDescent="0.3">
      <c r="A75" s="46" t="str">
        <f t="shared" si="30"/>
        <v>1.1.1.10.19</v>
      </c>
      <c r="B75" s="102" t="s">
        <v>177</v>
      </c>
      <c r="C75" s="36" t="s">
        <v>10</v>
      </c>
      <c r="D75" s="36">
        <v>2</v>
      </c>
      <c r="E75" s="37">
        <v>42.368739847428607</v>
      </c>
      <c r="F75" s="48">
        <v>84.737479694857214</v>
      </c>
      <c r="G75" s="36" t="s">
        <v>107</v>
      </c>
      <c r="H75" s="39" t="s">
        <v>643</v>
      </c>
      <c r="I75" s="40" t="str">
        <f t="shared" si="57"/>
        <v>1.1.1.10.19</v>
      </c>
      <c r="J75" s="41">
        <v>5</v>
      </c>
      <c r="K75" s="42">
        <f t="shared" si="60"/>
        <v>1</v>
      </c>
      <c r="L75" s="43">
        <f t="shared" si="61"/>
        <v>1</v>
      </c>
      <c r="M75" s="43">
        <f t="shared" si="61"/>
        <v>1</v>
      </c>
      <c r="N75" s="43">
        <f t="shared" si="61"/>
        <v>10</v>
      </c>
      <c r="O75" s="43">
        <f t="shared" si="61"/>
        <v>19</v>
      </c>
      <c r="P75" s="43">
        <f t="shared" si="61"/>
        <v>0</v>
      </c>
      <c r="Q75" s="43">
        <f t="shared" si="61"/>
        <v>0</v>
      </c>
      <c r="R75" s="43">
        <f t="shared" si="61"/>
        <v>0</v>
      </c>
      <c r="S75" s="44">
        <f t="shared" si="61"/>
        <v>0</v>
      </c>
      <c r="T75" s="42" t="str">
        <f t="shared" si="62"/>
        <v>1.</v>
      </c>
      <c r="U75" s="43" t="str">
        <f t="shared" si="62"/>
        <v>1.</v>
      </c>
      <c r="V75" s="43" t="str">
        <f t="shared" si="62"/>
        <v>1.</v>
      </c>
      <c r="W75" s="43" t="str">
        <f t="shared" si="62"/>
        <v>10.</v>
      </c>
      <c r="X75" s="43" t="str">
        <f t="shared" si="62"/>
        <v>19.</v>
      </c>
      <c r="Y75" s="43" t="str">
        <f t="shared" si="62"/>
        <v/>
      </c>
      <c r="Z75" s="43" t="str">
        <f t="shared" si="62"/>
        <v/>
      </c>
      <c r="AA75" s="43" t="str">
        <f t="shared" si="62"/>
        <v/>
      </c>
      <c r="AB75" s="43" t="str">
        <f t="shared" si="62"/>
        <v/>
      </c>
      <c r="AC75" s="45" t="str">
        <f t="shared" si="58"/>
        <v>1.1.1.10.19.</v>
      </c>
    </row>
    <row r="76" spans="1:29" s="26" customFormat="1" ht="27.6" x14ac:dyDescent="0.3">
      <c r="A76" s="46" t="str">
        <f t="shared" si="30"/>
        <v>1.1.1.10.20</v>
      </c>
      <c r="B76" s="102" t="s">
        <v>178</v>
      </c>
      <c r="C76" s="36" t="s">
        <v>10</v>
      </c>
      <c r="D76" s="36">
        <v>4</v>
      </c>
      <c r="E76" s="37">
        <v>42.368739847428607</v>
      </c>
      <c r="F76" s="48">
        <v>169.47495938971443</v>
      </c>
      <c r="G76" s="36" t="s">
        <v>107</v>
      </c>
      <c r="H76" s="39" t="s">
        <v>643</v>
      </c>
      <c r="I76" s="40" t="str">
        <f t="shared" si="57"/>
        <v>1.1.1.10.20</v>
      </c>
      <c r="J76" s="41">
        <v>5</v>
      </c>
      <c r="K76" s="42">
        <f t="shared" si="60"/>
        <v>1</v>
      </c>
      <c r="L76" s="43">
        <f t="shared" si="61"/>
        <v>1</v>
      </c>
      <c r="M76" s="43">
        <f t="shared" si="61"/>
        <v>1</v>
      </c>
      <c r="N76" s="43">
        <f t="shared" si="61"/>
        <v>10</v>
      </c>
      <c r="O76" s="43">
        <f t="shared" si="61"/>
        <v>20</v>
      </c>
      <c r="P76" s="43">
        <f t="shared" si="61"/>
        <v>0</v>
      </c>
      <c r="Q76" s="43">
        <f t="shared" si="61"/>
        <v>0</v>
      </c>
      <c r="R76" s="43">
        <f t="shared" si="61"/>
        <v>0</v>
      </c>
      <c r="S76" s="44">
        <f t="shared" si="61"/>
        <v>0</v>
      </c>
      <c r="T76" s="42" t="str">
        <f t="shared" si="62"/>
        <v>1.</v>
      </c>
      <c r="U76" s="43" t="str">
        <f t="shared" si="62"/>
        <v>1.</v>
      </c>
      <c r="V76" s="43" t="str">
        <f t="shared" si="62"/>
        <v>1.</v>
      </c>
      <c r="W76" s="43" t="str">
        <f t="shared" si="62"/>
        <v>10.</v>
      </c>
      <c r="X76" s="43" t="str">
        <f t="shared" si="62"/>
        <v>20.</v>
      </c>
      <c r="Y76" s="43" t="str">
        <f t="shared" si="62"/>
        <v/>
      </c>
      <c r="Z76" s="43" t="str">
        <f t="shared" si="62"/>
        <v/>
      </c>
      <c r="AA76" s="43" t="str">
        <f t="shared" si="62"/>
        <v/>
      </c>
      <c r="AB76" s="43" t="str">
        <f t="shared" si="62"/>
        <v/>
      </c>
      <c r="AC76" s="45" t="str">
        <f t="shared" si="58"/>
        <v>1.1.1.10.20.</v>
      </c>
    </row>
    <row r="77" spans="1:29" s="26" customFormat="1" ht="27.6" x14ac:dyDescent="0.3">
      <c r="A77" s="46" t="str">
        <f t="shared" si="30"/>
        <v>1.1.1.10.21</v>
      </c>
      <c r="B77" s="64" t="s">
        <v>179</v>
      </c>
      <c r="C77" s="36" t="s">
        <v>180</v>
      </c>
      <c r="D77" s="36">
        <v>104</v>
      </c>
      <c r="E77" s="37">
        <v>42.3687398474286</v>
      </c>
      <c r="F77" s="48">
        <v>4406.3489441325746</v>
      </c>
      <c r="G77" s="36" t="s">
        <v>107</v>
      </c>
      <c r="H77" s="39" t="s">
        <v>643</v>
      </c>
      <c r="I77" s="40" t="str">
        <f t="shared" si="57"/>
        <v>1.1.1.10.21</v>
      </c>
      <c r="J77" s="41">
        <v>5</v>
      </c>
      <c r="K77" s="42">
        <f t="shared" si="60"/>
        <v>1</v>
      </c>
      <c r="L77" s="43">
        <f t="shared" si="61"/>
        <v>1</v>
      </c>
      <c r="M77" s="43">
        <f t="shared" si="61"/>
        <v>1</v>
      </c>
      <c r="N77" s="43">
        <f t="shared" si="61"/>
        <v>10</v>
      </c>
      <c r="O77" s="43">
        <f t="shared" si="61"/>
        <v>21</v>
      </c>
      <c r="P77" s="43">
        <f t="shared" si="61"/>
        <v>0</v>
      </c>
      <c r="Q77" s="43">
        <f t="shared" si="61"/>
        <v>0</v>
      </c>
      <c r="R77" s="43">
        <f t="shared" si="61"/>
        <v>0</v>
      </c>
      <c r="S77" s="44">
        <f t="shared" si="61"/>
        <v>0</v>
      </c>
      <c r="T77" s="42" t="str">
        <f t="shared" si="62"/>
        <v>1.</v>
      </c>
      <c r="U77" s="43" t="str">
        <f t="shared" si="62"/>
        <v>1.</v>
      </c>
      <c r="V77" s="43" t="str">
        <f t="shared" si="62"/>
        <v>1.</v>
      </c>
      <c r="W77" s="43" t="str">
        <f t="shared" si="62"/>
        <v>10.</v>
      </c>
      <c r="X77" s="43" t="str">
        <f t="shared" si="62"/>
        <v>21.</v>
      </c>
      <c r="Y77" s="43" t="str">
        <f t="shared" si="62"/>
        <v/>
      </c>
      <c r="Z77" s="43" t="str">
        <f t="shared" si="62"/>
        <v/>
      </c>
      <c r="AA77" s="43" t="str">
        <f t="shared" si="62"/>
        <v/>
      </c>
      <c r="AB77" s="43" t="str">
        <f t="shared" si="62"/>
        <v/>
      </c>
      <c r="AC77" s="45" t="str">
        <f t="shared" si="58"/>
        <v>1.1.1.10.21.</v>
      </c>
    </row>
    <row r="78" spans="1:29" s="26" customFormat="1" ht="27.6" x14ac:dyDescent="0.3">
      <c r="A78" s="46" t="str">
        <f t="shared" si="30"/>
        <v>1.1.1.10.22</v>
      </c>
      <c r="B78" s="64" t="s">
        <v>179</v>
      </c>
      <c r="C78" s="36" t="s">
        <v>181</v>
      </c>
      <c r="D78" s="36">
        <v>70</v>
      </c>
      <c r="E78" s="37">
        <v>42.3687398474286</v>
      </c>
      <c r="F78" s="48">
        <v>2965.8117893200019</v>
      </c>
      <c r="G78" s="36" t="s">
        <v>107</v>
      </c>
      <c r="H78" s="39" t="s">
        <v>643</v>
      </c>
      <c r="I78" s="40" t="str">
        <f t="shared" si="57"/>
        <v>1.1.1.10.22</v>
      </c>
      <c r="J78" s="41">
        <v>5</v>
      </c>
      <c r="K78" s="42">
        <f t="shared" si="60"/>
        <v>1</v>
      </c>
      <c r="L78" s="43">
        <f t="shared" ref="L78:S93" si="63">IF(L$10=$J78,L77+1,IF(AND(L$10&lt;$J78,L77=0),1,IF(K78&lt;&gt;K77,0,L77)))</f>
        <v>1</v>
      </c>
      <c r="M78" s="43">
        <f t="shared" si="63"/>
        <v>1</v>
      </c>
      <c r="N78" s="43">
        <f t="shared" si="63"/>
        <v>10</v>
      </c>
      <c r="O78" s="43">
        <f t="shared" si="63"/>
        <v>22</v>
      </c>
      <c r="P78" s="43">
        <f t="shared" si="63"/>
        <v>0</v>
      </c>
      <c r="Q78" s="43">
        <f t="shared" si="63"/>
        <v>0</v>
      </c>
      <c r="R78" s="43">
        <f t="shared" si="63"/>
        <v>0</v>
      </c>
      <c r="S78" s="44">
        <f t="shared" si="63"/>
        <v>0</v>
      </c>
      <c r="T78" s="42" t="str">
        <f t="shared" si="62"/>
        <v>1.</v>
      </c>
      <c r="U78" s="43" t="str">
        <f t="shared" si="62"/>
        <v>1.</v>
      </c>
      <c r="V78" s="43" t="str">
        <f t="shared" si="62"/>
        <v>1.</v>
      </c>
      <c r="W78" s="43" t="str">
        <f t="shared" si="62"/>
        <v>10.</v>
      </c>
      <c r="X78" s="43" t="str">
        <f t="shared" si="62"/>
        <v>22.</v>
      </c>
      <c r="Y78" s="43" t="str">
        <f t="shared" si="62"/>
        <v/>
      </c>
      <c r="Z78" s="43" t="str">
        <f t="shared" si="62"/>
        <v/>
      </c>
      <c r="AA78" s="43" t="str">
        <f t="shared" si="62"/>
        <v/>
      </c>
      <c r="AB78" s="43" t="str">
        <f t="shared" si="62"/>
        <v/>
      </c>
      <c r="AC78" s="45" t="str">
        <f t="shared" si="58"/>
        <v>1.1.1.10.22.</v>
      </c>
    </row>
    <row r="79" spans="1:29" s="26" customFormat="1" ht="27.6" x14ac:dyDescent="0.3">
      <c r="A79" s="46" t="str">
        <f t="shared" si="30"/>
        <v>1.1.1.10.23</v>
      </c>
      <c r="B79" s="102" t="s">
        <v>182</v>
      </c>
      <c r="C79" s="36" t="s">
        <v>10</v>
      </c>
      <c r="D79" s="36">
        <v>124</v>
      </c>
      <c r="E79" s="37">
        <v>42.3687398474286</v>
      </c>
      <c r="F79" s="48">
        <v>5253.7237410811467</v>
      </c>
      <c r="G79" s="36" t="s">
        <v>107</v>
      </c>
      <c r="H79" s="39" t="s">
        <v>643</v>
      </c>
      <c r="I79" s="40" t="str">
        <f t="shared" si="57"/>
        <v>1.1.1.10.23</v>
      </c>
      <c r="J79" s="41">
        <v>5</v>
      </c>
      <c r="K79" s="42">
        <f t="shared" si="60"/>
        <v>1</v>
      </c>
      <c r="L79" s="43">
        <f t="shared" si="63"/>
        <v>1</v>
      </c>
      <c r="M79" s="43">
        <f t="shared" si="63"/>
        <v>1</v>
      </c>
      <c r="N79" s="43">
        <f t="shared" si="63"/>
        <v>10</v>
      </c>
      <c r="O79" s="43">
        <f t="shared" si="63"/>
        <v>23</v>
      </c>
      <c r="P79" s="43">
        <f t="shared" si="63"/>
        <v>0</v>
      </c>
      <c r="Q79" s="43">
        <f t="shared" si="63"/>
        <v>0</v>
      </c>
      <c r="R79" s="43">
        <f t="shared" si="63"/>
        <v>0</v>
      </c>
      <c r="S79" s="44">
        <f t="shared" si="63"/>
        <v>0</v>
      </c>
      <c r="T79" s="42" t="str">
        <f t="shared" si="62"/>
        <v>1.</v>
      </c>
      <c r="U79" s="43" t="str">
        <f t="shared" si="62"/>
        <v>1.</v>
      </c>
      <c r="V79" s="43" t="str">
        <f t="shared" si="62"/>
        <v>1.</v>
      </c>
      <c r="W79" s="43" t="str">
        <f t="shared" si="62"/>
        <v>10.</v>
      </c>
      <c r="X79" s="43" t="str">
        <f t="shared" si="62"/>
        <v>23.</v>
      </c>
      <c r="Y79" s="43" t="str">
        <f t="shared" si="62"/>
        <v/>
      </c>
      <c r="Z79" s="43" t="str">
        <f t="shared" si="62"/>
        <v/>
      </c>
      <c r="AA79" s="43" t="str">
        <f t="shared" si="62"/>
        <v/>
      </c>
      <c r="AB79" s="43" t="str">
        <f t="shared" si="62"/>
        <v/>
      </c>
      <c r="AC79" s="45" t="str">
        <f t="shared" si="58"/>
        <v>1.1.1.10.23.</v>
      </c>
    </row>
    <row r="80" spans="1:29" s="26" customFormat="1" ht="27.6" x14ac:dyDescent="0.3">
      <c r="A80" s="46" t="str">
        <f t="shared" si="30"/>
        <v>1.1.1.10.24</v>
      </c>
      <c r="B80" s="102" t="s">
        <v>183</v>
      </c>
      <c r="C80" s="36" t="s">
        <v>10</v>
      </c>
      <c r="D80" s="36">
        <v>2138</v>
      </c>
      <c r="E80" s="37">
        <v>47.338714168199381</v>
      </c>
      <c r="F80" s="48">
        <v>101210.17089161028</v>
      </c>
      <c r="G80" s="36" t="s">
        <v>106</v>
      </c>
      <c r="H80" s="39" t="s">
        <v>642</v>
      </c>
      <c r="I80" s="40" t="str">
        <f t="shared" si="57"/>
        <v>1.1.1.10.24</v>
      </c>
      <c r="J80" s="41">
        <v>5</v>
      </c>
      <c r="K80" s="42">
        <f t="shared" si="60"/>
        <v>1</v>
      </c>
      <c r="L80" s="43">
        <f t="shared" si="63"/>
        <v>1</v>
      </c>
      <c r="M80" s="43">
        <f t="shared" si="63"/>
        <v>1</v>
      </c>
      <c r="N80" s="43">
        <f t="shared" si="63"/>
        <v>10</v>
      </c>
      <c r="O80" s="43">
        <f t="shared" si="63"/>
        <v>24</v>
      </c>
      <c r="P80" s="43">
        <f t="shared" si="63"/>
        <v>0</v>
      </c>
      <c r="Q80" s="43">
        <f t="shared" si="63"/>
        <v>0</v>
      </c>
      <c r="R80" s="43">
        <f t="shared" si="63"/>
        <v>0</v>
      </c>
      <c r="S80" s="44">
        <f t="shared" si="63"/>
        <v>0</v>
      </c>
      <c r="T80" s="42" t="str">
        <f t="shared" si="62"/>
        <v>1.</v>
      </c>
      <c r="U80" s="43" t="str">
        <f t="shared" si="62"/>
        <v>1.</v>
      </c>
      <c r="V80" s="43" t="str">
        <f t="shared" si="62"/>
        <v>1.</v>
      </c>
      <c r="W80" s="43" t="str">
        <f t="shared" si="62"/>
        <v>10.</v>
      </c>
      <c r="X80" s="43" t="str">
        <f t="shared" si="62"/>
        <v>24.</v>
      </c>
      <c r="Y80" s="43" t="str">
        <f t="shared" si="62"/>
        <v/>
      </c>
      <c r="Z80" s="43" t="str">
        <f t="shared" si="62"/>
        <v/>
      </c>
      <c r="AA80" s="43" t="str">
        <f t="shared" si="62"/>
        <v/>
      </c>
      <c r="AB80" s="43" t="str">
        <f t="shared" si="62"/>
        <v/>
      </c>
      <c r="AC80" s="45" t="str">
        <f t="shared" si="58"/>
        <v>1.1.1.10.24.</v>
      </c>
    </row>
    <row r="81" spans="1:29" s="26" customFormat="1" ht="27.6" x14ac:dyDescent="0.3">
      <c r="A81" s="46" t="str">
        <f t="shared" si="30"/>
        <v>1.1.1.10.25</v>
      </c>
      <c r="B81" s="102" t="s">
        <v>184</v>
      </c>
      <c r="C81" s="36" t="s">
        <v>10</v>
      </c>
      <c r="D81" s="36">
        <v>1870</v>
      </c>
      <c r="E81" s="37">
        <v>4.5706222931497056</v>
      </c>
      <c r="F81" s="48">
        <v>8547.06368818995</v>
      </c>
      <c r="G81" s="36" t="s">
        <v>126</v>
      </c>
      <c r="H81" s="39" t="s">
        <v>644</v>
      </c>
      <c r="I81" s="40" t="str">
        <f t="shared" si="57"/>
        <v>1.1.1.10.25</v>
      </c>
      <c r="J81" s="41">
        <v>5</v>
      </c>
      <c r="K81" s="42">
        <f t="shared" si="60"/>
        <v>1</v>
      </c>
      <c r="L81" s="43">
        <f t="shared" si="63"/>
        <v>1</v>
      </c>
      <c r="M81" s="43">
        <f t="shared" si="63"/>
        <v>1</v>
      </c>
      <c r="N81" s="43">
        <f t="shared" si="63"/>
        <v>10</v>
      </c>
      <c r="O81" s="43">
        <f t="shared" si="63"/>
        <v>25</v>
      </c>
      <c r="P81" s="43">
        <f t="shared" si="63"/>
        <v>0</v>
      </c>
      <c r="Q81" s="43">
        <f t="shared" si="63"/>
        <v>0</v>
      </c>
      <c r="R81" s="43">
        <f t="shared" si="63"/>
        <v>0</v>
      </c>
      <c r="S81" s="44">
        <f t="shared" si="63"/>
        <v>0</v>
      </c>
      <c r="T81" s="42" t="str">
        <f t="shared" si="62"/>
        <v>1.</v>
      </c>
      <c r="U81" s="43" t="str">
        <f t="shared" si="62"/>
        <v>1.</v>
      </c>
      <c r="V81" s="43" t="str">
        <f t="shared" si="62"/>
        <v>1.</v>
      </c>
      <c r="W81" s="43" t="str">
        <f t="shared" si="62"/>
        <v>10.</v>
      </c>
      <c r="X81" s="43" t="str">
        <f t="shared" si="62"/>
        <v>25.</v>
      </c>
      <c r="Y81" s="43" t="str">
        <f t="shared" si="62"/>
        <v/>
      </c>
      <c r="Z81" s="43" t="str">
        <f t="shared" si="62"/>
        <v/>
      </c>
      <c r="AA81" s="43" t="str">
        <f t="shared" si="62"/>
        <v/>
      </c>
      <c r="AB81" s="43" t="str">
        <f t="shared" si="62"/>
        <v/>
      </c>
      <c r="AC81" s="45" t="str">
        <f t="shared" si="58"/>
        <v>1.1.1.10.25.</v>
      </c>
    </row>
    <row r="82" spans="1:29" s="26" customFormat="1" ht="27.6" x14ac:dyDescent="0.3">
      <c r="A82" s="46" t="str">
        <f t="shared" si="30"/>
        <v>1.1.1.10.26</v>
      </c>
      <c r="B82" s="102" t="s">
        <v>185</v>
      </c>
      <c r="C82" s="36" t="s">
        <v>10</v>
      </c>
      <c r="D82" s="36">
        <v>65</v>
      </c>
      <c r="E82" s="37">
        <v>4.5706222931497056</v>
      </c>
      <c r="F82" s="48">
        <v>297.09044905473087</v>
      </c>
      <c r="G82" s="36" t="s">
        <v>126</v>
      </c>
      <c r="H82" s="39" t="s">
        <v>644</v>
      </c>
      <c r="I82" s="40" t="str">
        <f t="shared" si="57"/>
        <v>1.1.1.10.26</v>
      </c>
      <c r="J82" s="41">
        <v>5</v>
      </c>
      <c r="K82" s="42">
        <f t="shared" si="60"/>
        <v>1</v>
      </c>
      <c r="L82" s="43">
        <f t="shared" si="63"/>
        <v>1</v>
      </c>
      <c r="M82" s="43">
        <f t="shared" si="63"/>
        <v>1</v>
      </c>
      <c r="N82" s="43">
        <f t="shared" si="63"/>
        <v>10</v>
      </c>
      <c r="O82" s="43">
        <f t="shared" si="63"/>
        <v>26</v>
      </c>
      <c r="P82" s="43">
        <f t="shared" si="63"/>
        <v>0</v>
      </c>
      <c r="Q82" s="43">
        <f t="shared" si="63"/>
        <v>0</v>
      </c>
      <c r="R82" s="43">
        <f t="shared" si="63"/>
        <v>0</v>
      </c>
      <c r="S82" s="44">
        <f t="shared" si="63"/>
        <v>0</v>
      </c>
      <c r="T82" s="42" t="str">
        <f t="shared" si="62"/>
        <v>1.</v>
      </c>
      <c r="U82" s="43" t="str">
        <f t="shared" si="62"/>
        <v>1.</v>
      </c>
      <c r="V82" s="43" t="str">
        <f t="shared" si="62"/>
        <v>1.</v>
      </c>
      <c r="W82" s="43" t="str">
        <f t="shared" si="62"/>
        <v>10.</v>
      </c>
      <c r="X82" s="43" t="str">
        <f t="shared" si="62"/>
        <v>26.</v>
      </c>
      <c r="Y82" s="43" t="str">
        <f t="shared" si="62"/>
        <v/>
      </c>
      <c r="Z82" s="43" t="str">
        <f t="shared" si="62"/>
        <v/>
      </c>
      <c r="AA82" s="43" t="str">
        <f t="shared" si="62"/>
        <v/>
      </c>
      <c r="AB82" s="43" t="str">
        <f t="shared" si="62"/>
        <v/>
      </c>
      <c r="AC82" s="45" t="str">
        <f t="shared" si="58"/>
        <v>1.1.1.10.26.</v>
      </c>
    </row>
    <row r="83" spans="1:29" s="26" customFormat="1" ht="27.6" x14ac:dyDescent="0.3">
      <c r="A83" s="46" t="str">
        <f t="shared" si="30"/>
        <v>1.1.1.10.27</v>
      </c>
      <c r="B83" s="102" t="s">
        <v>186</v>
      </c>
      <c r="C83" s="36" t="s">
        <v>9</v>
      </c>
      <c r="D83" s="36">
        <v>14</v>
      </c>
      <c r="E83" s="37">
        <v>3758.2138879114905</v>
      </c>
      <c r="F83" s="48">
        <v>52614.994430760868</v>
      </c>
      <c r="G83" s="36" t="s">
        <v>187</v>
      </c>
      <c r="H83" s="39" t="s">
        <v>645</v>
      </c>
      <c r="I83" s="40" t="str">
        <f t="shared" si="57"/>
        <v>1.1.1.10.27</v>
      </c>
      <c r="J83" s="41">
        <v>5</v>
      </c>
      <c r="K83" s="42">
        <f t="shared" si="60"/>
        <v>1</v>
      </c>
      <c r="L83" s="43">
        <f t="shared" si="63"/>
        <v>1</v>
      </c>
      <c r="M83" s="43">
        <f t="shared" si="63"/>
        <v>1</v>
      </c>
      <c r="N83" s="43">
        <f t="shared" si="63"/>
        <v>10</v>
      </c>
      <c r="O83" s="43">
        <f t="shared" si="63"/>
        <v>27</v>
      </c>
      <c r="P83" s="43">
        <f t="shared" si="63"/>
        <v>0</v>
      </c>
      <c r="Q83" s="43">
        <f t="shared" si="63"/>
        <v>0</v>
      </c>
      <c r="R83" s="43">
        <f t="shared" si="63"/>
        <v>0</v>
      </c>
      <c r="S83" s="44">
        <f t="shared" si="63"/>
        <v>0</v>
      </c>
      <c r="T83" s="42" t="str">
        <f t="shared" si="62"/>
        <v>1.</v>
      </c>
      <c r="U83" s="43" t="str">
        <f t="shared" si="62"/>
        <v>1.</v>
      </c>
      <c r="V83" s="43" t="str">
        <f t="shared" si="62"/>
        <v>1.</v>
      </c>
      <c r="W83" s="43" t="str">
        <f t="shared" si="62"/>
        <v>10.</v>
      </c>
      <c r="X83" s="43" t="str">
        <f t="shared" si="62"/>
        <v>27.</v>
      </c>
      <c r="Y83" s="43" t="str">
        <f t="shared" si="62"/>
        <v/>
      </c>
      <c r="Z83" s="43" t="str">
        <f t="shared" si="62"/>
        <v/>
      </c>
      <c r="AA83" s="43" t="str">
        <f t="shared" si="62"/>
        <v/>
      </c>
      <c r="AB83" s="43" t="str">
        <f t="shared" si="62"/>
        <v/>
      </c>
      <c r="AC83" s="45" t="str">
        <f t="shared" si="58"/>
        <v>1.1.1.10.27.</v>
      </c>
    </row>
    <row r="84" spans="1:29" s="28" customFormat="1" ht="14.4" x14ac:dyDescent="0.3">
      <c r="A84" s="74" t="str">
        <f t="shared" si="30"/>
        <v>1.1.1.10.28</v>
      </c>
      <c r="B84" s="103" t="s">
        <v>188</v>
      </c>
      <c r="C84" s="75" t="s">
        <v>10</v>
      </c>
      <c r="D84" s="75">
        <v>10</v>
      </c>
      <c r="E84" s="37">
        <v>0</v>
      </c>
      <c r="F84" s="76"/>
      <c r="G84" s="77"/>
      <c r="H84" s="78"/>
      <c r="I84" s="40" t="str">
        <f t="shared" si="57"/>
        <v>1.1.1.10.28</v>
      </c>
      <c r="J84" s="41">
        <v>5</v>
      </c>
      <c r="K84" s="42">
        <f t="shared" si="60"/>
        <v>1</v>
      </c>
      <c r="L84" s="43">
        <f t="shared" si="63"/>
        <v>1</v>
      </c>
      <c r="M84" s="43">
        <f t="shared" si="63"/>
        <v>1</v>
      </c>
      <c r="N84" s="43">
        <f t="shared" si="63"/>
        <v>10</v>
      </c>
      <c r="O84" s="43">
        <f t="shared" si="63"/>
        <v>28</v>
      </c>
      <c r="P84" s="43">
        <f t="shared" si="63"/>
        <v>0</v>
      </c>
      <c r="Q84" s="43">
        <f t="shared" si="63"/>
        <v>0</v>
      </c>
      <c r="R84" s="43">
        <f t="shared" si="63"/>
        <v>0</v>
      </c>
      <c r="S84" s="44">
        <f t="shared" si="63"/>
        <v>0</v>
      </c>
      <c r="T84" s="42" t="str">
        <f t="shared" si="62"/>
        <v>1.</v>
      </c>
      <c r="U84" s="43" t="str">
        <f t="shared" si="62"/>
        <v>1.</v>
      </c>
      <c r="V84" s="43" t="str">
        <f t="shared" si="62"/>
        <v>1.</v>
      </c>
      <c r="W84" s="43" t="str">
        <f t="shared" si="62"/>
        <v>10.</v>
      </c>
      <c r="X84" s="43" t="str">
        <f t="shared" si="62"/>
        <v>28.</v>
      </c>
      <c r="Y84" s="43" t="str">
        <f t="shared" si="62"/>
        <v/>
      </c>
      <c r="Z84" s="43" t="str">
        <f t="shared" si="62"/>
        <v/>
      </c>
      <c r="AA84" s="43" t="str">
        <f t="shared" si="62"/>
        <v/>
      </c>
      <c r="AB84" s="43" t="str">
        <f t="shared" si="62"/>
        <v/>
      </c>
      <c r="AC84" s="45" t="str">
        <f t="shared" si="58"/>
        <v>1.1.1.10.28.</v>
      </c>
    </row>
    <row r="85" spans="1:29" ht="14.4" x14ac:dyDescent="0.3">
      <c r="A85" s="104" t="str">
        <f t="shared" si="30"/>
        <v>1.1.1.11</v>
      </c>
      <c r="B85" s="33" t="s">
        <v>189</v>
      </c>
      <c r="C85" s="100"/>
      <c r="D85" s="101"/>
      <c r="E85" s="37"/>
      <c r="F85" s="48"/>
      <c r="G85" s="36"/>
      <c r="H85" s="39"/>
      <c r="I85" s="40" t="str">
        <f t="shared" si="57"/>
        <v>1.1.1.11</v>
      </c>
      <c r="J85" s="41">
        <v>4</v>
      </c>
      <c r="K85" s="42">
        <f t="shared" si="60"/>
        <v>1</v>
      </c>
      <c r="L85" s="43">
        <f t="shared" si="63"/>
        <v>1</v>
      </c>
      <c r="M85" s="43">
        <f t="shared" si="63"/>
        <v>1</v>
      </c>
      <c r="N85" s="43">
        <f t="shared" si="63"/>
        <v>11</v>
      </c>
      <c r="O85" s="43">
        <f t="shared" si="63"/>
        <v>0</v>
      </c>
      <c r="P85" s="43">
        <f t="shared" si="63"/>
        <v>0</v>
      </c>
      <c r="Q85" s="43">
        <f t="shared" si="63"/>
        <v>0</v>
      </c>
      <c r="R85" s="43">
        <f t="shared" si="63"/>
        <v>0</v>
      </c>
      <c r="S85" s="44">
        <f t="shared" si="63"/>
        <v>0</v>
      </c>
      <c r="T85" s="42" t="str">
        <f t="shared" si="62"/>
        <v>1.</v>
      </c>
      <c r="U85" s="43" t="str">
        <f t="shared" si="62"/>
        <v>1.</v>
      </c>
      <c r="V85" s="43" t="str">
        <f t="shared" si="62"/>
        <v>1.</v>
      </c>
      <c r="W85" s="43" t="str">
        <f t="shared" si="62"/>
        <v>11.</v>
      </c>
      <c r="X85" s="43" t="str">
        <f t="shared" si="62"/>
        <v/>
      </c>
      <c r="Y85" s="43" t="str">
        <f t="shared" si="62"/>
        <v/>
      </c>
      <c r="Z85" s="43" t="str">
        <f t="shared" si="62"/>
        <v/>
      </c>
      <c r="AA85" s="43" t="str">
        <f t="shared" si="62"/>
        <v/>
      </c>
      <c r="AB85" s="43" t="str">
        <f t="shared" si="62"/>
        <v/>
      </c>
      <c r="AC85" s="45" t="str">
        <f t="shared" si="58"/>
        <v>1.1.1.11.</v>
      </c>
    </row>
    <row r="86" spans="1:29" s="26" customFormat="1" ht="27.6" x14ac:dyDescent="0.3">
      <c r="A86" s="46" t="str">
        <f t="shared" si="30"/>
        <v>1.1.1.11.1</v>
      </c>
      <c r="B86" s="95" t="s">
        <v>190</v>
      </c>
      <c r="C86" s="36" t="s">
        <v>17</v>
      </c>
      <c r="D86" s="36">
        <v>1151.5999999999999</v>
      </c>
      <c r="E86" s="37">
        <v>14.735813409132474</v>
      </c>
      <c r="F86" s="48">
        <v>16969.762721956955</v>
      </c>
      <c r="G86" s="36" t="s">
        <v>191</v>
      </c>
      <c r="H86" s="39" t="s">
        <v>646</v>
      </c>
      <c r="I86" s="40" t="str">
        <f t="shared" si="57"/>
        <v>1.1.1.11.1</v>
      </c>
      <c r="J86" s="41">
        <v>5</v>
      </c>
      <c r="K86" s="42">
        <f t="shared" si="60"/>
        <v>1</v>
      </c>
      <c r="L86" s="43">
        <f t="shared" si="63"/>
        <v>1</v>
      </c>
      <c r="M86" s="43">
        <f t="shared" si="63"/>
        <v>1</v>
      </c>
      <c r="N86" s="43">
        <f t="shared" si="63"/>
        <v>11</v>
      </c>
      <c r="O86" s="43">
        <f t="shared" si="63"/>
        <v>1</v>
      </c>
      <c r="P86" s="43">
        <f t="shared" si="63"/>
        <v>0</v>
      </c>
      <c r="Q86" s="43">
        <f t="shared" si="63"/>
        <v>0</v>
      </c>
      <c r="R86" s="43">
        <f t="shared" si="63"/>
        <v>0</v>
      </c>
      <c r="S86" s="44">
        <f t="shared" si="63"/>
        <v>0</v>
      </c>
      <c r="T86" s="42" t="str">
        <f t="shared" si="62"/>
        <v>1.</v>
      </c>
      <c r="U86" s="43" t="str">
        <f t="shared" si="62"/>
        <v>1.</v>
      </c>
      <c r="V86" s="43" t="str">
        <f t="shared" si="62"/>
        <v>1.</v>
      </c>
      <c r="W86" s="43" t="str">
        <f t="shared" si="62"/>
        <v>11.</v>
      </c>
      <c r="X86" s="43" t="str">
        <f t="shared" si="62"/>
        <v>1.</v>
      </c>
      <c r="Y86" s="43" t="str">
        <f t="shared" si="62"/>
        <v/>
      </c>
      <c r="Z86" s="43" t="str">
        <f t="shared" si="62"/>
        <v/>
      </c>
      <c r="AA86" s="43" t="str">
        <f t="shared" si="62"/>
        <v/>
      </c>
      <c r="AB86" s="43" t="str">
        <f t="shared" si="62"/>
        <v/>
      </c>
      <c r="AC86" s="45" t="str">
        <f t="shared" si="58"/>
        <v>1.1.1.11.1.</v>
      </c>
    </row>
    <row r="87" spans="1:29" s="26" customFormat="1" ht="27.6" x14ac:dyDescent="0.3">
      <c r="A87" s="46" t="str">
        <f t="shared" si="30"/>
        <v>1.1.1.11.2</v>
      </c>
      <c r="B87" s="102" t="s">
        <v>192</v>
      </c>
      <c r="C87" s="36" t="s">
        <v>17</v>
      </c>
      <c r="D87" s="36">
        <v>1151.5999999999999</v>
      </c>
      <c r="E87" s="37">
        <v>13.72699040961529</v>
      </c>
      <c r="F87" s="48">
        <v>15808.002155712968</v>
      </c>
      <c r="G87" s="36" t="s">
        <v>193</v>
      </c>
      <c r="H87" s="39" t="s">
        <v>647</v>
      </c>
      <c r="I87" s="40" t="str">
        <f t="shared" si="57"/>
        <v>1.1.1.11.2</v>
      </c>
      <c r="J87" s="41">
        <v>5</v>
      </c>
      <c r="K87" s="42">
        <f t="shared" si="60"/>
        <v>1</v>
      </c>
      <c r="L87" s="43">
        <f t="shared" si="63"/>
        <v>1</v>
      </c>
      <c r="M87" s="43">
        <f t="shared" si="63"/>
        <v>1</v>
      </c>
      <c r="N87" s="43">
        <f t="shared" si="63"/>
        <v>11</v>
      </c>
      <c r="O87" s="43">
        <f t="shared" si="63"/>
        <v>2</v>
      </c>
      <c r="P87" s="43">
        <f t="shared" si="63"/>
        <v>0</v>
      </c>
      <c r="Q87" s="43">
        <f t="shared" si="63"/>
        <v>0</v>
      </c>
      <c r="R87" s="43">
        <f t="shared" si="63"/>
        <v>0</v>
      </c>
      <c r="S87" s="44">
        <f t="shared" si="63"/>
        <v>0</v>
      </c>
      <c r="T87" s="42" t="str">
        <f t="shared" si="62"/>
        <v>1.</v>
      </c>
      <c r="U87" s="43" t="str">
        <f t="shared" si="62"/>
        <v>1.</v>
      </c>
      <c r="V87" s="43" t="str">
        <f t="shared" si="62"/>
        <v>1.</v>
      </c>
      <c r="W87" s="43" t="str">
        <f t="shared" si="62"/>
        <v>11.</v>
      </c>
      <c r="X87" s="43" t="str">
        <f t="shared" si="62"/>
        <v>2.</v>
      </c>
      <c r="Y87" s="43" t="str">
        <f t="shared" si="62"/>
        <v/>
      </c>
      <c r="Z87" s="43" t="str">
        <f t="shared" si="62"/>
        <v/>
      </c>
      <c r="AA87" s="43" t="str">
        <f t="shared" si="62"/>
        <v/>
      </c>
      <c r="AB87" s="43" t="str">
        <f t="shared" si="62"/>
        <v/>
      </c>
      <c r="AC87" s="45" t="str">
        <f t="shared" si="58"/>
        <v>1.1.1.11.2.</v>
      </c>
    </row>
    <row r="88" spans="1:29" s="26" customFormat="1" ht="27.6" x14ac:dyDescent="0.3">
      <c r="A88" s="46" t="str">
        <f t="shared" si="30"/>
        <v>1.1.1.11.3</v>
      </c>
      <c r="B88" s="102" t="s">
        <v>194</v>
      </c>
      <c r="C88" s="36" t="s">
        <v>23</v>
      </c>
      <c r="D88" s="36">
        <v>0.28789999999999999</v>
      </c>
      <c r="E88" s="37">
        <v>1142.9439763316043</v>
      </c>
      <c r="F88" s="48">
        <v>329.05357078586889</v>
      </c>
      <c r="G88" s="36" t="s">
        <v>195</v>
      </c>
      <c r="H88" s="39" t="s">
        <v>648</v>
      </c>
      <c r="I88" s="40" t="str">
        <f t="shared" si="57"/>
        <v>1.1.1.11.3</v>
      </c>
      <c r="J88" s="41">
        <v>5</v>
      </c>
      <c r="K88" s="42">
        <f t="shared" si="60"/>
        <v>1</v>
      </c>
      <c r="L88" s="43">
        <f t="shared" si="63"/>
        <v>1</v>
      </c>
      <c r="M88" s="43">
        <f t="shared" si="63"/>
        <v>1</v>
      </c>
      <c r="N88" s="43">
        <f t="shared" si="63"/>
        <v>11</v>
      </c>
      <c r="O88" s="43">
        <f t="shared" si="63"/>
        <v>3</v>
      </c>
      <c r="P88" s="43">
        <f t="shared" si="63"/>
        <v>0</v>
      </c>
      <c r="Q88" s="43">
        <f t="shared" si="63"/>
        <v>0</v>
      </c>
      <c r="R88" s="43">
        <f t="shared" si="63"/>
        <v>0</v>
      </c>
      <c r="S88" s="44">
        <f t="shared" si="63"/>
        <v>0</v>
      </c>
      <c r="T88" s="42" t="str">
        <f t="shared" si="62"/>
        <v>1.</v>
      </c>
      <c r="U88" s="43" t="str">
        <f t="shared" si="62"/>
        <v>1.</v>
      </c>
      <c r="V88" s="43" t="str">
        <f t="shared" si="62"/>
        <v>1.</v>
      </c>
      <c r="W88" s="43" t="str">
        <f t="shared" si="62"/>
        <v>11.</v>
      </c>
      <c r="X88" s="43" t="str">
        <f t="shared" si="62"/>
        <v>3.</v>
      </c>
      <c r="Y88" s="43" t="str">
        <f t="shared" si="62"/>
        <v/>
      </c>
      <c r="Z88" s="43" t="str">
        <f t="shared" si="62"/>
        <v/>
      </c>
      <c r="AA88" s="43" t="str">
        <f t="shared" si="62"/>
        <v/>
      </c>
      <c r="AB88" s="43" t="str">
        <f t="shared" si="62"/>
        <v/>
      </c>
      <c r="AC88" s="45" t="str">
        <f t="shared" si="58"/>
        <v>1.1.1.11.3.</v>
      </c>
    </row>
    <row r="89" spans="1:29" ht="27.6" x14ac:dyDescent="0.3">
      <c r="A89" s="46" t="str">
        <f t="shared" si="30"/>
        <v>1.1.1.11.4</v>
      </c>
      <c r="B89" s="102" t="s">
        <v>196</v>
      </c>
      <c r="C89" s="36"/>
      <c r="D89" s="36"/>
      <c r="E89" s="37"/>
      <c r="F89" s="48"/>
      <c r="G89" s="36"/>
      <c r="H89" s="39"/>
      <c r="I89" s="40" t="str">
        <f t="shared" si="57"/>
        <v>1.1.1.11.4</v>
      </c>
      <c r="J89" s="41">
        <v>5</v>
      </c>
      <c r="K89" s="42">
        <f t="shared" si="60"/>
        <v>1</v>
      </c>
      <c r="L89" s="43">
        <f t="shared" si="63"/>
        <v>1</v>
      </c>
      <c r="M89" s="43">
        <f t="shared" si="63"/>
        <v>1</v>
      </c>
      <c r="N89" s="43">
        <f t="shared" si="63"/>
        <v>11</v>
      </c>
      <c r="O89" s="43">
        <f t="shared" si="63"/>
        <v>4</v>
      </c>
      <c r="P89" s="43">
        <f t="shared" si="63"/>
        <v>0</v>
      </c>
      <c r="Q89" s="43">
        <f t="shared" si="63"/>
        <v>0</v>
      </c>
      <c r="R89" s="43">
        <f t="shared" si="63"/>
        <v>0</v>
      </c>
      <c r="S89" s="44">
        <f t="shared" si="63"/>
        <v>0</v>
      </c>
      <c r="T89" s="42" t="str">
        <f t="shared" si="62"/>
        <v>1.</v>
      </c>
      <c r="U89" s="43" t="str">
        <f t="shared" si="62"/>
        <v>1.</v>
      </c>
      <c r="V89" s="43" t="str">
        <f t="shared" si="62"/>
        <v>1.</v>
      </c>
      <c r="W89" s="43" t="str">
        <f t="shared" si="62"/>
        <v>11.</v>
      </c>
      <c r="X89" s="43" t="str">
        <f t="shared" si="62"/>
        <v>4.</v>
      </c>
      <c r="Y89" s="43" t="str">
        <f t="shared" si="62"/>
        <v/>
      </c>
      <c r="Z89" s="43" t="str">
        <f t="shared" si="62"/>
        <v/>
      </c>
      <c r="AA89" s="43" t="str">
        <f t="shared" si="62"/>
        <v/>
      </c>
      <c r="AB89" s="43" t="str">
        <f t="shared" si="62"/>
        <v/>
      </c>
      <c r="AC89" s="45" t="str">
        <f t="shared" si="58"/>
        <v>1.1.1.11.4.</v>
      </c>
    </row>
    <row r="90" spans="1:29" s="26" customFormat="1" ht="27.6" x14ac:dyDescent="0.3">
      <c r="A90" s="46" t="str">
        <f t="shared" si="30"/>
        <v>1.1.1.11.4.1</v>
      </c>
      <c r="B90" s="105" t="s">
        <v>197</v>
      </c>
      <c r="C90" s="36" t="s">
        <v>14</v>
      </c>
      <c r="D90" s="36">
        <v>72</v>
      </c>
      <c r="E90" s="37">
        <v>9.3883432937394922</v>
      </c>
      <c r="F90" s="48">
        <v>675.96071714924346</v>
      </c>
      <c r="G90" s="36" t="s">
        <v>198</v>
      </c>
      <c r="H90" s="39" t="s">
        <v>649</v>
      </c>
      <c r="I90" s="40" t="str">
        <f t="shared" si="57"/>
        <v>1.1.1.11.4.1</v>
      </c>
      <c r="J90" s="41">
        <v>6</v>
      </c>
      <c r="K90" s="42">
        <f t="shared" si="60"/>
        <v>1</v>
      </c>
      <c r="L90" s="43">
        <f t="shared" si="63"/>
        <v>1</v>
      </c>
      <c r="M90" s="43">
        <f t="shared" si="63"/>
        <v>1</v>
      </c>
      <c r="N90" s="43">
        <f t="shared" si="63"/>
        <v>11</v>
      </c>
      <c r="O90" s="43">
        <f t="shared" si="63"/>
        <v>4</v>
      </c>
      <c r="P90" s="43">
        <f t="shared" si="63"/>
        <v>1</v>
      </c>
      <c r="Q90" s="43">
        <f t="shared" si="63"/>
        <v>0</v>
      </c>
      <c r="R90" s="43">
        <f t="shared" si="63"/>
        <v>0</v>
      </c>
      <c r="S90" s="44">
        <f t="shared" si="63"/>
        <v>0</v>
      </c>
      <c r="T90" s="42" t="str">
        <f t="shared" si="62"/>
        <v>1.</v>
      </c>
      <c r="U90" s="43" t="str">
        <f t="shared" si="62"/>
        <v>1.</v>
      </c>
      <c r="V90" s="43" t="str">
        <f t="shared" si="62"/>
        <v>1.</v>
      </c>
      <c r="W90" s="43" t="str">
        <f t="shared" si="62"/>
        <v>11.</v>
      </c>
      <c r="X90" s="43" t="str">
        <f t="shared" si="62"/>
        <v>4.</v>
      </c>
      <c r="Y90" s="43" t="str">
        <f t="shared" si="62"/>
        <v>1.</v>
      </c>
      <c r="Z90" s="43" t="str">
        <f t="shared" ref="T90:AB118" si="64">IF(Q90=0,"",Q90&amp;".")</f>
        <v/>
      </c>
      <c r="AA90" s="43" t="str">
        <f t="shared" si="64"/>
        <v/>
      </c>
      <c r="AB90" s="43" t="str">
        <f t="shared" si="64"/>
        <v/>
      </c>
      <c r="AC90" s="45" t="str">
        <f t="shared" si="58"/>
        <v>1.1.1.11.4.1.</v>
      </c>
    </row>
    <row r="91" spans="1:29" s="26" customFormat="1" ht="27.6" x14ac:dyDescent="0.3">
      <c r="A91" s="46" t="str">
        <f t="shared" si="30"/>
        <v>1.1.1.11.4.2</v>
      </c>
      <c r="B91" s="105" t="s">
        <v>199</v>
      </c>
      <c r="C91" s="36" t="s">
        <v>14</v>
      </c>
      <c r="D91" s="36">
        <v>115</v>
      </c>
      <c r="E91" s="37">
        <v>60.094123572156462</v>
      </c>
      <c r="F91" s="48">
        <v>6910.8242107979931</v>
      </c>
      <c r="G91" s="36" t="s">
        <v>200</v>
      </c>
      <c r="H91" s="39" t="s">
        <v>650</v>
      </c>
      <c r="I91" s="40" t="str">
        <f t="shared" si="57"/>
        <v>1.1.1.11.4.2</v>
      </c>
      <c r="J91" s="41">
        <v>6</v>
      </c>
      <c r="K91" s="42">
        <f t="shared" si="60"/>
        <v>1</v>
      </c>
      <c r="L91" s="43">
        <f t="shared" si="63"/>
        <v>1</v>
      </c>
      <c r="M91" s="43">
        <f t="shared" si="63"/>
        <v>1</v>
      </c>
      <c r="N91" s="43">
        <f t="shared" si="63"/>
        <v>11</v>
      </c>
      <c r="O91" s="43">
        <f t="shared" si="63"/>
        <v>4</v>
      </c>
      <c r="P91" s="43">
        <f t="shared" si="63"/>
        <v>2</v>
      </c>
      <c r="Q91" s="43">
        <f t="shared" si="63"/>
        <v>0</v>
      </c>
      <c r="R91" s="43">
        <f t="shared" si="63"/>
        <v>0</v>
      </c>
      <c r="S91" s="44">
        <f t="shared" si="63"/>
        <v>0</v>
      </c>
      <c r="T91" s="42" t="str">
        <f t="shared" si="64"/>
        <v>1.</v>
      </c>
      <c r="U91" s="43" t="str">
        <f t="shared" si="64"/>
        <v>1.</v>
      </c>
      <c r="V91" s="43" t="str">
        <f t="shared" si="64"/>
        <v>1.</v>
      </c>
      <c r="W91" s="43" t="str">
        <f t="shared" si="64"/>
        <v>11.</v>
      </c>
      <c r="X91" s="43" t="str">
        <f t="shared" si="64"/>
        <v>4.</v>
      </c>
      <c r="Y91" s="43" t="str">
        <f t="shared" si="64"/>
        <v>2.</v>
      </c>
      <c r="Z91" s="43" t="str">
        <f t="shared" si="64"/>
        <v/>
      </c>
      <c r="AA91" s="43" t="str">
        <f t="shared" si="64"/>
        <v/>
      </c>
      <c r="AB91" s="43" t="str">
        <f t="shared" si="64"/>
        <v/>
      </c>
      <c r="AC91" s="45" t="str">
        <f t="shared" si="58"/>
        <v>1.1.1.11.4.2.</v>
      </c>
    </row>
    <row r="92" spans="1:29" s="26" customFormat="1" ht="27.6" x14ac:dyDescent="0.3">
      <c r="A92" s="46" t="str">
        <f t="shared" si="30"/>
        <v>1.1.1.11.4.3</v>
      </c>
      <c r="B92" s="105" t="s">
        <v>201</v>
      </c>
      <c r="C92" s="36" t="s">
        <v>14</v>
      </c>
      <c r="D92" s="36">
        <v>57.6</v>
      </c>
      <c r="E92" s="37">
        <v>7.3675116515360273</v>
      </c>
      <c r="F92" s="48">
        <v>424.36867112847517</v>
      </c>
      <c r="G92" s="36" t="s">
        <v>202</v>
      </c>
      <c r="H92" s="39" t="s">
        <v>651</v>
      </c>
      <c r="I92" s="40" t="str">
        <f t="shared" si="57"/>
        <v>1.1.1.11.4.3</v>
      </c>
      <c r="J92" s="41">
        <v>6</v>
      </c>
      <c r="K92" s="42">
        <f t="shared" si="60"/>
        <v>1</v>
      </c>
      <c r="L92" s="43">
        <f t="shared" si="63"/>
        <v>1</v>
      </c>
      <c r="M92" s="43">
        <f t="shared" si="63"/>
        <v>1</v>
      </c>
      <c r="N92" s="43">
        <f t="shared" si="63"/>
        <v>11</v>
      </c>
      <c r="O92" s="43">
        <f t="shared" si="63"/>
        <v>4</v>
      </c>
      <c r="P92" s="43">
        <f t="shared" si="63"/>
        <v>3</v>
      </c>
      <c r="Q92" s="43">
        <f t="shared" si="63"/>
        <v>0</v>
      </c>
      <c r="R92" s="43">
        <f t="shared" si="63"/>
        <v>0</v>
      </c>
      <c r="S92" s="44">
        <f t="shared" si="63"/>
        <v>0</v>
      </c>
      <c r="T92" s="42" t="str">
        <f t="shared" si="64"/>
        <v>1.</v>
      </c>
      <c r="U92" s="43" t="str">
        <f t="shared" si="64"/>
        <v>1.</v>
      </c>
      <c r="V92" s="43" t="str">
        <f t="shared" si="64"/>
        <v>1.</v>
      </c>
      <c r="W92" s="43" t="str">
        <f t="shared" si="64"/>
        <v>11.</v>
      </c>
      <c r="X92" s="43" t="str">
        <f t="shared" si="64"/>
        <v>4.</v>
      </c>
      <c r="Y92" s="43" t="str">
        <f t="shared" si="64"/>
        <v>3.</v>
      </c>
      <c r="Z92" s="43" t="str">
        <f t="shared" si="64"/>
        <v/>
      </c>
      <c r="AA92" s="43" t="str">
        <f t="shared" si="64"/>
        <v/>
      </c>
      <c r="AB92" s="43" t="str">
        <f t="shared" si="64"/>
        <v/>
      </c>
      <c r="AC92" s="45" t="str">
        <f t="shared" si="58"/>
        <v>1.1.1.11.4.3.</v>
      </c>
    </row>
    <row r="93" spans="1:29" s="26" customFormat="1" ht="27.6" x14ac:dyDescent="0.3">
      <c r="A93" s="46" t="str">
        <f t="shared" si="30"/>
        <v>1.1.1.11.4.4</v>
      </c>
      <c r="B93" s="105" t="s">
        <v>203</v>
      </c>
      <c r="C93" s="36" t="s">
        <v>14</v>
      </c>
      <c r="D93" s="36">
        <v>57.6</v>
      </c>
      <c r="E93" s="37">
        <v>60.094123572156462</v>
      </c>
      <c r="F93" s="48">
        <v>3461.4215177562123</v>
      </c>
      <c r="G93" s="36" t="s">
        <v>200</v>
      </c>
      <c r="H93" s="39" t="s">
        <v>650</v>
      </c>
      <c r="I93" s="40" t="str">
        <f t="shared" si="57"/>
        <v>1.1.1.11.4.4</v>
      </c>
      <c r="J93" s="41">
        <v>6</v>
      </c>
      <c r="K93" s="42">
        <f t="shared" si="60"/>
        <v>1</v>
      </c>
      <c r="L93" s="43">
        <f t="shared" si="63"/>
        <v>1</v>
      </c>
      <c r="M93" s="43">
        <f t="shared" si="63"/>
        <v>1</v>
      </c>
      <c r="N93" s="43">
        <f t="shared" si="63"/>
        <v>11</v>
      </c>
      <c r="O93" s="43">
        <f t="shared" si="63"/>
        <v>4</v>
      </c>
      <c r="P93" s="43">
        <f t="shared" si="63"/>
        <v>4</v>
      </c>
      <c r="Q93" s="43">
        <f t="shared" si="63"/>
        <v>0</v>
      </c>
      <c r="R93" s="43">
        <f t="shared" si="63"/>
        <v>0</v>
      </c>
      <c r="S93" s="44">
        <f t="shared" si="63"/>
        <v>0</v>
      </c>
      <c r="T93" s="42" t="str">
        <f t="shared" si="64"/>
        <v>1.</v>
      </c>
      <c r="U93" s="43" t="str">
        <f t="shared" si="64"/>
        <v>1.</v>
      </c>
      <c r="V93" s="43" t="str">
        <f t="shared" si="64"/>
        <v>1.</v>
      </c>
      <c r="W93" s="43" t="str">
        <f t="shared" si="64"/>
        <v>11.</v>
      </c>
      <c r="X93" s="43" t="str">
        <f t="shared" si="64"/>
        <v>4.</v>
      </c>
      <c r="Y93" s="43" t="str">
        <f t="shared" si="64"/>
        <v>4.</v>
      </c>
      <c r="Z93" s="43" t="str">
        <f t="shared" si="64"/>
        <v/>
      </c>
      <c r="AA93" s="43" t="str">
        <f t="shared" si="64"/>
        <v/>
      </c>
      <c r="AB93" s="43" t="str">
        <f t="shared" si="64"/>
        <v/>
      </c>
      <c r="AC93" s="45" t="str">
        <f t="shared" si="58"/>
        <v>1.1.1.11.4.4.</v>
      </c>
    </row>
    <row r="94" spans="1:29" s="26" customFormat="1" ht="27.6" x14ac:dyDescent="0.3">
      <c r="A94" s="46" t="str">
        <f t="shared" si="30"/>
        <v>1.1.1.11.4.5</v>
      </c>
      <c r="B94" s="105" t="s">
        <v>204</v>
      </c>
      <c r="C94" s="36" t="s">
        <v>14</v>
      </c>
      <c r="D94" s="36">
        <v>28.8</v>
      </c>
      <c r="E94" s="37">
        <v>7.3675116515360273</v>
      </c>
      <c r="F94" s="48">
        <v>212.18433556423759</v>
      </c>
      <c r="G94" s="36" t="s">
        <v>202</v>
      </c>
      <c r="H94" s="39" t="s">
        <v>651</v>
      </c>
      <c r="I94" s="40" t="str">
        <f t="shared" si="57"/>
        <v>1.1.1.11.4.5</v>
      </c>
      <c r="J94" s="41">
        <v>6</v>
      </c>
      <c r="K94" s="42">
        <f t="shared" si="60"/>
        <v>1</v>
      </c>
      <c r="L94" s="43">
        <f t="shared" ref="L94:S109" si="65">IF(L$10=$J94,L93+1,IF(AND(L$10&lt;$J94,L93=0),1,IF(K94&lt;&gt;K93,0,L93)))</f>
        <v>1</v>
      </c>
      <c r="M94" s="43">
        <f t="shared" si="65"/>
        <v>1</v>
      </c>
      <c r="N94" s="43">
        <f t="shared" si="65"/>
        <v>11</v>
      </c>
      <c r="O94" s="43">
        <f t="shared" si="65"/>
        <v>4</v>
      </c>
      <c r="P94" s="43">
        <f t="shared" si="65"/>
        <v>5</v>
      </c>
      <c r="Q94" s="43">
        <f t="shared" si="65"/>
        <v>0</v>
      </c>
      <c r="R94" s="43">
        <f t="shared" si="65"/>
        <v>0</v>
      </c>
      <c r="S94" s="44">
        <f t="shared" si="65"/>
        <v>0</v>
      </c>
      <c r="T94" s="42" t="str">
        <f t="shared" si="64"/>
        <v>1.</v>
      </c>
      <c r="U94" s="43" t="str">
        <f t="shared" si="64"/>
        <v>1.</v>
      </c>
      <c r="V94" s="43" t="str">
        <f t="shared" si="64"/>
        <v>1.</v>
      </c>
      <c r="W94" s="43" t="str">
        <f t="shared" si="64"/>
        <v>11.</v>
      </c>
      <c r="X94" s="43" t="str">
        <f t="shared" si="64"/>
        <v>4.</v>
      </c>
      <c r="Y94" s="43" t="str">
        <f t="shared" si="64"/>
        <v>5.</v>
      </c>
      <c r="Z94" s="43" t="str">
        <f t="shared" si="64"/>
        <v/>
      </c>
      <c r="AA94" s="43" t="str">
        <f t="shared" si="64"/>
        <v/>
      </c>
      <c r="AB94" s="43" t="str">
        <f t="shared" si="64"/>
        <v/>
      </c>
      <c r="AC94" s="45" t="str">
        <f t="shared" si="58"/>
        <v>1.1.1.11.4.5.</v>
      </c>
    </row>
    <row r="95" spans="1:29" s="27" customFormat="1" ht="14.4" x14ac:dyDescent="0.3">
      <c r="A95" s="49" t="str">
        <f t="shared" ref="A95:A158" si="66">I95</f>
        <v>1.1.2</v>
      </c>
      <c r="B95" s="34" t="s">
        <v>205</v>
      </c>
      <c r="C95" s="92"/>
      <c r="D95" s="93"/>
      <c r="E95" s="54"/>
      <c r="F95" s="54">
        <f>SUM(F96:F122)</f>
        <v>5488169.6198143791</v>
      </c>
      <c r="G95" s="106" t="s">
        <v>29</v>
      </c>
      <c r="H95" s="32"/>
      <c r="I95" s="40" t="str">
        <f t="shared" si="57"/>
        <v>1.1.2</v>
      </c>
      <c r="J95" s="41">
        <v>3</v>
      </c>
      <c r="K95" s="42">
        <f t="shared" si="60"/>
        <v>1</v>
      </c>
      <c r="L95" s="43">
        <f t="shared" si="65"/>
        <v>1</v>
      </c>
      <c r="M95" s="43">
        <f t="shared" si="65"/>
        <v>2</v>
      </c>
      <c r="N95" s="43">
        <f t="shared" si="65"/>
        <v>0</v>
      </c>
      <c r="O95" s="43">
        <f t="shared" si="65"/>
        <v>0</v>
      </c>
      <c r="P95" s="43">
        <f t="shared" si="65"/>
        <v>0</v>
      </c>
      <c r="Q95" s="43">
        <f t="shared" si="65"/>
        <v>0</v>
      </c>
      <c r="R95" s="43">
        <f t="shared" si="65"/>
        <v>0</v>
      </c>
      <c r="S95" s="44">
        <f t="shared" si="65"/>
        <v>0</v>
      </c>
      <c r="T95" s="42" t="str">
        <f t="shared" si="64"/>
        <v>1.</v>
      </c>
      <c r="U95" s="43" t="str">
        <f t="shared" si="64"/>
        <v>1.</v>
      </c>
      <c r="V95" s="43" t="str">
        <f t="shared" si="64"/>
        <v>2.</v>
      </c>
      <c r="W95" s="43" t="str">
        <f t="shared" si="64"/>
        <v/>
      </c>
      <c r="X95" s="43" t="str">
        <f t="shared" si="64"/>
        <v/>
      </c>
      <c r="Y95" s="43" t="str">
        <f t="shared" si="64"/>
        <v/>
      </c>
      <c r="Z95" s="43" t="str">
        <f t="shared" si="64"/>
        <v/>
      </c>
      <c r="AA95" s="43" t="str">
        <f t="shared" si="64"/>
        <v/>
      </c>
      <c r="AB95" s="43" t="str">
        <f t="shared" si="64"/>
        <v/>
      </c>
      <c r="AC95" s="45" t="str">
        <f t="shared" si="58"/>
        <v>1.1.2.</v>
      </c>
    </row>
    <row r="96" spans="1:29" s="28" customFormat="1" ht="27.6" x14ac:dyDescent="0.3">
      <c r="A96" s="107" t="str">
        <f t="shared" si="66"/>
        <v>1.1.2.1</v>
      </c>
      <c r="B96" s="108" t="s">
        <v>206</v>
      </c>
      <c r="C96" s="53" t="s">
        <v>11</v>
      </c>
      <c r="D96" s="53">
        <v>1</v>
      </c>
      <c r="E96" s="37">
        <v>202652.21347776009</v>
      </c>
      <c r="F96" s="48">
        <v>202652.21347776009</v>
      </c>
      <c r="G96" s="36" t="s">
        <v>207</v>
      </c>
      <c r="H96" s="39" t="s">
        <v>652</v>
      </c>
      <c r="I96" s="40" t="str">
        <f t="shared" si="57"/>
        <v>1.1.2.1</v>
      </c>
      <c r="J96" s="41">
        <v>4</v>
      </c>
      <c r="K96" s="42">
        <f t="shared" si="60"/>
        <v>1</v>
      </c>
      <c r="L96" s="43">
        <f t="shared" si="65"/>
        <v>1</v>
      </c>
      <c r="M96" s="43">
        <f t="shared" si="65"/>
        <v>2</v>
      </c>
      <c r="N96" s="43">
        <f t="shared" si="65"/>
        <v>1</v>
      </c>
      <c r="O96" s="43">
        <f t="shared" si="65"/>
        <v>0</v>
      </c>
      <c r="P96" s="43">
        <f t="shared" si="65"/>
        <v>0</v>
      </c>
      <c r="Q96" s="43">
        <f t="shared" si="65"/>
        <v>0</v>
      </c>
      <c r="R96" s="43">
        <f t="shared" si="65"/>
        <v>0</v>
      </c>
      <c r="S96" s="44">
        <f t="shared" si="65"/>
        <v>0</v>
      </c>
      <c r="T96" s="42" t="str">
        <f t="shared" si="64"/>
        <v>1.</v>
      </c>
      <c r="U96" s="43" t="str">
        <f t="shared" si="64"/>
        <v>1.</v>
      </c>
      <c r="V96" s="43" t="str">
        <f t="shared" si="64"/>
        <v>2.</v>
      </c>
      <c r="W96" s="43" t="str">
        <f t="shared" si="64"/>
        <v>1.</v>
      </c>
      <c r="X96" s="43" t="str">
        <f t="shared" si="64"/>
        <v/>
      </c>
      <c r="Y96" s="43" t="str">
        <f t="shared" si="64"/>
        <v/>
      </c>
      <c r="Z96" s="43" t="str">
        <f t="shared" si="64"/>
        <v/>
      </c>
      <c r="AA96" s="43" t="str">
        <f t="shared" si="64"/>
        <v/>
      </c>
      <c r="AB96" s="43" t="str">
        <f t="shared" si="64"/>
        <v/>
      </c>
      <c r="AC96" s="45" t="str">
        <f t="shared" si="58"/>
        <v>1.1.2.1.</v>
      </c>
    </row>
    <row r="97" spans="1:29" s="28" customFormat="1" ht="27.6" x14ac:dyDescent="0.3">
      <c r="A97" s="107" t="str">
        <f t="shared" si="66"/>
        <v>1.1.2.2</v>
      </c>
      <c r="B97" s="95" t="s">
        <v>208</v>
      </c>
      <c r="C97" s="53" t="s">
        <v>11</v>
      </c>
      <c r="D97" s="53">
        <v>3</v>
      </c>
      <c r="E97" s="37">
        <v>8694.3846380794294</v>
      </c>
      <c r="F97" s="48">
        <v>26083.15391423829</v>
      </c>
      <c r="G97" s="36" t="s">
        <v>50</v>
      </c>
      <c r="H97" s="39" t="s">
        <v>653</v>
      </c>
      <c r="I97" s="40" t="str">
        <f t="shared" si="57"/>
        <v>1.1.2.2</v>
      </c>
      <c r="J97" s="41">
        <v>4</v>
      </c>
      <c r="K97" s="42">
        <f t="shared" si="60"/>
        <v>1</v>
      </c>
      <c r="L97" s="43">
        <f t="shared" si="65"/>
        <v>1</v>
      </c>
      <c r="M97" s="43">
        <f t="shared" si="65"/>
        <v>2</v>
      </c>
      <c r="N97" s="43">
        <f t="shared" si="65"/>
        <v>2</v>
      </c>
      <c r="O97" s="43">
        <f t="shared" si="65"/>
        <v>0</v>
      </c>
      <c r="P97" s="43">
        <f t="shared" si="65"/>
        <v>0</v>
      </c>
      <c r="Q97" s="43">
        <f t="shared" si="65"/>
        <v>0</v>
      </c>
      <c r="R97" s="43">
        <f t="shared" si="65"/>
        <v>0</v>
      </c>
      <c r="S97" s="44">
        <f t="shared" si="65"/>
        <v>0</v>
      </c>
      <c r="T97" s="42" t="str">
        <f t="shared" si="64"/>
        <v>1.</v>
      </c>
      <c r="U97" s="43" t="str">
        <f t="shared" si="64"/>
        <v>1.</v>
      </c>
      <c r="V97" s="43" t="str">
        <f t="shared" si="64"/>
        <v>2.</v>
      </c>
      <c r="W97" s="43" t="str">
        <f t="shared" si="64"/>
        <v>2.</v>
      </c>
      <c r="X97" s="43" t="str">
        <f t="shared" si="64"/>
        <v/>
      </c>
      <c r="Y97" s="43" t="str">
        <f t="shared" si="64"/>
        <v/>
      </c>
      <c r="Z97" s="43" t="str">
        <f t="shared" si="64"/>
        <v/>
      </c>
      <c r="AA97" s="43" t="str">
        <f t="shared" si="64"/>
        <v/>
      </c>
      <c r="AB97" s="43" t="str">
        <f t="shared" si="64"/>
        <v/>
      </c>
      <c r="AC97" s="45" t="str">
        <f t="shared" si="58"/>
        <v>1.1.2.2.</v>
      </c>
    </row>
    <row r="98" spans="1:29" s="26" customFormat="1" ht="27.6" x14ac:dyDescent="0.3">
      <c r="A98" s="109" t="str">
        <f t="shared" si="66"/>
        <v>1.1.2.3</v>
      </c>
      <c r="B98" s="110" t="s">
        <v>209</v>
      </c>
      <c r="C98" s="53" t="s">
        <v>12</v>
      </c>
      <c r="D98" s="53">
        <v>4</v>
      </c>
      <c r="E98" s="37">
        <v>17377.721995941476</v>
      </c>
      <c r="F98" s="52">
        <v>69510.887983765904</v>
      </c>
      <c r="G98" s="67" t="s">
        <v>51</v>
      </c>
      <c r="H98" s="39" t="s">
        <v>654</v>
      </c>
      <c r="I98" s="40" t="str">
        <f t="shared" si="57"/>
        <v>1.1.2.3</v>
      </c>
      <c r="J98" s="41">
        <v>4</v>
      </c>
      <c r="K98" s="42">
        <f t="shared" si="60"/>
        <v>1</v>
      </c>
      <c r="L98" s="43">
        <f t="shared" si="65"/>
        <v>1</v>
      </c>
      <c r="M98" s="43">
        <f t="shared" si="65"/>
        <v>2</v>
      </c>
      <c r="N98" s="43">
        <f t="shared" si="65"/>
        <v>3</v>
      </c>
      <c r="O98" s="43">
        <f t="shared" si="65"/>
        <v>0</v>
      </c>
      <c r="P98" s="43">
        <f t="shared" si="65"/>
        <v>0</v>
      </c>
      <c r="Q98" s="43">
        <f t="shared" si="65"/>
        <v>0</v>
      </c>
      <c r="R98" s="43">
        <f t="shared" si="65"/>
        <v>0</v>
      </c>
      <c r="S98" s="44">
        <f t="shared" si="65"/>
        <v>0</v>
      </c>
      <c r="T98" s="42" t="str">
        <f t="shared" si="64"/>
        <v>1.</v>
      </c>
      <c r="U98" s="43" t="str">
        <f t="shared" si="64"/>
        <v>1.</v>
      </c>
      <c r="V98" s="43" t="str">
        <f t="shared" si="64"/>
        <v>2.</v>
      </c>
      <c r="W98" s="43" t="str">
        <f t="shared" si="64"/>
        <v>3.</v>
      </c>
      <c r="X98" s="43" t="str">
        <f t="shared" si="64"/>
        <v/>
      </c>
      <c r="Y98" s="43" t="str">
        <f t="shared" si="64"/>
        <v/>
      </c>
      <c r="Z98" s="43" t="str">
        <f t="shared" si="64"/>
        <v/>
      </c>
      <c r="AA98" s="43" t="str">
        <f t="shared" si="64"/>
        <v/>
      </c>
      <c r="AB98" s="43" t="str">
        <f t="shared" si="64"/>
        <v/>
      </c>
      <c r="AC98" s="45" t="str">
        <f t="shared" si="58"/>
        <v>1.1.2.3.</v>
      </c>
    </row>
    <row r="99" spans="1:29" s="26" customFormat="1" ht="27.6" x14ac:dyDescent="0.3">
      <c r="A99" s="107" t="str">
        <f t="shared" si="66"/>
        <v>1.1.2.4</v>
      </c>
      <c r="B99" s="111" t="s">
        <v>210</v>
      </c>
      <c r="C99" s="53" t="s">
        <v>12</v>
      </c>
      <c r="D99" s="53">
        <v>7</v>
      </c>
      <c r="E99" s="37">
        <v>8686.8224007756344</v>
      </c>
      <c r="F99" s="48">
        <v>60807.756805429446</v>
      </c>
      <c r="G99" s="36" t="s">
        <v>72</v>
      </c>
      <c r="H99" s="39" t="s">
        <v>655</v>
      </c>
      <c r="I99" s="40" t="str">
        <f t="shared" si="57"/>
        <v>1.1.2.4</v>
      </c>
      <c r="J99" s="41">
        <v>4</v>
      </c>
      <c r="K99" s="42">
        <f t="shared" si="60"/>
        <v>1</v>
      </c>
      <c r="L99" s="43">
        <f t="shared" si="65"/>
        <v>1</v>
      </c>
      <c r="M99" s="43">
        <f t="shared" si="65"/>
        <v>2</v>
      </c>
      <c r="N99" s="43">
        <f t="shared" si="65"/>
        <v>4</v>
      </c>
      <c r="O99" s="43">
        <f t="shared" si="65"/>
        <v>0</v>
      </c>
      <c r="P99" s="43">
        <f t="shared" si="65"/>
        <v>0</v>
      </c>
      <c r="Q99" s="43">
        <f t="shared" si="65"/>
        <v>0</v>
      </c>
      <c r="R99" s="43">
        <f t="shared" si="65"/>
        <v>0</v>
      </c>
      <c r="S99" s="44">
        <f t="shared" si="65"/>
        <v>0</v>
      </c>
      <c r="T99" s="42" t="str">
        <f t="shared" si="64"/>
        <v>1.</v>
      </c>
      <c r="U99" s="43" t="str">
        <f t="shared" si="64"/>
        <v>1.</v>
      </c>
      <c r="V99" s="43" t="str">
        <f t="shared" si="64"/>
        <v>2.</v>
      </c>
      <c r="W99" s="43" t="str">
        <f t="shared" si="64"/>
        <v>4.</v>
      </c>
      <c r="X99" s="43" t="str">
        <f t="shared" si="64"/>
        <v/>
      </c>
      <c r="Y99" s="43" t="str">
        <f t="shared" si="64"/>
        <v/>
      </c>
      <c r="Z99" s="43" t="str">
        <f t="shared" si="64"/>
        <v/>
      </c>
      <c r="AA99" s="43" t="str">
        <f t="shared" si="64"/>
        <v/>
      </c>
      <c r="AB99" s="43" t="str">
        <f t="shared" si="64"/>
        <v/>
      </c>
      <c r="AC99" s="45" t="str">
        <f t="shared" si="58"/>
        <v>1.1.2.4.</v>
      </c>
    </row>
    <row r="100" spans="1:29" s="26" customFormat="1" ht="27.6" x14ac:dyDescent="0.3">
      <c r="A100" s="107" t="str">
        <f t="shared" si="66"/>
        <v>1.1.2.5</v>
      </c>
      <c r="B100" s="111" t="s">
        <v>211</v>
      </c>
      <c r="C100" s="53" t="s">
        <v>12</v>
      </c>
      <c r="D100" s="53">
        <v>8</v>
      </c>
      <c r="E100" s="37">
        <v>284.56418493982028</v>
      </c>
      <c r="F100" s="48">
        <v>2276.5134795185622</v>
      </c>
      <c r="G100" s="36" t="s">
        <v>53</v>
      </c>
      <c r="H100" s="39" t="s">
        <v>656</v>
      </c>
      <c r="I100" s="40" t="str">
        <f t="shared" si="57"/>
        <v>1.1.2.5</v>
      </c>
      <c r="J100" s="41">
        <v>4</v>
      </c>
      <c r="K100" s="42">
        <f t="shared" si="60"/>
        <v>1</v>
      </c>
      <c r="L100" s="43">
        <f t="shared" si="65"/>
        <v>1</v>
      </c>
      <c r="M100" s="43">
        <f t="shared" si="65"/>
        <v>2</v>
      </c>
      <c r="N100" s="43">
        <f t="shared" si="65"/>
        <v>5</v>
      </c>
      <c r="O100" s="43">
        <f t="shared" si="65"/>
        <v>0</v>
      </c>
      <c r="P100" s="43">
        <f t="shared" si="65"/>
        <v>0</v>
      </c>
      <c r="Q100" s="43">
        <f t="shared" si="65"/>
        <v>0</v>
      </c>
      <c r="R100" s="43">
        <f t="shared" si="65"/>
        <v>0</v>
      </c>
      <c r="S100" s="44">
        <f t="shared" si="65"/>
        <v>0</v>
      </c>
      <c r="T100" s="42" t="str">
        <f t="shared" si="64"/>
        <v>1.</v>
      </c>
      <c r="U100" s="43" t="str">
        <f t="shared" si="64"/>
        <v>1.</v>
      </c>
      <c r="V100" s="43" t="str">
        <f t="shared" si="64"/>
        <v>2.</v>
      </c>
      <c r="W100" s="43" t="str">
        <f t="shared" si="64"/>
        <v>5.</v>
      </c>
      <c r="X100" s="43" t="str">
        <f t="shared" si="64"/>
        <v/>
      </c>
      <c r="Y100" s="43" t="str">
        <f t="shared" si="64"/>
        <v/>
      </c>
      <c r="Z100" s="43" t="str">
        <f t="shared" si="64"/>
        <v/>
      </c>
      <c r="AA100" s="43" t="str">
        <f t="shared" si="64"/>
        <v/>
      </c>
      <c r="AB100" s="43" t="str">
        <f t="shared" si="64"/>
        <v/>
      </c>
      <c r="AC100" s="45" t="str">
        <f t="shared" si="58"/>
        <v>1.1.2.5.</v>
      </c>
    </row>
    <row r="101" spans="1:29" s="26" customFormat="1" ht="27.6" x14ac:dyDescent="0.3">
      <c r="A101" s="107" t="str">
        <f t="shared" si="66"/>
        <v>1.1.2.6</v>
      </c>
      <c r="B101" s="111" t="s">
        <v>212</v>
      </c>
      <c r="C101" s="53" t="s">
        <v>12</v>
      </c>
      <c r="D101" s="53">
        <v>54</v>
      </c>
      <c r="E101" s="37">
        <v>223.59724878042036</v>
      </c>
      <c r="F101" s="48">
        <v>12074.2514341427</v>
      </c>
      <c r="G101" s="36" t="s">
        <v>57</v>
      </c>
      <c r="H101" s="39" t="s">
        <v>657</v>
      </c>
      <c r="I101" s="40" t="str">
        <f t="shared" si="57"/>
        <v>1.1.2.6</v>
      </c>
      <c r="J101" s="41">
        <v>4</v>
      </c>
      <c r="K101" s="42">
        <f t="shared" si="60"/>
        <v>1</v>
      </c>
      <c r="L101" s="43">
        <f t="shared" si="65"/>
        <v>1</v>
      </c>
      <c r="M101" s="43">
        <f t="shared" si="65"/>
        <v>2</v>
      </c>
      <c r="N101" s="43">
        <f t="shared" si="65"/>
        <v>6</v>
      </c>
      <c r="O101" s="43">
        <f t="shared" si="65"/>
        <v>0</v>
      </c>
      <c r="P101" s="43">
        <f t="shared" si="65"/>
        <v>0</v>
      </c>
      <c r="Q101" s="43">
        <f t="shared" si="65"/>
        <v>0</v>
      </c>
      <c r="R101" s="43">
        <f t="shared" si="65"/>
        <v>0</v>
      </c>
      <c r="S101" s="44">
        <f t="shared" si="65"/>
        <v>0</v>
      </c>
      <c r="T101" s="42" t="str">
        <f t="shared" si="64"/>
        <v>1.</v>
      </c>
      <c r="U101" s="43" t="str">
        <f t="shared" si="64"/>
        <v>1.</v>
      </c>
      <c r="V101" s="43" t="str">
        <f t="shared" si="64"/>
        <v>2.</v>
      </c>
      <c r="W101" s="43" t="str">
        <f t="shared" si="64"/>
        <v>6.</v>
      </c>
      <c r="X101" s="43" t="str">
        <f t="shared" si="64"/>
        <v/>
      </c>
      <c r="Y101" s="43" t="str">
        <f t="shared" si="64"/>
        <v/>
      </c>
      <c r="Z101" s="43" t="str">
        <f t="shared" si="64"/>
        <v/>
      </c>
      <c r="AA101" s="43" t="str">
        <f t="shared" si="64"/>
        <v/>
      </c>
      <c r="AB101" s="43" t="str">
        <f t="shared" si="64"/>
        <v/>
      </c>
      <c r="AC101" s="45" t="str">
        <f t="shared" si="58"/>
        <v>1.1.2.6.</v>
      </c>
    </row>
    <row r="102" spans="1:29" s="26" customFormat="1" ht="27.6" x14ac:dyDescent="0.3">
      <c r="A102" s="107" t="str">
        <f t="shared" si="66"/>
        <v>1.1.2.7</v>
      </c>
      <c r="B102" s="111" t="s">
        <v>213</v>
      </c>
      <c r="C102" s="53" t="s">
        <v>12</v>
      </c>
      <c r="D102" s="53">
        <v>54</v>
      </c>
      <c r="E102" s="37">
        <v>146.61910807125449</v>
      </c>
      <c r="F102" s="48">
        <v>7917.4318358477431</v>
      </c>
      <c r="G102" s="36" t="s">
        <v>84</v>
      </c>
      <c r="H102" s="39" t="s">
        <v>658</v>
      </c>
      <c r="I102" s="40" t="str">
        <f t="shared" si="57"/>
        <v>1.1.2.7</v>
      </c>
      <c r="J102" s="41">
        <v>4</v>
      </c>
      <c r="K102" s="42">
        <f t="shared" si="60"/>
        <v>1</v>
      </c>
      <c r="L102" s="43">
        <f t="shared" si="65"/>
        <v>1</v>
      </c>
      <c r="M102" s="43">
        <f t="shared" si="65"/>
        <v>2</v>
      </c>
      <c r="N102" s="43">
        <f t="shared" si="65"/>
        <v>7</v>
      </c>
      <c r="O102" s="43">
        <f t="shared" si="65"/>
        <v>0</v>
      </c>
      <c r="P102" s="43">
        <f t="shared" si="65"/>
        <v>0</v>
      </c>
      <c r="Q102" s="43">
        <f t="shared" si="65"/>
        <v>0</v>
      </c>
      <c r="R102" s="43">
        <f t="shared" si="65"/>
        <v>0</v>
      </c>
      <c r="S102" s="44">
        <f t="shared" si="65"/>
        <v>0</v>
      </c>
      <c r="T102" s="42" t="str">
        <f t="shared" si="64"/>
        <v>1.</v>
      </c>
      <c r="U102" s="43" t="str">
        <f t="shared" si="64"/>
        <v>1.</v>
      </c>
      <c r="V102" s="43" t="str">
        <f t="shared" si="64"/>
        <v>2.</v>
      </c>
      <c r="W102" s="43" t="str">
        <f t="shared" si="64"/>
        <v>7.</v>
      </c>
      <c r="X102" s="43" t="str">
        <f t="shared" si="64"/>
        <v/>
      </c>
      <c r="Y102" s="43" t="str">
        <f t="shared" si="64"/>
        <v/>
      </c>
      <c r="Z102" s="43" t="str">
        <f t="shared" si="64"/>
        <v/>
      </c>
      <c r="AA102" s="43" t="str">
        <f t="shared" si="64"/>
        <v/>
      </c>
      <c r="AB102" s="43" t="str">
        <f t="shared" si="64"/>
        <v/>
      </c>
      <c r="AC102" s="45" t="str">
        <f t="shared" si="58"/>
        <v>1.1.2.7.</v>
      </c>
    </row>
    <row r="103" spans="1:29" s="26" customFormat="1" ht="27.6" x14ac:dyDescent="0.3">
      <c r="A103" s="107" t="str">
        <f t="shared" si="66"/>
        <v>1.1.2.8</v>
      </c>
      <c r="B103" s="111" t="s">
        <v>214</v>
      </c>
      <c r="C103" s="53" t="s">
        <v>12</v>
      </c>
      <c r="D103" s="53">
        <v>18</v>
      </c>
      <c r="E103" s="37">
        <v>1097.5913891746329</v>
      </c>
      <c r="F103" s="48">
        <v>19756.645005143393</v>
      </c>
      <c r="G103" s="36" t="s">
        <v>74</v>
      </c>
      <c r="H103" s="39" t="s">
        <v>659</v>
      </c>
      <c r="I103" s="40" t="str">
        <f t="shared" si="57"/>
        <v>1.1.2.8</v>
      </c>
      <c r="J103" s="41">
        <v>4</v>
      </c>
      <c r="K103" s="42">
        <f t="shared" si="60"/>
        <v>1</v>
      </c>
      <c r="L103" s="43">
        <f t="shared" si="65"/>
        <v>1</v>
      </c>
      <c r="M103" s="43">
        <f t="shared" si="65"/>
        <v>2</v>
      </c>
      <c r="N103" s="43">
        <f t="shared" si="65"/>
        <v>8</v>
      </c>
      <c r="O103" s="43">
        <f t="shared" si="65"/>
        <v>0</v>
      </c>
      <c r="P103" s="43">
        <f t="shared" si="65"/>
        <v>0</v>
      </c>
      <c r="Q103" s="43">
        <f t="shared" si="65"/>
        <v>0</v>
      </c>
      <c r="R103" s="43">
        <f t="shared" si="65"/>
        <v>0</v>
      </c>
      <c r="S103" s="44">
        <f t="shared" si="65"/>
        <v>0</v>
      </c>
      <c r="T103" s="42" t="str">
        <f t="shared" si="64"/>
        <v>1.</v>
      </c>
      <c r="U103" s="43" t="str">
        <f t="shared" si="64"/>
        <v>1.</v>
      </c>
      <c r="V103" s="43" t="str">
        <f t="shared" si="64"/>
        <v>2.</v>
      </c>
      <c r="W103" s="43" t="str">
        <f t="shared" si="64"/>
        <v>8.</v>
      </c>
      <c r="X103" s="43" t="str">
        <f t="shared" si="64"/>
        <v/>
      </c>
      <c r="Y103" s="43" t="str">
        <f t="shared" si="64"/>
        <v/>
      </c>
      <c r="Z103" s="43" t="str">
        <f t="shared" si="64"/>
        <v/>
      </c>
      <c r="AA103" s="43" t="str">
        <f t="shared" si="64"/>
        <v/>
      </c>
      <c r="AB103" s="43" t="str">
        <f t="shared" si="64"/>
        <v/>
      </c>
      <c r="AC103" s="45" t="str">
        <f t="shared" si="58"/>
        <v>1.1.2.8.</v>
      </c>
    </row>
    <row r="104" spans="1:29" s="26" customFormat="1" ht="27.6" x14ac:dyDescent="0.3">
      <c r="A104" s="107" t="str">
        <f t="shared" si="66"/>
        <v>1.1.2.9</v>
      </c>
      <c r="B104" s="111" t="s">
        <v>215</v>
      </c>
      <c r="C104" s="53" t="s">
        <v>12</v>
      </c>
      <c r="D104" s="53">
        <v>18</v>
      </c>
      <c r="E104" s="37">
        <v>521.93417860479667</v>
      </c>
      <c r="F104" s="48">
        <v>9394.8152148863392</v>
      </c>
      <c r="G104" s="36" t="s">
        <v>108</v>
      </c>
      <c r="H104" s="39" t="s">
        <v>660</v>
      </c>
      <c r="I104" s="40" t="str">
        <f t="shared" si="57"/>
        <v>1.1.2.9</v>
      </c>
      <c r="J104" s="41">
        <v>4</v>
      </c>
      <c r="K104" s="42">
        <f t="shared" si="60"/>
        <v>1</v>
      </c>
      <c r="L104" s="43">
        <f t="shared" si="65"/>
        <v>1</v>
      </c>
      <c r="M104" s="43">
        <f t="shared" si="65"/>
        <v>2</v>
      </c>
      <c r="N104" s="43">
        <f t="shared" si="65"/>
        <v>9</v>
      </c>
      <c r="O104" s="43">
        <f t="shared" si="65"/>
        <v>0</v>
      </c>
      <c r="P104" s="43">
        <f t="shared" si="65"/>
        <v>0</v>
      </c>
      <c r="Q104" s="43">
        <f t="shared" si="65"/>
        <v>0</v>
      </c>
      <c r="R104" s="43">
        <f t="shared" si="65"/>
        <v>0</v>
      </c>
      <c r="S104" s="44">
        <f t="shared" si="65"/>
        <v>0</v>
      </c>
      <c r="T104" s="42" t="str">
        <f t="shared" si="64"/>
        <v>1.</v>
      </c>
      <c r="U104" s="43" t="str">
        <f t="shared" si="64"/>
        <v>1.</v>
      </c>
      <c r="V104" s="43" t="str">
        <f t="shared" si="64"/>
        <v>2.</v>
      </c>
      <c r="W104" s="43" t="str">
        <f t="shared" si="64"/>
        <v>9.</v>
      </c>
      <c r="X104" s="43" t="str">
        <f t="shared" si="64"/>
        <v/>
      </c>
      <c r="Y104" s="43" t="str">
        <f t="shared" si="64"/>
        <v/>
      </c>
      <c r="Z104" s="43" t="str">
        <f t="shared" si="64"/>
        <v/>
      </c>
      <c r="AA104" s="43" t="str">
        <f t="shared" si="64"/>
        <v/>
      </c>
      <c r="AB104" s="43" t="str">
        <f t="shared" si="64"/>
        <v/>
      </c>
      <c r="AC104" s="45" t="str">
        <f t="shared" si="58"/>
        <v>1.1.2.9.</v>
      </c>
    </row>
    <row r="105" spans="1:29" s="28" customFormat="1" ht="27.6" x14ac:dyDescent="0.3">
      <c r="A105" s="112" t="str">
        <f t="shared" si="66"/>
        <v>1.1.2.10</v>
      </c>
      <c r="B105" s="113" t="s">
        <v>216</v>
      </c>
      <c r="C105" s="53" t="s">
        <v>12</v>
      </c>
      <c r="D105" s="53">
        <v>18</v>
      </c>
      <c r="E105" s="37">
        <v>326.97631821986812</v>
      </c>
      <c r="F105" s="71">
        <v>5885.573727957626</v>
      </c>
      <c r="G105" s="65" t="s">
        <v>217</v>
      </c>
      <c r="H105" s="39" t="s">
        <v>661</v>
      </c>
      <c r="I105" s="40" t="str">
        <f t="shared" si="57"/>
        <v>1.1.2.10</v>
      </c>
      <c r="J105" s="41">
        <v>4</v>
      </c>
      <c r="K105" s="42">
        <f t="shared" si="60"/>
        <v>1</v>
      </c>
      <c r="L105" s="43">
        <f t="shared" si="65"/>
        <v>1</v>
      </c>
      <c r="M105" s="43">
        <f t="shared" si="65"/>
        <v>2</v>
      </c>
      <c r="N105" s="43">
        <f t="shared" si="65"/>
        <v>10</v>
      </c>
      <c r="O105" s="43">
        <f t="shared" si="65"/>
        <v>0</v>
      </c>
      <c r="P105" s="43">
        <f t="shared" si="65"/>
        <v>0</v>
      </c>
      <c r="Q105" s="43">
        <f t="shared" si="65"/>
        <v>0</v>
      </c>
      <c r="R105" s="43">
        <f t="shared" si="65"/>
        <v>0</v>
      </c>
      <c r="S105" s="44">
        <f t="shared" si="65"/>
        <v>0</v>
      </c>
      <c r="T105" s="42" t="str">
        <f t="shared" si="64"/>
        <v>1.</v>
      </c>
      <c r="U105" s="43" t="str">
        <f t="shared" si="64"/>
        <v>1.</v>
      </c>
      <c r="V105" s="43" t="str">
        <f t="shared" si="64"/>
        <v>2.</v>
      </c>
      <c r="W105" s="43" t="str">
        <f t="shared" si="64"/>
        <v>10.</v>
      </c>
      <c r="X105" s="43" t="str">
        <f t="shared" si="64"/>
        <v/>
      </c>
      <c r="Y105" s="43" t="str">
        <f t="shared" si="64"/>
        <v/>
      </c>
      <c r="Z105" s="43" t="str">
        <f t="shared" si="64"/>
        <v/>
      </c>
      <c r="AA105" s="43" t="str">
        <f t="shared" si="64"/>
        <v/>
      </c>
      <c r="AB105" s="43" t="str">
        <f t="shared" si="64"/>
        <v/>
      </c>
      <c r="AC105" s="45" t="str">
        <f t="shared" si="58"/>
        <v>1.1.2.10.</v>
      </c>
    </row>
    <row r="106" spans="1:29" s="28" customFormat="1" ht="41.4" x14ac:dyDescent="0.3">
      <c r="A106" s="107" t="str">
        <f t="shared" si="66"/>
        <v>1.1.2.11</v>
      </c>
      <c r="B106" s="95" t="s">
        <v>218</v>
      </c>
      <c r="C106" s="53" t="s">
        <v>12</v>
      </c>
      <c r="D106" s="53">
        <v>1</v>
      </c>
      <c r="E106" s="37">
        <v>209459.0847922739</v>
      </c>
      <c r="F106" s="48">
        <v>209459.0847922739</v>
      </c>
      <c r="G106" s="36" t="s">
        <v>67</v>
      </c>
      <c r="H106" s="39" t="s">
        <v>662</v>
      </c>
      <c r="I106" s="40" t="str">
        <f t="shared" ref="I106:I169" si="67">IF(J106=0,"",LEFT(AC106,LEN(AC106)-1))</f>
        <v>1.1.2.11</v>
      </c>
      <c r="J106" s="41">
        <v>4</v>
      </c>
      <c r="K106" s="42">
        <f t="shared" si="60"/>
        <v>1</v>
      </c>
      <c r="L106" s="43">
        <f t="shared" si="65"/>
        <v>1</v>
      </c>
      <c r="M106" s="43">
        <f t="shared" si="65"/>
        <v>2</v>
      </c>
      <c r="N106" s="43">
        <f t="shared" si="65"/>
        <v>11</v>
      </c>
      <c r="O106" s="43">
        <f t="shared" si="65"/>
        <v>0</v>
      </c>
      <c r="P106" s="43">
        <f t="shared" si="65"/>
        <v>0</v>
      </c>
      <c r="Q106" s="43">
        <f t="shared" si="65"/>
        <v>0</v>
      </c>
      <c r="R106" s="43">
        <f t="shared" si="65"/>
        <v>0</v>
      </c>
      <c r="S106" s="44">
        <f t="shared" si="65"/>
        <v>0</v>
      </c>
      <c r="T106" s="42" t="str">
        <f t="shared" si="64"/>
        <v>1.</v>
      </c>
      <c r="U106" s="43" t="str">
        <f t="shared" si="64"/>
        <v>1.</v>
      </c>
      <c r="V106" s="43" t="str">
        <f t="shared" si="64"/>
        <v>2.</v>
      </c>
      <c r="W106" s="43" t="str">
        <f t="shared" si="64"/>
        <v>11.</v>
      </c>
      <c r="X106" s="43" t="str">
        <f t="shared" si="64"/>
        <v/>
      </c>
      <c r="Y106" s="43" t="str">
        <f t="shared" si="64"/>
        <v/>
      </c>
      <c r="Z106" s="43" t="str">
        <f t="shared" si="64"/>
        <v/>
      </c>
      <c r="AA106" s="43" t="str">
        <f t="shared" si="64"/>
        <v/>
      </c>
      <c r="AB106" s="43" t="str">
        <f t="shared" si="64"/>
        <v/>
      </c>
      <c r="AC106" s="45" t="str">
        <f t="shared" ref="AC106:AC169" si="68">T106&amp;U106&amp;V106&amp;W106&amp;X106&amp;Y106&amp;Z106&amp;AA106&amp;AB106</f>
        <v>1.1.2.11.</v>
      </c>
    </row>
    <row r="107" spans="1:29" s="26" customFormat="1" ht="27.6" x14ac:dyDescent="0.3">
      <c r="A107" s="114" t="str">
        <f t="shared" si="66"/>
        <v>1.1.2.12</v>
      </c>
      <c r="B107" s="115" t="s">
        <v>219</v>
      </c>
      <c r="C107" s="53" t="s">
        <v>12</v>
      </c>
      <c r="D107" s="53">
        <v>13</v>
      </c>
      <c r="E107" s="37">
        <v>4384.6259165313268</v>
      </c>
      <c r="F107" s="73">
        <v>57000.136914907249</v>
      </c>
      <c r="G107" s="72" t="s">
        <v>59</v>
      </c>
      <c r="H107" s="39" t="s">
        <v>663</v>
      </c>
      <c r="I107" s="40" t="str">
        <f t="shared" si="67"/>
        <v>1.1.2.12</v>
      </c>
      <c r="J107" s="41">
        <v>4</v>
      </c>
      <c r="K107" s="42">
        <f t="shared" si="60"/>
        <v>1</v>
      </c>
      <c r="L107" s="43">
        <f t="shared" si="65"/>
        <v>1</v>
      </c>
      <c r="M107" s="43">
        <f t="shared" si="65"/>
        <v>2</v>
      </c>
      <c r="N107" s="43">
        <f t="shared" si="65"/>
        <v>12</v>
      </c>
      <c r="O107" s="43">
        <f t="shared" si="65"/>
        <v>0</v>
      </c>
      <c r="P107" s="43">
        <f t="shared" si="65"/>
        <v>0</v>
      </c>
      <c r="Q107" s="43">
        <f t="shared" si="65"/>
        <v>0</v>
      </c>
      <c r="R107" s="43">
        <f t="shared" si="65"/>
        <v>0</v>
      </c>
      <c r="S107" s="44">
        <f t="shared" si="65"/>
        <v>0</v>
      </c>
      <c r="T107" s="42" t="str">
        <f t="shared" si="64"/>
        <v>1.</v>
      </c>
      <c r="U107" s="43" t="str">
        <f t="shared" si="64"/>
        <v>1.</v>
      </c>
      <c r="V107" s="43" t="str">
        <f t="shared" si="64"/>
        <v>2.</v>
      </c>
      <c r="W107" s="43" t="str">
        <f t="shared" si="64"/>
        <v>12.</v>
      </c>
      <c r="X107" s="43" t="str">
        <f t="shared" si="64"/>
        <v/>
      </c>
      <c r="Y107" s="43" t="str">
        <f t="shared" si="64"/>
        <v/>
      </c>
      <c r="Z107" s="43" t="str">
        <f t="shared" si="64"/>
        <v/>
      </c>
      <c r="AA107" s="43" t="str">
        <f t="shared" si="64"/>
        <v/>
      </c>
      <c r="AB107" s="43" t="str">
        <f t="shared" si="64"/>
        <v/>
      </c>
      <c r="AC107" s="45" t="str">
        <f t="shared" si="68"/>
        <v>1.1.2.12.</v>
      </c>
    </row>
    <row r="108" spans="1:29" s="28" customFormat="1" ht="27.6" x14ac:dyDescent="0.3">
      <c r="A108" s="107" t="str">
        <f t="shared" si="66"/>
        <v>1.1.2.13</v>
      </c>
      <c r="B108" s="95" t="s">
        <v>220</v>
      </c>
      <c r="C108" s="53" t="s">
        <v>12</v>
      </c>
      <c r="D108" s="53">
        <v>1</v>
      </c>
      <c r="E108" s="37">
        <v>204092.12856352259</v>
      </c>
      <c r="F108" s="48">
        <v>204092.12856352259</v>
      </c>
      <c r="G108" s="36" t="s">
        <v>61</v>
      </c>
      <c r="H108" s="39" t="s">
        <v>664</v>
      </c>
      <c r="I108" s="40" t="str">
        <f t="shared" si="67"/>
        <v>1.1.2.13</v>
      </c>
      <c r="J108" s="41">
        <v>4</v>
      </c>
      <c r="K108" s="42">
        <f t="shared" si="60"/>
        <v>1</v>
      </c>
      <c r="L108" s="43">
        <f t="shared" si="65"/>
        <v>1</v>
      </c>
      <c r="M108" s="43">
        <f t="shared" si="65"/>
        <v>2</v>
      </c>
      <c r="N108" s="43">
        <f t="shared" si="65"/>
        <v>13</v>
      </c>
      <c r="O108" s="43">
        <f t="shared" si="65"/>
        <v>0</v>
      </c>
      <c r="P108" s="43">
        <f t="shared" si="65"/>
        <v>0</v>
      </c>
      <c r="Q108" s="43">
        <f t="shared" si="65"/>
        <v>0</v>
      </c>
      <c r="R108" s="43">
        <f t="shared" si="65"/>
        <v>0</v>
      </c>
      <c r="S108" s="44">
        <f t="shared" si="65"/>
        <v>0</v>
      </c>
      <c r="T108" s="42" t="str">
        <f t="shared" si="64"/>
        <v>1.</v>
      </c>
      <c r="U108" s="43" t="str">
        <f t="shared" si="64"/>
        <v>1.</v>
      </c>
      <c r="V108" s="43" t="str">
        <f t="shared" si="64"/>
        <v>2.</v>
      </c>
      <c r="W108" s="43" t="str">
        <f t="shared" si="64"/>
        <v>13.</v>
      </c>
      <c r="X108" s="43" t="str">
        <f t="shared" si="64"/>
        <v/>
      </c>
      <c r="Y108" s="43" t="str">
        <f t="shared" si="64"/>
        <v/>
      </c>
      <c r="Z108" s="43" t="str">
        <f t="shared" si="64"/>
        <v/>
      </c>
      <c r="AA108" s="43" t="str">
        <f t="shared" si="64"/>
        <v/>
      </c>
      <c r="AB108" s="43" t="str">
        <f t="shared" si="64"/>
        <v/>
      </c>
      <c r="AC108" s="45" t="str">
        <f t="shared" si="68"/>
        <v>1.1.2.13.</v>
      </c>
    </row>
    <row r="109" spans="1:29" s="26" customFormat="1" ht="41.4" x14ac:dyDescent="0.3">
      <c r="A109" s="109" t="str">
        <f t="shared" si="66"/>
        <v>1.1.2.14</v>
      </c>
      <c r="B109" s="116" t="s">
        <v>221</v>
      </c>
      <c r="C109" s="53" t="s">
        <v>15</v>
      </c>
      <c r="D109" s="117">
        <v>8.5000000000000006E-2</v>
      </c>
      <c r="E109" s="37">
        <v>785375.70976602635</v>
      </c>
      <c r="F109" s="52">
        <v>66756.935330112246</v>
      </c>
      <c r="G109" s="67" t="s">
        <v>222</v>
      </c>
      <c r="H109" s="39" t="s">
        <v>665</v>
      </c>
      <c r="I109" s="40" t="str">
        <f t="shared" si="67"/>
        <v>1.1.2.14</v>
      </c>
      <c r="J109" s="41">
        <v>4</v>
      </c>
      <c r="K109" s="42">
        <f t="shared" si="60"/>
        <v>1</v>
      </c>
      <c r="L109" s="43">
        <f t="shared" si="65"/>
        <v>1</v>
      </c>
      <c r="M109" s="43">
        <f t="shared" si="65"/>
        <v>2</v>
      </c>
      <c r="N109" s="43">
        <f t="shared" si="65"/>
        <v>14</v>
      </c>
      <c r="O109" s="43">
        <f t="shared" si="65"/>
        <v>0</v>
      </c>
      <c r="P109" s="43">
        <f t="shared" si="65"/>
        <v>0</v>
      </c>
      <c r="Q109" s="43">
        <f t="shared" si="65"/>
        <v>0</v>
      </c>
      <c r="R109" s="43">
        <f t="shared" si="65"/>
        <v>0</v>
      </c>
      <c r="S109" s="44">
        <f t="shared" si="65"/>
        <v>0</v>
      </c>
      <c r="T109" s="42" t="str">
        <f t="shared" si="64"/>
        <v>1.</v>
      </c>
      <c r="U109" s="43" t="str">
        <f t="shared" si="64"/>
        <v>1.</v>
      </c>
      <c r="V109" s="43" t="str">
        <f t="shared" si="64"/>
        <v>2.</v>
      </c>
      <c r="W109" s="43" t="str">
        <f t="shared" si="64"/>
        <v>14.</v>
      </c>
      <c r="X109" s="43" t="str">
        <f t="shared" si="64"/>
        <v/>
      </c>
      <c r="Y109" s="43" t="str">
        <f t="shared" si="64"/>
        <v/>
      </c>
      <c r="Z109" s="43" t="str">
        <f t="shared" si="64"/>
        <v/>
      </c>
      <c r="AA109" s="43" t="str">
        <f t="shared" si="64"/>
        <v/>
      </c>
      <c r="AB109" s="43" t="str">
        <f t="shared" si="64"/>
        <v/>
      </c>
      <c r="AC109" s="45" t="str">
        <f t="shared" si="68"/>
        <v>1.1.2.14.</v>
      </c>
    </row>
    <row r="110" spans="1:29" s="26" customFormat="1" ht="41.4" x14ac:dyDescent="0.3">
      <c r="A110" s="107" t="str">
        <f t="shared" si="66"/>
        <v>1.1.2.15</v>
      </c>
      <c r="B110" s="111" t="s">
        <v>223</v>
      </c>
      <c r="C110" s="53" t="s">
        <v>15</v>
      </c>
      <c r="D110" s="117">
        <v>2.44</v>
      </c>
      <c r="E110" s="37">
        <v>572695.22691994242</v>
      </c>
      <c r="F110" s="48">
        <v>1397376.3536846596</v>
      </c>
      <c r="G110" s="36" t="s">
        <v>224</v>
      </c>
      <c r="H110" s="39" t="s">
        <v>666</v>
      </c>
      <c r="I110" s="40" t="str">
        <f t="shared" si="67"/>
        <v>1.1.2.15</v>
      </c>
      <c r="J110" s="41">
        <v>4</v>
      </c>
      <c r="K110" s="42">
        <f t="shared" si="60"/>
        <v>1</v>
      </c>
      <c r="L110" s="43">
        <f t="shared" ref="L110:S125" si="69">IF(L$10=$J110,L109+1,IF(AND(L$10&lt;$J110,L109=0),1,IF(K110&lt;&gt;K109,0,L109)))</f>
        <v>1</v>
      </c>
      <c r="M110" s="43">
        <f t="shared" si="69"/>
        <v>2</v>
      </c>
      <c r="N110" s="43">
        <f t="shared" si="69"/>
        <v>15</v>
      </c>
      <c r="O110" s="43">
        <f t="shared" si="69"/>
        <v>0</v>
      </c>
      <c r="P110" s="43">
        <f t="shared" si="69"/>
        <v>0</v>
      </c>
      <c r="Q110" s="43">
        <f t="shared" si="69"/>
        <v>0</v>
      </c>
      <c r="R110" s="43">
        <f t="shared" si="69"/>
        <v>0</v>
      </c>
      <c r="S110" s="44">
        <f t="shared" si="69"/>
        <v>0</v>
      </c>
      <c r="T110" s="42" t="str">
        <f t="shared" si="64"/>
        <v>1.</v>
      </c>
      <c r="U110" s="43" t="str">
        <f t="shared" si="64"/>
        <v>1.</v>
      </c>
      <c r="V110" s="43" t="str">
        <f t="shared" si="64"/>
        <v>2.</v>
      </c>
      <c r="W110" s="43" t="str">
        <f t="shared" si="64"/>
        <v>15.</v>
      </c>
      <c r="X110" s="43" t="str">
        <f t="shared" si="64"/>
        <v/>
      </c>
      <c r="Y110" s="43" t="str">
        <f t="shared" si="64"/>
        <v/>
      </c>
      <c r="Z110" s="43" t="str">
        <f t="shared" si="64"/>
        <v/>
      </c>
      <c r="AA110" s="43" t="str">
        <f t="shared" si="64"/>
        <v/>
      </c>
      <c r="AB110" s="43" t="str">
        <f t="shared" si="64"/>
        <v/>
      </c>
      <c r="AC110" s="45" t="str">
        <f t="shared" si="68"/>
        <v>1.1.2.15.</v>
      </c>
    </row>
    <row r="111" spans="1:29" s="28" customFormat="1" ht="27.6" x14ac:dyDescent="0.3">
      <c r="A111" s="107" t="str">
        <f t="shared" si="66"/>
        <v>1.1.2.16</v>
      </c>
      <c r="B111" s="95" t="s">
        <v>225</v>
      </c>
      <c r="C111" s="53" t="s">
        <v>15</v>
      </c>
      <c r="D111" s="117">
        <v>1.46</v>
      </c>
      <c r="E111" s="37">
        <v>154556.8684642803</v>
      </c>
      <c r="F111" s="48">
        <v>225653.02795784923</v>
      </c>
      <c r="G111" s="36" t="s">
        <v>226</v>
      </c>
      <c r="H111" s="39" t="s">
        <v>667</v>
      </c>
      <c r="I111" s="40" t="str">
        <f t="shared" si="67"/>
        <v>1.1.2.16</v>
      </c>
      <c r="J111" s="41">
        <v>4</v>
      </c>
      <c r="K111" s="42">
        <f t="shared" si="60"/>
        <v>1</v>
      </c>
      <c r="L111" s="43">
        <f t="shared" si="69"/>
        <v>1</v>
      </c>
      <c r="M111" s="43">
        <f t="shared" si="69"/>
        <v>2</v>
      </c>
      <c r="N111" s="43">
        <f t="shared" si="69"/>
        <v>16</v>
      </c>
      <c r="O111" s="43">
        <f t="shared" si="69"/>
        <v>0</v>
      </c>
      <c r="P111" s="43">
        <f t="shared" si="69"/>
        <v>0</v>
      </c>
      <c r="Q111" s="43">
        <f t="shared" si="69"/>
        <v>0</v>
      </c>
      <c r="R111" s="43">
        <f t="shared" si="69"/>
        <v>0</v>
      </c>
      <c r="S111" s="44">
        <f t="shared" si="69"/>
        <v>0</v>
      </c>
      <c r="T111" s="42" t="str">
        <f t="shared" si="64"/>
        <v>1.</v>
      </c>
      <c r="U111" s="43" t="str">
        <f t="shared" si="64"/>
        <v>1.</v>
      </c>
      <c r="V111" s="43" t="str">
        <f t="shared" si="64"/>
        <v>2.</v>
      </c>
      <c r="W111" s="43" t="str">
        <f t="shared" si="64"/>
        <v>16.</v>
      </c>
      <c r="X111" s="43" t="str">
        <f t="shared" si="64"/>
        <v/>
      </c>
      <c r="Y111" s="43" t="str">
        <f t="shared" si="64"/>
        <v/>
      </c>
      <c r="Z111" s="43" t="str">
        <f t="shared" si="64"/>
        <v/>
      </c>
      <c r="AA111" s="43" t="str">
        <f t="shared" si="64"/>
        <v/>
      </c>
      <c r="AB111" s="43" t="str">
        <f t="shared" si="64"/>
        <v/>
      </c>
      <c r="AC111" s="45" t="str">
        <f t="shared" si="68"/>
        <v>1.1.2.16.</v>
      </c>
    </row>
    <row r="112" spans="1:29" s="26" customFormat="1" ht="27.6" x14ac:dyDescent="0.3">
      <c r="A112" s="107" t="str">
        <f t="shared" si="66"/>
        <v>1.1.2.17</v>
      </c>
      <c r="B112" s="111" t="s">
        <v>227</v>
      </c>
      <c r="C112" s="53" t="s">
        <v>12</v>
      </c>
      <c r="D112" s="53">
        <v>56</v>
      </c>
      <c r="E112" s="37">
        <v>43015.480073989893</v>
      </c>
      <c r="F112" s="48">
        <v>2408866.884143434</v>
      </c>
      <c r="G112" s="36" t="s">
        <v>117</v>
      </c>
      <c r="H112" s="39" t="s">
        <v>668</v>
      </c>
      <c r="I112" s="40" t="str">
        <f t="shared" si="67"/>
        <v>1.1.2.17</v>
      </c>
      <c r="J112" s="41">
        <v>4</v>
      </c>
      <c r="K112" s="42">
        <f t="shared" si="60"/>
        <v>1</v>
      </c>
      <c r="L112" s="43">
        <f t="shared" si="69"/>
        <v>1</v>
      </c>
      <c r="M112" s="43">
        <f t="shared" si="69"/>
        <v>2</v>
      </c>
      <c r="N112" s="43">
        <f t="shared" si="69"/>
        <v>17</v>
      </c>
      <c r="O112" s="43">
        <f t="shared" si="69"/>
        <v>0</v>
      </c>
      <c r="P112" s="43">
        <f t="shared" si="69"/>
        <v>0</v>
      </c>
      <c r="Q112" s="43">
        <f t="shared" si="69"/>
        <v>0</v>
      </c>
      <c r="R112" s="43">
        <f t="shared" si="69"/>
        <v>0</v>
      </c>
      <c r="S112" s="44">
        <f t="shared" si="69"/>
        <v>0</v>
      </c>
      <c r="T112" s="42" t="str">
        <f t="shared" si="64"/>
        <v>1.</v>
      </c>
      <c r="U112" s="43" t="str">
        <f t="shared" si="64"/>
        <v>1.</v>
      </c>
      <c r="V112" s="43" t="str">
        <f t="shared" si="64"/>
        <v>2.</v>
      </c>
      <c r="W112" s="43" t="str">
        <f t="shared" si="64"/>
        <v>17.</v>
      </c>
      <c r="X112" s="43" t="str">
        <f t="shared" si="64"/>
        <v/>
      </c>
      <c r="Y112" s="43" t="str">
        <f t="shared" si="64"/>
        <v/>
      </c>
      <c r="Z112" s="43" t="str">
        <f t="shared" si="64"/>
        <v/>
      </c>
      <c r="AA112" s="43" t="str">
        <f t="shared" si="64"/>
        <v/>
      </c>
      <c r="AB112" s="43" t="str">
        <f t="shared" si="64"/>
        <v/>
      </c>
      <c r="AC112" s="45" t="str">
        <f t="shared" si="68"/>
        <v>1.1.2.17.</v>
      </c>
    </row>
    <row r="113" spans="1:29" s="26" customFormat="1" ht="27.6" x14ac:dyDescent="0.3">
      <c r="A113" s="107" t="str">
        <f t="shared" si="66"/>
        <v>1.1.2.18</v>
      </c>
      <c r="B113" s="111" t="s">
        <v>228</v>
      </c>
      <c r="C113" s="53" t="s">
        <v>12</v>
      </c>
      <c r="D113" s="53">
        <v>2</v>
      </c>
      <c r="E113" s="37">
        <v>43015.360156507821</v>
      </c>
      <c r="F113" s="48">
        <v>86030.720313015641</v>
      </c>
      <c r="G113" s="36" t="s">
        <v>229</v>
      </c>
      <c r="H113" s="39" t="s">
        <v>669</v>
      </c>
      <c r="I113" s="40" t="str">
        <f t="shared" si="67"/>
        <v>1.1.2.18</v>
      </c>
      <c r="J113" s="41">
        <v>4</v>
      </c>
      <c r="K113" s="42">
        <f t="shared" si="60"/>
        <v>1</v>
      </c>
      <c r="L113" s="43">
        <f t="shared" si="69"/>
        <v>1</v>
      </c>
      <c r="M113" s="43">
        <f t="shared" si="69"/>
        <v>2</v>
      </c>
      <c r="N113" s="43">
        <f t="shared" si="69"/>
        <v>18</v>
      </c>
      <c r="O113" s="43">
        <f t="shared" si="69"/>
        <v>0</v>
      </c>
      <c r="P113" s="43">
        <f t="shared" si="69"/>
        <v>0</v>
      </c>
      <c r="Q113" s="43">
        <f t="shared" si="69"/>
        <v>0</v>
      </c>
      <c r="R113" s="43">
        <f t="shared" si="69"/>
        <v>0</v>
      </c>
      <c r="S113" s="44">
        <f t="shared" si="69"/>
        <v>0</v>
      </c>
      <c r="T113" s="42" t="str">
        <f t="shared" si="64"/>
        <v>1.</v>
      </c>
      <c r="U113" s="43" t="str">
        <f t="shared" si="64"/>
        <v>1.</v>
      </c>
      <c r="V113" s="43" t="str">
        <f t="shared" si="64"/>
        <v>2.</v>
      </c>
      <c r="W113" s="43" t="str">
        <f t="shared" si="64"/>
        <v>18.</v>
      </c>
      <c r="X113" s="43" t="str">
        <f t="shared" si="64"/>
        <v/>
      </c>
      <c r="Y113" s="43" t="str">
        <f t="shared" si="64"/>
        <v/>
      </c>
      <c r="Z113" s="43" t="str">
        <f t="shared" si="64"/>
        <v/>
      </c>
      <c r="AA113" s="43" t="str">
        <f t="shared" si="64"/>
        <v/>
      </c>
      <c r="AB113" s="43" t="str">
        <f t="shared" si="64"/>
        <v/>
      </c>
      <c r="AC113" s="45" t="str">
        <f t="shared" si="68"/>
        <v>1.1.2.18.</v>
      </c>
    </row>
    <row r="114" spans="1:29" s="26" customFormat="1" ht="27.6" x14ac:dyDescent="0.3">
      <c r="A114" s="107" t="str">
        <f t="shared" si="66"/>
        <v>1.1.2.19</v>
      </c>
      <c r="B114" s="111" t="s">
        <v>230</v>
      </c>
      <c r="C114" s="53" t="s">
        <v>12</v>
      </c>
      <c r="D114" s="53">
        <v>10</v>
      </c>
      <c r="E114" s="37">
        <v>47.679190868972832</v>
      </c>
      <c r="F114" s="48">
        <v>476.7919086897283</v>
      </c>
      <c r="G114" s="36" t="s">
        <v>231</v>
      </c>
      <c r="H114" s="39" t="s">
        <v>670</v>
      </c>
      <c r="I114" s="40" t="str">
        <f t="shared" si="67"/>
        <v>1.1.2.19</v>
      </c>
      <c r="J114" s="41">
        <v>4</v>
      </c>
      <c r="K114" s="42">
        <f t="shared" si="60"/>
        <v>1</v>
      </c>
      <c r="L114" s="43">
        <f t="shared" si="69"/>
        <v>1</v>
      </c>
      <c r="M114" s="43">
        <f t="shared" si="69"/>
        <v>2</v>
      </c>
      <c r="N114" s="43">
        <f t="shared" si="69"/>
        <v>19</v>
      </c>
      <c r="O114" s="43">
        <f t="shared" si="69"/>
        <v>0</v>
      </c>
      <c r="P114" s="43">
        <f t="shared" si="69"/>
        <v>0</v>
      </c>
      <c r="Q114" s="43">
        <f t="shared" si="69"/>
        <v>0</v>
      </c>
      <c r="R114" s="43">
        <f t="shared" si="69"/>
        <v>0</v>
      </c>
      <c r="S114" s="44">
        <f t="shared" si="69"/>
        <v>0</v>
      </c>
      <c r="T114" s="42" t="str">
        <f t="shared" si="64"/>
        <v>1.</v>
      </c>
      <c r="U114" s="43" t="str">
        <f t="shared" si="64"/>
        <v>1.</v>
      </c>
      <c r="V114" s="43" t="str">
        <f t="shared" si="64"/>
        <v>2.</v>
      </c>
      <c r="W114" s="43" t="str">
        <f t="shared" si="64"/>
        <v>19.</v>
      </c>
      <c r="X114" s="43" t="str">
        <f t="shared" si="64"/>
        <v/>
      </c>
      <c r="Y114" s="43" t="str">
        <f t="shared" si="64"/>
        <v/>
      </c>
      <c r="Z114" s="43" t="str">
        <f t="shared" si="64"/>
        <v/>
      </c>
      <c r="AA114" s="43" t="str">
        <f t="shared" si="64"/>
        <v/>
      </c>
      <c r="AB114" s="43" t="str">
        <f t="shared" si="64"/>
        <v/>
      </c>
      <c r="AC114" s="45" t="str">
        <f t="shared" si="68"/>
        <v>1.1.2.19.</v>
      </c>
    </row>
    <row r="115" spans="1:29" s="26" customFormat="1" ht="27.6" x14ac:dyDescent="0.3">
      <c r="A115" s="107" t="str">
        <f t="shared" si="66"/>
        <v>1.1.2.20</v>
      </c>
      <c r="B115" s="111" t="s">
        <v>232</v>
      </c>
      <c r="C115" s="53" t="s">
        <v>12</v>
      </c>
      <c r="D115" s="53">
        <v>14</v>
      </c>
      <c r="E115" s="37">
        <v>1298.9461657261413</v>
      </c>
      <c r="F115" s="48">
        <v>18185.246320165978</v>
      </c>
      <c r="G115" s="36" t="s">
        <v>233</v>
      </c>
      <c r="H115" s="39" t="s">
        <v>671</v>
      </c>
      <c r="I115" s="40" t="str">
        <f t="shared" si="67"/>
        <v>1.1.2.20</v>
      </c>
      <c r="J115" s="41">
        <v>4</v>
      </c>
      <c r="K115" s="42">
        <f t="shared" si="60"/>
        <v>1</v>
      </c>
      <c r="L115" s="43">
        <f t="shared" si="69"/>
        <v>1</v>
      </c>
      <c r="M115" s="43">
        <f t="shared" si="69"/>
        <v>2</v>
      </c>
      <c r="N115" s="43">
        <f t="shared" si="69"/>
        <v>20</v>
      </c>
      <c r="O115" s="43">
        <f t="shared" si="69"/>
        <v>0</v>
      </c>
      <c r="P115" s="43">
        <f t="shared" si="69"/>
        <v>0</v>
      </c>
      <c r="Q115" s="43">
        <f t="shared" si="69"/>
        <v>0</v>
      </c>
      <c r="R115" s="43">
        <f t="shared" si="69"/>
        <v>0</v>
      </c>
      <c r="S115" s="44">
        <f t="shared" si="69"/>
        <v>0</v>
      </c>
      <c r="T115" s="42" t="str">
        <f t="shared" si="64"/>
        <v>1.</v>
      </c>
      <c r="U115" s="43" t="str">
        <f t="shared" si="64"/>
        <v>1.</v>
      </c>
      <c r="V115" s="43" t="str">
        <f t="shared" si="64"/>
        <v>2.</v>
      </c>
      <c r="W115" s="43" t="str">
        <f t="shared" si="64"/>
        <v>20.</v>
      </c>
      <c r="X115" s="43" t="str">
        <f t="shared" si="64"/>
        <v/>
      </c>
      <c r="Y115" s="43" t="str">
        <f t="shared" si="64"/>
        <v/>
      </c>
      <c r="Z115" s="43" t="str">
        <f t="shared" si="64"/>
        <v/>
      </c>
      <c r="AA115" s="43" t="str">
        <f t="shared" si="64"/>
        <v/>
      </c>
      <c r="AB115" s="43" t="str">
        <f t="shared" si="64"/>
        <v/>
      </c>
      <c r="AC115" s="45" t="str">
        <f t="shared" si="68"/>
        <v>1.1.2.20.</v>
      </c>
    </row>
    <row r="116" spans="1:29" s="26" customFormat="1" ht="27.6" x14ac:dyDescent="0.3">
      <c r="A116" s="107" t="str">
        <f t="shared" si="66"/>
        <v>1.1.2.21</v>
      </c>
      <c r="B116" s="111" t="s">
        <v>234</v>
      </c>
      <c r="C116" s="53" t="s">
        <v>12</v>
      </c>
      <c r="D116" s="53">
        <v>2</v>
      </c>
      <c r="E116" s="37">
        <v>2048.1905936671428</v>
      </c>
      <c r="F116" s="48">
        <v>4096.3811873342856</v>
      </c>
      <c r="G116" s="36" t="s">
        <v>122</v>
      </c>
      <c r="H116" s="39" t="s">
        <v>672</v>
      </c>
      <c r="I116" s="40" t="str">
        <f t="shared" si="67"/>
        <v>1.1.2.21</v>
      </c>
      <c r="J116" s="41">
        <v>4</v>
      </c>
      <c r="K116" s="42">
        <f t="shared" si="60"/>
        <v>1</v>
      </c>
      <c r="L116" s="43">
        <f t="shared" si="69"/>
        <v>1</v>
      </c>
      <c r="M116" s="43">
        <f t="shared" si="69"/>
        <v>2</v>
      </c>
      <c r="N116" s="43">
        <f t="shared" si="69"/>
        <v>21</v>
      </c>
      <c r="O116" s="43">
        <f t="shared" si="69"/>
        <v>0</v>
      </c>
      <c r="P116" s="43">
        <f t="shared" si="69"/>
        <v>0</v>
      </c>
      <c r="Q116" s="43">
        <f t="shared" si="69"/>
        <v>0</v>
      </c>
      <c r="R116" s="43">
        <f t="shared" si="69"/>
        <v>0</v>
      </c>
      <c r="S116" s="44">
        <f t="shared" si="69"/>
        <v>0</v>
      </c>
      <c r="T116" s="42" t="str">
        <f t="shared" si="64"/>
        <v>1.</v>
      </c>
      <c r="U116" s="43" t="str">
        <f t="shared" si="64"/>
        <v>1.</v>
      </c>
      <c r="V116" s="43" t="str">
        <f t="shared" si="64"/>
        <v>2.</v>
      </c>
      <c r="W116" s="43" t="str">
        <f t="shared" si="64"/>
        <v>21.</v>
      </c>
      <c r="X116" s="43" t="str">
        <f t="shared" si="64"/>
        <v/>
      </c>
      <c r="Y116" s="43" t="str">
        <f t="shared" si="64"/>
        <v/>
      </c>
      <c r="Z116" s="43" t="str">
        <f t="shared" si="64"/>
        <v/>
      </c>
      <c r="AA116" s="43" t="str">
        <f t="shared" si="64"/>
        <v/>
      </c>
      <c r="AB116" s="43" t="str">
        <f t="shared" si="64"/>
        <v/>
      </c>
      <c r="AC116" s="45" t="str">
        <f t="shared" si="68"/>
        <v>1.1.2.21.</v>
      </c>
    </row>
    <row r="117" spans="1:29" s="26" customFormat="1" ht="27.6" x14ac:dyDescent="0.3">
      <c r="A117" s="107" t="str">
        <f t="shared" si="66"/>
        <v>1.1.2.22</v>
      </c>
      <c r="B117" s="111" t="s">
        <v>235</v>
      </c>
      <c r="C117" s="53" t="s">
        <v>10</v>
      </c>
      <c r="D117" s="53">
        <v>48</v>
      </c>
      <c r="E117" s="37">
        <v>3345.3779696563342</v>
      </c>
      <c r="F117" s="48">
        <v>160578.14254350404</v>
      </c>
      <c r="G117" s="36" t="s">
        <v>236</v>
      </c>
      <c r="H117" s="39" t="s">
        <v>673</v>
      </c>
      <c r="I117" s="40" t="str">
        <f t="shared" si="67"/>
        <v>1.1.2.22</v>
      </c>
      <c r="J117" s="41">
        <v>4</v>
      </c>
      <c r="K117" s="42">
        <f t="shared" si="60"/>
        <v>1</v>
      </c>
      <c r="L117" s="43">
        <f t="shared" si="69"/>
        <v>1</v>
      </c>
      <c r="M117" s="43">
        <f t="shared" si="69"/>
        <v>2</v>
      </c>
      <c r="N117" s="43">
        <f t="shared" si="69"/>
        <v>22</v>
      </c>
      <c r="O117" s="43">
        <f t="shared" si="69"/>
        <v>0</v>
      </c>
      <c r="P117" s="43">
        <f t="shared" si="69"/>
        <v>0</v>
      </c>
      <c r="Q117" s="43">
        <f t="shared" si="69"/>
        <v>0</v>
      </c>
      <c r="R117" s="43">
        <f t="shared" si="69"/>
        <v>0</v>
      </c>
      <c r="S117" s="44">
        <f t="shared" si="69"/>
        <v>0</v>
      </c>
      <c r="T117" s="42" t="str">
        <f t="shared" si="64"/>
        <v>1.</v>
      </c>
      <c r="U117" s="43" t="str">
        <f t="shared" si="64"/>
        <v>1.</v>
      </c>
      <c r="V117" s="43" t="str">
        <f t="shared" si="64"/>
        <v>2.</v>
      </c>
      <c r="W117" s="43" t="str">
        <f t="shared" si="64"/>
        <v>22.</v>
      </c>
      <c r="X117" s="43" t="str">
        <f t="shared" si="64"/>
        <v/>
      </c>
      <c r="Y117" s="43" t="str">
        <f t="shared" si="64"/>
        <v/>
      </c>
      <c r="Z117" s="43" t="str">
        <f t="shared" si="64"/>
        <v/>
      </c>
      <c r="AA117" s="43" t="str">
        <f t="shared" si="64"/>
        <v/>
      </c>
      <c r="AB117" s="43" t="str">
        <f t="shared" si="64"/>
        <v/>
      </c>
      <c r="AC117" s="45" t="str">
        <f t="shared" si="68"/>
        <v>1.1.2.22.</v>
      </c>
    </row>
    <row r="118" spans="1:29" s="26" customFormat="1" ht="27.6" x14ac:dyDescent="0.3">
      <c r="A118" s="107" t="str">
        <f t="shared" si="66"/>
        <v>1.1.2.23</v>
      </c>
      <c r="B118" s="111" t="s">
        <v>237</v>
      </c>
      <c r="C118" s="53" t="s">
        <v>10</v>
      </c>
      <c r="D118" s="53">
        <v>17</v>
      </c>
      <c r="E118" s="37">
        <v>3345.4438067053106</v>
      </c>
      <c r="F118" s="48">
        <v>56872.544713990283</v>
      </c>
      <c r="G118" s="36" t="s">
        <v>101</v>
      </c>
      <c r="H118" s="39" t="s">
        <v>674</v>
      </c>
      <c r="I118" s="40" t="str">
        <f t="shared" si="67"/>
        <v>1.1.2.23</v>
      </c>
      <c r="J118" s="41">
        <v>4</v>
      </c>
      <c r="K118" s="42">
        <f t="shared" si="60"/>
        <v>1</v>
      </c>
      <c r="L118" s="43">
        <f t="shared" si="69"/>
        <v>1</v>
      </c>
      <c r="M118" s="43">
        <f t="shared" si="69"/>
        <v>2</v>
      </c>
      <c r="N118" s="43">
        <f t="shared" si="69"/>
        <v>23</v>
      </c>
      <c r="O118" s="43">
        <f t="shared" si="69"/>
        <v>0</v>
      </c>
      <c r="P118" s="43">
        <f t="shared" si="69"/>
        <v>0</v>
      </c>
      <c r="Q118" s="43">
        <f t="shared" si="69"/>
        <v>0</v>
      </c>
      <c r="R118" s="43">
        <f t="shared" si="69"/>
        <v>0</v>
      </c>
      <c r="S118" s="44">
        <f t="shared" si="69"/>
        <v>0</v>
      </c>
      <c r="T118" s="42" t="str">
        <f t="shared" si="64"/>
        <v>1.</v>
      </c>
      <c r="U118" s="43" t="str">
        <f t="shared" si="64"/>
        <v>1.</v>
      </c>
      <c r="V118" s="43" t="str">
        <f t="shared" si="64"/>
        <v>2.</v>
      </c>
      <c r="W118" s="43" t="str">
        <f t="shared" si="64"/>
        <v>23.</v>
      </c>
      <c r="X118" s="43" t="str">
        <f t="shared" si="64"/>
        <v/>
      </c>
      <c r="Y118" s="43" t="str">
        <f t="shared" si="64"/>
        <v/>
      </c>
      <c r="Z118" s="43" t="str">
        <f t="shared" si="64"/>
        <v/>
      </c>
      <c r="AA118" s="43" t="str">
        <f t="shared" si="64"/>
        <v/>
      </c>
      <c r="AB118" s="43" t="str">
        <f t="shared" si="64"/>
        <v/>
      </c>
      <c r="AC118" s="45" t="str">
        <f t="shared" si="68"/>
        <v>1.1.2.23.</v>
      </c>
    </row>
    <row r="119" spans="1:29" s="26" customFormat="1" ht="27.6" x14ac:dyDescent="0.3">
      <c r="A119" s="107" t="str">
        <f t="shared" si="66"/>
        <v>1.1.2.24</v>
      </c>
      <c r="B119" s="95" t="s">
        <v>984</v>
      </c>
      <c r="C119" s="53" t="s">
        <v>9</v>
      </c>
      <c r="D119" s="53">
        <v>22</v>
      </c>
      <c r="E119" s="37">
        <v>1025.6215193325784</v>
      </c>
      <c r="F119" s="48">
        <v>22563.673425316723</v>
      </c>
      <c r="G119" s="36" t="s">
        <v>110</v>
      </c>
      <c r="H119" s="39" t="s">
        <v>675</v>
      </c>
      <c r="I119" s="40" t="str">
        <f t="shared" si="67"/>
        <v>1.1.2.24</v>
      </c>
      <c r="J119" s="41">
        <v>4</v>
      </c>
      <c r="K119" s="42">
        <f t="shared" ref="K119:K182" si="70">IF(J119=$K$10,K118+1,K118)</f>
        <v>1</v>
      </c>
      <c r="L119" s="43">
        <f t="shared" si="69"/>
        <v>1</v>
      </c>
      <c r="M119" s="43">
        <f t="shared" si="69"/>
        <v>2</v>
      </c>
      <c r="N119" s="43">
        <f t="shared" si="69"/>
        <v>24</v>
      </c>
      <c r="O119" s="43">
        <f t="shared" si="69"/>
        <v>0</v>
      </c>
      <c r="P119" s="43">
        <f t="shared" si="69"/>
        <v>0</v>
      </c>
      <c r="Q119" s="43">
        <f t="shared" si="69"/>
        <v>0</v>
      </c>
      <c r="R119" s="43">
        <f t="shared" si="69"/>
        <v>0</v>
      </c>
      <c r="S119" s="44">
        <f t="shared" si="69"/>
        <v>0</v>
      </c>
      <c r="T119" s="42" t="str">
        <f t="shared" ref="T119:AB147" si="71">IF(K119=0,"",K119&amp;".")</f>
        <v>1.</v>
      </c>
      <c r="U119" s="43" t="str">
        <f t="shared" si="71"/>
        <v>1.</v>
      </c>
      <c r="V119" s="43" t="str">
        <f t="shared" si="71"/>
        <v>2.</v>
      </c>
      <c r="W119" s="43" t="str">
        <f t="shared" si="71"/>
        <v>24.</v>
      </c>
      <c r="X119" s="43" t="str">
        <f t="shared" si="71"/>
        <v/>
      </c>
      <c r="Y119" s="43" t="str">
        <f t="shared" si="71"/>
        <v/>
      </c>
      <c r="Z119" s="43" t="str">
        <f t="shared" si="71"/>
        <v/>
      </c>
      <c r="AA119" s="43" t="str">
        <f t="shared" si="71"/>
        <v/>
      </c>
      <c r="AB119" s="43" t="str">
        <f t="shared" si="71"/>
        <v/>
      </c>
      <c r="AC119" s="45" t="str">
        <f t="shared" si="68"/>
        <v>1.1.2.24.</v>
      </c>
    </row>
    <row r="120" spans="1:29" s="26" customFormat="1" ht="27.6" x14ac:dyDescent="0.3">
      <c r="A120" s="107" t="str">
        <f t="shared" si="66"/>
        <v>1.1.2.25</v>
      </c>
      <c r="B120" s="111" t="s">
        <v>238</v>
      </c>
      <c r="C120" s="53" t="s">
        <v>10</v>
      </c>
      <c r="D120" s="53">
        <v>1870</v>
      </c>
      <c r="E120" s="37">
        <v>8.9330157802333652</v>
      </c>
      <c r="F120" s="48">
        <v>16704.739509036393</v>
      </c>
      <c r="G120" s="36" t="s">
        <v>239</v>
      </c>
      <c r="H120" s="39" t="s">
        <v>676</v>
      </c>
      <c r="I120" s="40" t="str">
        <f t="shared" si="67"/>
        <v>1.1.2.25</v>
      </c>
      <c r="J120" s="41">
        <v>4</v>
      </c>
      <c r="K120" s="42">
        <f t="shared" si="70"/>
        <v>1</v>
      </c>
      <c r="L120" s="43">
        <f t="shared" si="69"/>
        <v>1</v>
      </c>
      <c r="M120" s="43">
        <f t="shared" si="69"/>
        <v>2</v>
      </c>
      <c r="N120" s="43">
        <f t="shared" si="69"/>
        <v>25</v>
      </c>
      <c r="O120" s="43">
        <f t="shared" si="69"/>
        <v>0</v>
      </c>
      <c r="P120" s="43">
        <f t="shared" si="69"/>
        <v>0</v>
      </c>
      <c r="Q120" s="43">
        <f t="shared" si="69"/>
        <v>0</v>
      </c>
      <c r="R120" s="43">
        <f t="shared" si="69"/>
        <v>0</v>
      </c>
      <c r="S120" s="44">
        <f t="shared" si="69"/>
        <v>0</v>
      </c>
      <c r="T120" s="42" t="str">
        <f t="shared" si="71"/>
        <v>1.</v>
      </c>
      <c r="U120" s="43" t="str">
        <f t="shared" si="71"/>
        <v>1.</v>
      </c>
      <c r="V120" s="43" t="str">
        <f t="shared" si="71"/>
        <v>2.</v>
      </c>
      <c r="W120" s="43" t="str">
        <f t="shared" si="71"/>
        <v>25.</v>
      </c>
      <c r="X120" s="43" t="str">
        <f t="shared" si="71"/>
        <v/>
      </c>
      <c r="Y120" s="43" t="str">
        <f t="shared" si="71"/>
        <v/>
      </c>
      <c r="Z120" s="43" t="str">
        <f t="shared" si="71"/>
        <v/>
      </c>
      <c r="AA120" s="43" t="str">
        <f t="shared" si="71"/>
        <v/>
      </c>
      <c r="AB120" s="43" t="str">
        <f t="shared" si="71"/>
        <v/>
      </c>
      <c r="AC120" s="45" t="str">
        <f t="shared" si="68"/>
        <v>1.1.2.25.</v>
      </c>
    </row>
    <row r="121" spans="1:29" s="26" customFormat="1" ht="27.6" x14ac:dyDescent="0.3">
      <c r="A121" s="107" t="str">
        <f t="shared" si="66"/>
        <v>1.1.2.26</v>
      </c>
      <c r="B121" s="111" t="s">
        <v>240</v>
      </c>
      <c r="C121" s="53" t="s">
        <v>10</v>
      </c>
      <c r="D121" s="53">
        <v>65</v>
      </c>
      <c r="E121" s="37">
        <v>8.9330157802333652</v>
      </c>
      <c r="F121" s="48">
        <v>580.64602571516878</v>
      </c>
      <c r="G121" s="36" t="s">
        <v>239</v>
      </c>
      <c r="H121" s="39" t="s">
        <v>676</v>
      </c>
      <c r="I121" s="40" t="str">
        <f t="shared" si="67"/>
        <v>1.1.2.26</v>
      </c>
      <c r="J121" s="41">
        <v>4</v>
      </c>
      <c r="K121" s="42">
        <f t="shared" si="70"/>
        <v>1</v>
      </c>
      <c r="L121" s="43">
        <f t="shared" si="69"/>
        <v>1</v>
      </c>
      <c r="M121" s="43">
        <f t="shared" si="69"/>
        <v>2</v>
      </c>
      <c r="N121" s="43">
        <f t="shared" si="69"/>
        <v>26</v>
      </c>
      <c r="O121" s="43">
        <f t="shared" si="69"/>
        <v>0</v>
      </c>
      <c r="P121" s="43">
        <f t="shared" si="69"/>
        <v>0</v>
      </c>
      <c r="Q121" s="43">
        <f t="shared" si="69"/>
        <v>0</v>
      </c>
      <c r="R121" s="43">
        <f t="shared" si="69"/>
        <v>0</v>
      </c>
      <c r="S121" s="44">
        <f t="shared" si="69"/>
        <v>0</v>
      </c>
      <c r="T121" s="42" t="str">
        <f t="shared" si="71"/>
        <v>1.</v>
      </c>
      <c r="U121" s="43" t="str">
        <f t="shared" si="71"/>
        <v>1.</v>
      </c>
      <c r="V121" s="43" t="str">
        <f t="shared" si="71"/>
        <v>2.</v>
      </c>
      <c r="W121" s="43" t="str">
        <f t="shared" si="71"/>
        <v>26.</v>
      </c>
      <c r="X121" s="43" t="str">
        <f t="shared" si="71"/>
        <v/>
      </c>
      <c r="Y121" s="43" t="str">
        <f t="shared" si="71"/>
        <v/>
      </c>
      <c r="Z121" s="43" t="str">
        <f t="shared" si="71"/>
        <v/>
      </c>
      <c r="AA121" s="43" t="str">
        <f t="shared" si="71"/>
        <v/>
      </c>
      <c r="AB121" s="43" t="str">
        <f t="shared" si="71"/>
        <v/>
      </c>
      <c r="AC121" s="45" t="str">
        <f t="shared" si="68"/>
        <v>1.1.2.26.</v>
      </c>
    </row>
    <row r="122" spans="1:29" s="26" customFormat="1" ht="27.6" x14ac:dyDescent="0.3">
      <c r="A122" s="107" t="str">
        <f t="shared" si="66"/>
        <v>1.1.2.27</v>
      </c>
      <c r="B122" s="111" t="s">
        <v>241</v>
      </c>
      <c r="C122" s="53" t="s">
        <v>17</v>
      </c>
      <c r="D122" s="53">
        <v>136</v>
      </c>
      <c r="E122" s="37">
        <v>1003.8010264864839</v>
      </c>
      <c r="F122" s="48">
        <v>136516.93960216182</v>
      </c>
      <c r="G122" s="36" t="s">
        <v>62</v>
      </c>
      <c r="H122" s="39" t="s">
        <v>677</v>
      </c>
      <c r="I122" s="40" t="str">
        <f t="shared" si="67"/>
        <v>1.1.2.27</v>
      </c>
      <c r="J122" s="41">
        <v>4</v>
      </c>
      <c r="K122" s="42">
        <f t="shared" si="70"/>
        <v>1</v>
      </c>
      <c r="L122" s="43">
        <f t="shared" si="69"/>
        <v>1</v>
      </c>
      <c r="M122" s="43">
        <f t="shared" si="69"/>
        <v>2</v>
      </c>
      <c r="N122" s="43">
        <f t="shared" si="69"/>
        <v>27</v>
      </c>
      <c r="O122" s="43">
        <f t="shared" si="69"/>
        <v>0</v>
      </c>
      <c r="P122" s="43">
        <f t="shared" si="69"/>
        <v>0</v>
      </c>
      <c r="Q122" s="43">
        <f t="shared" si="69"/>
        <v>0</v>
      </c>
      <c r="R122" s="43">
        <f t="shared" si="69"/>
        <v>0</v>
      </c>
      <c r="S122" s="44">
        <f t="shared" si="69"/>
        <v>0</v>
      </c>
      <c r="T122" s="42" t="str">
        <f t="shared" si="71"/>
        <v>1.</v>
      </c>
      <c r="U122" s="43" t="str">
        <f t="shared" si="71"/>
        <v>1.</v>
      </c>
      <c r="V122" s="43" t="str">
        <f t="shared" si="71"/>
        <v>2.</v>
      </c>
      <c r="W122" s="43" t="str">
        <f t="shared" si="71"/>
        <v>27.</v>
      </c>
      <c r="X122" s="43" t="str">
        <f t="shared" si="71"/>
        <v/>
      </c>
      <c r="Y122" s="43" t="str">
        <f t="shared" si="71"/>
        <v/>
      </c>
      <c r="Z122" s="43" t="str">
        <f t="shared" si="71"/>
        <v/>
      </c>
      <c r="AA122" s="43" t="str">
        <f t="shared" si="71"/>
        <v/>
      </c>
      <c r="AB122" s="43" t="str">
        <f t="shared" si="71"/>
        <v/>
      </c>
      <c r="AC122" s="45" t="str">
        <f t="shared" si="68"/>
        <v>1.1.2.27.</v>
      </c>
    </row>
    <row r="123" spans="1:29" s="27" customFormat="1" ht="14.4" x14ac:dyDescent="0.3">
      <c r="A123" s="49" t="str">
        <f t="shared" si="66"/>
        <v>1.1.3</v>
      </c>
      <c r="B123" s="34" t="s">
        <v>242</v>
      </c>
      <c r="C123" s="92"/>
      <c r="D123" s="93"/>
      <c r="E123" s="198"/>
      <c r="F123" s="51">
        <f>SUM(F124:F181)</f>
        <v>18010871.674825873</v>
      </c>
      <c r="G123" s="49" t="s">
        <v>33</v>
      </c>
      <c r="H123" s="50"/>
      <c r="I123" s="40" t="str">
        <f t="shared" si="67"/>
        <v>1.1.3</v>
      </c>
      <c r="J123" s="41">
        <v>3</v>
      </c>
      <c r="K123" s="42">
        <f t="shared" si="70"/>
        <v>1</v>
      </c>
      <c r="L123" s="43">
        <f t="shared" si="69"/>
        <v>1</v>
      </c>
      <c r="M123" s="43">
        <f t="shared" si="69"/>
        <v>3</v>
      </c>
      <c r="N123" s="43">
        <f t="shared" si="69"/>
        <v>0</v>
      </c>
      <c r="O123" s="43">
        <f t="shared" si="69"/>
        <v>0</v>
      </c>
      <c r="P123" s="43">
        <f t="shared" si="69"/>
        <v>0</v>
      </c>
      <c r="Q123" s="43">
        <f t="shared" si="69"/>
        <v>0</v>
      </c>
      <c r="R123" s="43">
        <f t="shared" si="69"/>
        <v>0</v>
      </c>
      <c r="S123" s="44">
        <f t="shared" si="69"/>
        <v>0</v>
      </c>
      <c r="T123" s="42" t="str">
        <f t="shared" si="71"/>
        <v>1.</v>
      </c>
      <c r="U123" s="43" t="str">
        <f t="shared" si="71"/>
        <v>1.</v>
      </c>
      <c r="V123" s="43" t="str">
        <f t="shared" si="71"/>
        <v>3.</v>
      </c>
      <c r="W123" s="43" t="str">
        <f t="shared" si="71"/>
        <v/>
      </c>
      <c r="X123" s="43" t="str">
        <f t="shared" si="71"/>
        <v/>
      </c>
      <c r="Y123" s="43" t="str">
        <f t="shared" si="71"/>
        <v/>
      </c>
      <c r="Z123" s="43" t="str">
        <f t="shared" si="71"/>
        <v/>
      </c>
      <c r="AA123" s="43" t="str">
        <f t="shared" si="71"/>
        <v/>
      </c>
      <c r="AB123" s="43" t="str">
        <f t="shared" si="71"/>
        <v/>
      </c>
      <c r="AC123" s="45" t="str">
        <f t="shared" si="68"/>
        <v>1.1.3.</v>
      </c>
    </row>
    <row r="124" spans="1:29" s="28" customFormat="1" ht="69" x14ac:dyDescent="0.3">
      <c r="A124" s="107" t="str">
        <f t="shared" si="66"/>
        <v>1.1.3.1</v>
      </c>
      <c r="B124" s="47" t="s">
        <v>243</v>
      </c>
      <c r="C124" s="53" t="s">
        <v>11</v>
      </c>
      <c r="D124" s="53">
        <v>1</v>
      </c>
      <c r="E124" s="37">
        <v>286546.32865862729</v>
      </c>
      <c r="F124" s="48">
        <v>286546.32865862729</v>
      </c>
      <c r="G124" s="36" t="s">
        <v>244</v>
      </c>
      <c r="H124" s="39" t="s">
        <v>678</v>
      </c>
      <c r="I124" s="40" t="str">
        <f t="shared" si="67"/>
        <v>1.1.3.1</v>
      </c>
      <c r="J124" s="41">
        <v>4</v>
      </c>
      <c r="K124" s="42">
        <f t="shared" si="70"/>
        <v>1</v>
      </c>
      <c r="L124" s="43">
        <f t="shared" si="69"/>
        <v>1</v>
      </c>
      <c r="M124" s="43">
        <f t="shared" si="69"/>
        <v>3</v>
      </c>
      <c r="N124" s="43">
        <f t="shared" si="69"/>
        <v>1</v>
      </c>
      <c r="O124" s="43">
        <f t="shared" si="69"/>
        <v>0</v>
      </c>
      <c r="P124" s="43">
        <f t="shared" si="69"/>
        <v>0</v>
      </c>
      <c r="Q124" s="43">
        <f t="shared" si="69"/>
        <v>0</v>
      </c>
      <c r="R124" s="43">
        <f t="shared" si="69"/>
        <v>0</v>
      </c>
      <c r="S124" s="44">
        <f t="shared" si="69"/>
        <v>0</v>
      </c>
      <c r="T124" s="42" t="str">
        <f t="shared" si="71"/>
        <v>1.</v>
      </c>
      <c r="U124" s="43" t="str">
        <f t="shared" si="71"/>
        <v>1.</v>
      </c>
      <c r="V124" s="43" t="str">
        <f t="shared" si="71"/>
        <v>3.</v>
      </c>
      <c r="W124" s="43" t="str">
        <f t="shared" si="71"/>
        <v>1.</v>
      </c>
      <c r="X124" s="43" t="str">
        <f t="shared" si="71"/>
        <v/>
      </c>
      <c r="Y124" s="43" t="str">
        <f t="shared" si="71"/>
        <v/>
      </c>
      <c r="Z124" s="43" t="str">
        <f t="shared" si="71"/>
        <v/>
      </c>
      <c r="AA124" s="43" t="str">
        <f t="shared" si="71"/>
        <v/>
      </c>
      <c r="AB124" s="43" t="str">
        <f t="shared" si="71"/>
        <v/>
      </c>
      <c r="AC124" s="45" t="str">
        <f t="shared" si="68"/>
        <v>1.1.3.1.</v>
      </c>
    </row>
    <row r="125" spans="1:29" s="28" customFormat="1" ht="14.4" x14ac:dyDescent="0.3">
      <c r="A125" s="118" t="str">
        <f t="shared" si="66"/>
        <v>1.1.3.2</v>
      </c>
      <c r="B125" s="81" t="s">
        <v>132</v>
      </c>
      <c r="C125" s="119" t="s">
        <v>11</v>
      </c>
      <c r="D125" s="119">
        <v>1</v>
      </c>
      <c r="E125" s="37">
        <v>0</v>
      </c>
      <c r="F125" s="76"/>
      <c r="G125" s="77"/>
      <c r="H125" s="78"/>
      <c r="I125" s="40" t="str">
        <f t="shared" si="67"/>
        <v>1.1.3.2</v>
      </c>
      <c r="J125" s="41">
        <v>4</v>
      </c>
      <c r="K125" s="42">
        <f t="shared" si="70"/>
        <v>1</v>
      </c>
      <c r="L125" s="43">
        <f t="shared" si="69"/>
        <v>1</v>
      </c>
      <c r="M125" s="43">
        <f t="shared" si="69"/>
        <v>3</v>
      </c>
      <c r="N125" s="43">
        <f t="shared" si="69"/>
        <v>2</v>
      </c>
      <c r="O125" s="43">
        <f t="shared" si="69"/>
        <v>0</v>
      </c>
      <c r="P125" s="43">
        <f t="shared" si="69"/>
        <v>0</v>
      </c>
      <c r="Q125" s="43">
        <f t="shared" si="69"/>
        <v>0</v>
      </c>
      <c r="R125" s="43">
        <f t="shared" si="69"/>
        <v>0</v>
      </c>
      <c r="S125" s="44">
        <f t="shared" si="69"/>
        <v>0</v>
      </c>
      <c r="T125" s="42" t="str">
        <f t="shared" si="71"/>
        <v>1.</v>
      </c>
      <c r="U125" s="43" t="str">
        <f t="shared" si="71"/>
        <v>1.</v>
      </c>
      <c r="V125" s="43" t="str">
        <f t="shared" si="71"/>
        <v>3.</v>
      </c>
      <c r="W125" s="43" t="str">
        <f t="shared" si="71"/>
        <v>2.</v>
      </c>
      <c r="X125" s="43" t="str">
        <f t="shared" si="71"/>
        <v/>
      </c>
      <c r="Y125" s="43" t="str">
        <f t="shared" si="71"/>
        <v/>
      </c>
      <c r="Z125" s="43" t="str">
        <f t="shared" si="71"/>
        <v/>
      </c>
      <c r="AA125" s="43" t="str">
        <f t="shared" si="71"/>
        <v/>
      </c>
      <c r="AB125" s="43" t="str">
        <f t="shared" si="71"/>
        <v/>
      </c>
      <c r="AC125" s="45" t="str">
        <f t="shared" si="68"/>
        <v>1.1.3.2.</v>
      </c>
    </row>
    <row r="126" spans="1:29" s="26" customFormat="1" ht="27.6" x14ac:dyDescent="0.3">
      <c r="A126" s="107" t="str">
        <f t="shared" si="66"/>
        <v>1.1.3.3</v>
      </c>
      <c r="B126" s="47" t="s">
        <v>245</v>
      </c>
      <c r="C126" s="53" t="s">
        <v>9</v>
      </c>
      <c r="D126" s="53">
        <v>6</v>
      </c>
      <c r="E126" s="37">
        <v>276.44976865343409</v>
      </c>
      <c r="F126" s="48">
        <v>1658.6986119206044</v>
      </c>
      <c r="G126" s="36" t="s">
        <v>68</v>
      </c>
      <c r="H126" s="39" t="s">
        <v>612</v>
      </c>
      <c r="I126" s="40" t="str">
        <f t="shared" si="67"/>
        <v>1.1.3.3</v>
      </c>
      <c r="J126" s="41">
        <v>4</v>
      </c>
      <c r="K126" s="42">
        <f t="shared" si="70"/>
        <v>1</v>
      </c>
      <c r="L126" s="43">
        <f t="shared" ref="L126:S140" si="72">IF(L$10=$J126,L125+1,IF(AND(L$10&lt;$J126,L125=0),1,IF(K126&lt;&gt;K125,0,L125)))</f>
        <v>1</v>
      </c>
      <c r="M126" s="43">
        <f t="shared" si="72"/>
        <v>3</v>
      </c>
      <c r="N126" s="43">
        <f t="shared" si="72"/>
        <v>3</v>
      </c>
      <c r="O126" s="43">
        <f t="shared" si="72"/>
        <v>0</v>
      </c>
      <c r="P126" s="43">
        <f t="shared" si="72"/>
        <v>0</v>
      </c>
      <c r="Q126" s="43">
        <f t="shared" si="72"/>
        <v>0</v>
      </c>
      <c r="R126" s="43">
        <f t="shared" si="72"/>
        <v>0</v>
      </c>
      <c r="S126" s="44">
        <f t="shared" si="72"/>
        <v>0</v>
      </c>
      <c r="T126" s="42" t="str">
        <f t="shared" si="71"/>
        <v>1.</v>
      </c>
      <c r="U126" s="43" t="str">
        <f t="shared" si="71"/>
        <v>1.</v>
      </c>
      <c r="V126" s="43" t="str">
        <f t="shared" si="71"/>
        <v>3.</v>
      </c>
      <c r="W126" s="43" t="str">
        <f t="shared" si="71"/>
        <v>3.</v>
      </c>
      <c r="X126" s="43" t="str">
        <f t="shared" si="71"/>
        <v/>
      </c>
      <c r="Y126" s="43" t="str">
        <f t="shared" si="71"/>
        <v/>
      </c>
      <c r="Z126" s="43" t="str">
        <f t="shared" si="71"/>
        <v/>
      </c>
      <c r="AA126" s="43" t="str">
        <f t="shared" si="71"/>
        <v/>
      </c>
      <c r="AB126" s="43" t="str">
        <f t="shared" si="71"/>
        <v/>
      </c>
      <c r="AC126" s="45" t="str">
        <f t="shared" si="68"/>
        <v>1.1.3.3.</v>
      </c>
    </row>
    <row r="127" spans="1:29" s="26" customFormat="1" ht="27.6" x14ac:dyDescent="0.3">
      <c r="A127" s="107" t="str">
        <f t="shared" si="66"/>
        <v>1.1.3.4</v>
      </c>
      <c r="B127" s="47" t="s">
        <v>246</v>
      </c>
      <c r="C127" s="53" t="s">
        <v>9</v>
      </c>
      <c r="D127" s="53">
        <v>1</v>
      </c>
      <c r="E127" s="37">
        <v>1450.5218630560751</v>
      </c>
      <c r="F127" s="48">
        <v>1450.5218630560751</v>
      </c>
      <c r="G127" s="36" t="s">
        <v>80</v>
      </c>
      <c r="H127" s="39" t="s">
        <v>679</v>
      </c>
      <c r="I127" s="40" t="str">
        <f t="shared" si="67"/>
        <v>1.1.3.4</v>
      </c>
      <c r="J127" s="41">
        <v>4</v>
      </c>
      <c r="K127" s="42">
        <f t="shared" si="70"/>
        <v>1</v>
      </c>
      <c r="L127" s="43">
        <f t="shared" si="72"/>
        <v>1</v>
      </c>
      <c r="M127" s="43">
        <f t="shared" si="72"/>
        <v>3</v>
      </c>
      <c r="N127" s="43">
        <f t="shared" si="72"/>
        <v>4</v>
      </c>
      <c r="O127" s="43">
        <f t="shared" si="72"/>
        <v>0</v>
      </c>
      <c r="P127" s="43">
        <f t="shared" si="72"/>
        <v>0</v>
      </c>
      <c r="Q127" s="43">
        <f t="shared" si="72"/>
        <v>0</v>
      </c>
      <c r="R127" s="43">
        <f t="shared" si="72"/>
        <v>0</v>
      </c>
      <c r="S127" s="44">
        <f t="shared" si="72"/>
        <v>0</v>
      </c>
      <c r="T127" s="42" t="str">
        <f t="shared" si="71"/>
        <v>1.</v>
      </c>
      <c r="U127" s="43" t="str">
        <f t="shared" si="71"/>
        <v>1.</v>
      </c>
      <c r="V127" s="43" t="str">
        <f t="shared" si="71"/>
        <v>3.</v>
      </c>
      <c r="W127" s="43" t="str">
        <f t="shared" si="71"/>
        <v>4.</v>
      </c>
      <c r="X127" s="43" t="str">
        <f t="shared" si="71"/>
        <v/>
      </c>
      <c r="Y127" s="43" t="str">
        <f t="shared" si="71"/>
        <v/>
      </c>
      <c r="Z127" s="43" t="str">
        <f t="shared" si="71"/>
        <v/>
      </c>
      <c r="AA127" s="43" t="str">
        <f t="shared" si="71"/>
        <v/>
      </c>
      <c r="AB127" s="43" t="str">
        <f t="shared" si="71"/>
        <v/>
      </c>
      <c r="AC127" s="45" t="str">
        <f t="shared" si="68"/>
        <v>1.1.3.4.</v>
      </c>
    </row>
    <row r="128" spans="1:29" s="28" customFormat="1" ht="41.4" x14ac:dyDescent="0.3">
      <c r="A128" s="107" t="str">
        <f t="shared" si="66"/>
        <v>1.1.3.5</v>
      </c>
      <c r="B128" s="47" t="s">
        <v>247</v>
      </c>
      <c r="C128" s="53" t="s">
        <v>11</v>
      </c>
      <c r="D128" s="53">
        <v>1</v>
      </c>
      <c r="E128" s="37">
        <v>10816.444400698501</v>
      </c>
      <c r="F128" s="48">
        <v>10816.444400698501</v>
      </c>
      <c r="G128" s="36" t="s">
        <v>111</v>
      </c>
      <c r="H128" s="39" t="s">
        <v>680</v>
      </c>
      <c r="I128" s="40" t="str">
        <f t="shared" si="67"/>
        <v>1.1.3.5</v>
      </c>
      <c r="J128" s="41">
        <v>4</v>
      </c>
      <c r="K128" s="42">
        <f t="shared" si="70"/>
        <v>1</v>
      </c>
      <c r="L128" s="43">
        <f t="shared" si="72"/>
        <v>1</v>
      </c>
      <c r="M128" s="43">
        <f t="shared" si="72"/>
        <v>3</v>
      </c>
      <c r="N128" s="43">
        <f t="shared" si="72"/>
        <v>5</v>
      </c>
      <c r="O128" s="43">
        <f t="shared" si="72"/>
        <v>0</v>
      </c>
      <c r="P128" s="43">
        <f t="shared" si="72"/>
        <v>0</v>
      </c>
      <c r="Q128" s="43">
        <f t="shared" si="72"/>
        <v>0</v>
      </c>
      <c r="R128" s="43">
        <f t="shared" si="72"/>
        <v>0</v>
      </c>
      <c r="S128" s="44">
        <f t="shared" si="72"/>
        <v>0</v>
      </c>
      <c r="T128" s="42" t="str">
        <f t="shared" si="71"/>
        <v>1.</v>
      </c>
      <c r="U128" s="43" t="str">
        <f t="shared" si="71"/>
        <v>1.</v>
      </c>
      <c r="V128" s="43" t="str">
        <f t="shared" si="71"/>
        <v>3.</v>
      </c>
      <c r="W128" s="43" t="str">
        <f t="shared" si="71"/>
        <v>5.</v>
      </c>
      <c r="X128" s="43" t="str">
        <f t="shared" si="71"/>
        <v/>
      </c>
      <c r="Y128" s="43" t="str">
        <f t="shared" si="71"/>
        <v/>
      </c>
      <c r="Z128" s="43" t="str">
        <f t="shared" si="71"/>
        <v/>
      </c>
      <c r="AA128" s="43" t="str">
        <f t="shared" si="71"/>
        <v/>
      </c>
      <c r="AB128" s="43" t="str">
        <f t="shared" si="71"/>
        <v/>
      </c>
      <c r="AC128" s="45" t="str">
        <f t="shared" si="68"/>
        <v>1.1.3.5.</v>
      </c>
    </row>
    <row r="129" spans="1:29" s="26" customFormat="1" ht="41.4" x14ac:dyDescent="0.3">
      <c r="A129" s="107" t="str">
        <f t="shared" si="66"/>
        <v>1.1.3.6</v>
      </c>
      <c r="B129" s="47" t="s">
        <v>248</v>
      </c>
      <c r="C129" s="53" t="s">
        <v>9</v>
      </c>
      <c r="D129" s="53">
        <v>1</v>
      </c>
      <c r="E129" s="37">
        <v>22107.027653613884</v>
      </c>
      <c r="F129" s="48">
        <v>22107.027653613884</v>
      </c>
      <c r="G129" s="36" t="s">
        <v>249</v>
      </c>
      <c r="H129" s="39" t="s">
        <v>681</v>
      </c>
      <c r="I129" s="40" t="str">
        <f t="shared" si="67"/>
        <v>1.1.3.6</v>
      </c>
      <c r="J129" s="41">
        <v>4</v>
      </c>
      <c r="K129" s="42">
        <f t="shared" si="70"/>
        <v>1</v>
      </c>
      <c r="L129" s="43">
        <f t="shared" si="72"/>
        <v>1</v>
      </c>
      <c r="M129" s="43">
        <f t="shared" si="72"/>
        <v>3</v>
      </c>
      <c r="N129" s="43">
        <f t="shared" si="72"/>
        <v>6</v>
      </c>
      <c r="O129" s="43">
        <f t="shared" si="72"/>
        <v>0</v>
      </c>
      <c r="P129" s="43">
        <f t="shared" si="72"/>
        <v>0</v>
      </c>
      <c r="Q129" s="43">
        <f t="shared" si="72"/>
        <v>0</v>
      </c>
      <c r="R129" s="43">
        <f t="shared" si="72"/>
        <v>0</v>
      </c>
      <c r="S129" s="44">
        <f t="shared" si="72"/>
        <v>0</v>
      </c>
      <c r="T129" s="42" t="str">
        <f t="shared" si="71"/>
        <v>1.</v>
      </c>
      <c r="U129" s="43" t="str">
        <f t="shared" si="71"/>
        <v>1.</v>
      </c>
      <c r="V129" s="43" t="str">
        <f t="shared" si="71"/>
        <v>3.</v>
      </c>
      <c r="W129" s="43" t="str">
        <f t="shared" si="71"/>
        <v>6.</v>
      </c>
      <c r="X129" s="43" t="str">
        <f t="shared" si="71"/>
        <v/>
      </c>
      <c r="Y129" s="43" t="str">
        <f t="shared" si="71"/>
        <v/>
      </c>
      <c r="Z129" s="43" t="str">
        <f t="shared" si="71"/>
        <v/>
      </c>
      <c r="AA129" s="43" t="str">
        <f t="shared" si="71"/>
        <v/>
      </c>
      <c r="AB129" s="43" t="str">
        <f t="shared" si="71"/>
        <v/>
      </c>
      <c r="AC129" s="45" t="str">
        <f t="shared" si="68"/>
        <v>1.1.3.6.</v>
      </c>
    </row>
    <row r="130" spans="1:29" s="26" customFormat="1" ht="41.4" x14ac:dyDescent="0.3">
      <c r="A130" s="107" t="str">
        <f t="shared" si="66"/>
        <v>1.1.3.7</v>
      </c>
      <c r="B130" s="47" t="s">
        <v>250</v>
      </c>
      <c r="C130" s="53" t="s">
        <v>9</v>
      </c>
      <c r="D130" s="53">
        <v>1</v>
      </c>
      <c r="E130" s="37">
        <v>33382.148987276618</v>
      </c>
      <c r="F130" s="48">
        <v>33382.148987276618</v>
      </c>
      <c r="G130" s="36" t="s">
        <v>251</v>
      </c>
      <c r="H130" s="39" t="s">
        <v>682</v>
      </c>
      <c r="I130" s="40" t="str">
        <f t="shared" si="67"/>
        <v>1.1.3.7</v>
      </c>
      <c r="J130" s="41">
        <v>4</v>
      </c>
      <c r="K130" s="42">
        <f t="shared" si="70"/>
        <v>1</v>
      </c>
      <c r="L130" s="43">
        <f t="shared" si="72"/>
        <v>1</v>
      </c>
      <c r="M130" s="43">
        <f t="shared" si="72"/>
        <v>3</v>
      </c>
      <c r="N130" s="43">
        <f t="shared" si="72"/>
        <v>7</v>
      </c>
      <c r="O130" s="43">
        <f t="shared" si="72"/>
        <v>0</v>
      </c>
      <c r="P130" s="43">
        <f t="shared" si="72"/>
        <v>0</v>
      </c>
      <c r="Q130" s="43">
        <f t="shared" si="72"/>
        <v>0</v>
      </c>
      <c r="R130" s="43">
        <f t="shared" si="72"/>
        <v>0</v>
      </c>
      <c r="S130" s="44">
        <f t="shared" si="72"/>
        <v>0</v>
      </c>
      <c r="T130" s="42" t="str">
        <f t="shared" si="71"/>
        <v>1.</v>
      </c>
      <c r="U130" s="43" t="str">
        <f t="shared" si="71"/>
        <v>1.</v>
      </c>
      <c r="V130" s="43" t="str">
        <f t="shared" si="71"/>
        <v>3.</v>
      </c>
      <c r="W130" s="43" t="str">
        <f t="shared" si="71"/>
        <v>7.</v>
      </c>
      <c r="X130" s="43" t="str">
        <f t="shared" si="71"/>
        <v/>
      </c>
      <c r="Y130" s="43" t="str">
        <f t="shared" si="71"/>
        <v/>
      </c>
      <c r="Z130" s="43" t="str">
        <f t="shared" si="71"/>
        <v/>
      </c>
      <c r="AA130" s="43" t="str">
        <f t="shared" si="71"/>
        <v/>
      </c>
      <c r="AB130" s="43" t="str">
        <f t="shared" si="71"/>
        <v/>
      </c>
      <c r="AC130" s="45" t="str">
        <f t="shared" si="68"/>
        <v>1.1.3.7.</v>
      </c>
    </row>
    <row r="131" spans="1:29" s="26" customFormat="1" ht="27.6" x14ac:dyDescent="0.3">
      <c r="A131" s="107" t="str">
        <f t="shared" si="66"/>
        <v>1.1.3.8</v>
      </c>
      <c r="B131" s="47" t="s">
        <v>252</v>
      </c>
      <c r="C131" s="53" t="s">
        <v>9</v>
      </c>
      <c r="D131" s="53">
        <v>1</v>
      </c>
      <c r="E131" s="37">
        <v>1047.5991233182765</v>
      </c>
      <c r="F131" s="48">
        <v>1047.5991233182765</v>
      </c>
      <c r="G131" s="36" t="s">
        <v>55</v>
      </c>
      <c r="H131" s="39" t="s">
        <v>683</v>
      </c>
      <c r="I131" s="40" t="str">
        <f t="shared" si="67"/>
        <v>1.1.3.8</v>
      </c>
      <c r="J131" s="41">
        <v>4</v>
      </c>
      <c r="K131" s="42">
        <f t="shared" si="70"/>
        <v>1</v>
      </c>
      <c r="L131" s="43">
        <f t="shared" si="72"/>
        <v>1</v>
      </c>
      <c r="M131" s="43">
        <f t="shared" si="72"/>
        <v>3</v>
      </c>
      <c r="N131" s="43">
        <f t="shared" si="72"/>
        <v>8</v>
      </c>
      <c r="O131" s="43">
        <f t="shared" si="72"/>
        <v>0</v>
      </c>
      <c r="P131" s="43">
        <f t="shared" si="72"/>
        <v>0</v>
      </c>
      <c r="Q131" s="43">
        <f t="shared" si="72"/>
        <v>0</v>
      </c>
      <c r="R131" s="43">
        <f t="shared" si="72"/>
        <v>0</v>
      </c>
      <c r="S131" s="44">
        <f t="shared" si="72"/>
        <v>0</v>
      </c>
      <c r="T131" s="42" t="str">
        <f t="shared" si="71"/>
        <v>1.</v>
      </c>
      <c r="U131" s="43" t="str">
        <f t="shared" si="71"/>
        <v>1.</v>
      </c>
      <c r="V131" s="43" t="str">
        <f t="shared" si="71"/>
        <v>3.</v>
      </c>
      <c r="W131" s="43" t="str">
        <f t="shared" si="71"/>
        <v>8.</v>
      </c>
      <c r="X131" s="43" t="str">
        <f t="shared" si="71"/>
        <v/>
      </c>
      <c r="Y131" s="43" t="str">
        <f t="shared" si="71"/>
        <v/>
      </c>
      <c r="Z131" s="43" t="str">
        <f t="shared" si="71"/>
        <v/>
      </c>
      <c r="AA131" s="43" t="str">
        <f t="shared" si="71"/>
        <v/>
      </c>
      <c r="AB131" s="43" t="str">
        <f t="shared" si="71"/>
        <v/>
      </c>
      <c r="AC131" s="45" t="str">
        <f t="shared" si="68"/>
        <v>1.1.3.8.</v>
      </c>
    </row>
    <row r="132" spans="1:29" s="26" customFormat="1" ht="27.6" x14ac:dyDescent="0.3">
      <c r="A132" s="107" t="str">
        <f t="shared" si="66"/>
        <v>1.1.3.9</v>
      </c>
      <c r="B132" s="47" t="s">
        <v>253</v>
      </c>
      <c r="C132" s="53" t="s">
        <v>11</v>
      </c>
      <c r="D132" s="53">
        <v>12</v>
      </c>
      <c r="E132" s="37">
        <v>895.94348100029947</v>
      </c>
      <c r="F132" s="48">
        <v>10751.321772003594</v>
      </c>
      <c r="G132" s="36" t="s">
        <v>108</v>
      </c>
      <c r="H132" s="39" t="s">
        <v>684</v>
      </c>
      <c r="I132" s="40" t="str">
        <f t="shared" si="67"/>
        <v>1.1.3.9</v>
      </c>
      <c r="J132" s="41">
        <v>4</v>
      </c>
      <c r="K132" s="42">
        <f t="shared" si="70"/>
        <v>1</v>
      </c>
      <c r="L132" s="43">
        <f t="shared" si="72"/>
        <v>1</v>
      </c>
      <c r="M132" s="43">
        <f t="shared" si="72"/>
        <v>3</v>
      </c>
      <c r="N132" s="43">
        <f t="shared" si="72"/>
        <v>9</v>
      </c>
      <c r="O132" s="43">
        <f t="shared" si="72"/>
        <v>0</v>
      </c>
      <c r="P132" s="43">
        <f t="shared" si="72"/>
        <v>0</v>
      </c>
      <c r="Q132" s="43">
        <f t="shared" si="72"/>
        <v>0</v>
      </c>
      <c r="R132" s="43">
        <f t="shared" si="72"/>
        <v>0</v>
      </c>
      <c r="S132" s="44">
        <f t="shared" si="72"/>
        <v>0</v>
      </c>
      <c r="T132" s="42" t="str">
        <f t="shared" si="71"/>
        <v>1.</v>
      </c>
      <c r="U132" s="43" t="str">
        <f t="shared" si="71"/>
        <v>1.</v>
      </c>
      <c r="V132" s="43" t="str">
        <f t="shared" si="71"/>
        <v>3.</v>
      </c>
      <c r="W132" s="43" t="str">
        <f t="shared" si="71"/>
        <v>9.</v>
      </c>
      <c r="X132" s="43" t="str">
        <f t="shared" si="71"/>
        <v/>
      </c>
      <c r="Y132" s="43" t="str">
        <f t="shared" si="71"/>
        <v/>
      </c>
      <c r="Z132" s="43" t="str">
        <f t="shared" si="71"/>
        <v/>
      </c>
      <c r="AA132" s="43" t="str">
        <f t="shared" si="71"/>
        <v/>
      </c>
      <c r="AB132" s="43" t="str">
        <f t="shared" si="71"/>
        <v/>
      </c>
      <c r="AC132" s="45" t="str">
        <f t="shared" si="68"/>
        <v>1.1.3.9.</v>
      </c>
    </row>
    <row r="133" spans="1:29" s="26" customFormat="1" ht="27.6" x14ac:dyDescent="0.3">
      <c r="A133" s="107" t="str">
        <f t="shared" si="66"/>
        <v>1.1.3.10</v>
      </c>
      <c r="B133" s="47" t="s">
        <v>254</v>
      </c>
      <c r="C133" s="53" t="s">
        <v>9</v>
      </c>
      <c r="D133" s="53">
        <v>6</v>
      </c>
      <c r="E133" s="37">
        <v>223.84596652099927</v>
      </c>
      <c r="F133" s="48">
        <v>1343.0757991259957</v>
      </c>
      <c r="G133" s="36" t="s">
        <v>57</v>
      </c>
      <c r="H133" s="39" t="s">
        <v>685</v>
      </c>
      <c r="I133" s="40" t="str">
        <f t="shared" si="67"/>
        <v>1.1.3.10</v>
      </c>
      <c r="J133" s="41">
        <v>4</v>
      </c>
      <c r="K133" s="42">
        <f t="shared" si="70"/>
        <v>1</v>
      </c>
      <c r="L133" s="43">
        <f t="shared" si="72"/>
        <v>1</v>
      </c>
      <c r="M133" s="43">
        <f t="shared" si="72"/>
        <v>3</v>
      </c>
      <c r="N133" s="43">
        <f t="shared" si="72"/>
        <v>10</v>
      </c>
      <c r="O133" s="43">
        <f t="shared" si="72"/>
        <v>0</v>
      </c>
      <c r="P133" s="43">
        <f t="shared" si="72"/>
        <v>0</v>
      </c>
      <c r="Q133" s="43">
        <f t="shared" si="72"/>
        <v>0</v>
      </c>
      <c r="R133" s="43">
        <f t="shared" si="72"/>
        <v>0</v>
      </c>
      <c r="S133" s="44">
        <f t="shared" si="72"/>
        <v>0</v>
      </c>
      <c r="T133" s="42" t="str">
        <f t="shared" si="71"/>
        <v>1.</v>
      </c>
      <c r="U133" s="43" t="str">
        <f t="shared" si="71"/>
        <v>1.</v>
      </c>
      <c r="V133" s="43" t="str">
        <f t="shared" si="71"/>
        <v>3.</v>
      </c>
      <c r="W133" s="43" t="str">
        <f t="shared" si="71"/>
        <v>10.</v>
      </c>
      <c r="X133" s="43" t="str">
        <f t="shared" si="71"/>
        <v/>
      </c>
      <c r="Y133" s="43" t="str">
        <f t="shared" si="71"/>
        <v/>
      </c>
      <c r="Z133" s="43" t="str">
        <f t="shared" si="71"/>
        <v/>
      </c>
      <c r="AA133" s="43" t="str">
        <f t="shared" si="71"/>
        <v/>
      </c>
      <c r="AB133" s="43" t="str">
        <f t="shared" si="71"/>
        <v/>
      </c>
      <c r="AC133" s="45" t="str">
        <f t="shared" si="68"/>
        <v>1.1.3.10.</v>
      </c>
    </row>
    <row r="134" spans="1:29" s="26" customFormat="1" ht="27.6" x14ac:dyDescent="0.3">
      <c r="A134" s="107" t="str">
        <f t="shared" si="66"/>
        <v>1.1.3.11</v>
      </c>
      <c r="B134" s="47" t="s">
        <v>27</v>
      </c>
      <c r="C134" s="53" t="s">
        <v>15</v>
      </c>
      <c r="D134" s="53">
        <v>6.6000000000000003E-2</v>
      </c>
      <c r="E134" s="37">
        <v>127286.95641716818</v>
      </c>
      <c r="F134" s="48">
        <v>8400.9391235331004</v>
      </c>
      <c r="G134" s="36" t="s">
        <v>255</v>
      </c>
      <c r="H134" s="39" t="s">
        <v>686</v>
      </c>
      <c r="I134" s="40" t="str">
        <f t="shared" si="67"/>
        <v>1.1.3.11</v>
      </c>
      <c r="J134" s="41">
        <v>4</v>
      </c>
      <c r="K134" s="42">
        <f t="shared" si="70"/>
        <v>1</v>
      </c>
      <c r="L134" s="43">
        <f t="shared" si="72"/>
        <v>1</v>
      </c>
      <c r="M134" s="43">
        <f t="shared" si="72"/>
        <v>3</v>
      </c>
      <c r="N134" s="43">
        <f t="shared" si="72"/>
        <v>11</v>
      </c>
      <c r="O134" s="43">
        <f t="shared" si="72"/>
        <v>0</v>
      </c>
      <c r="P134" s="43">
        <f t="shared" si="72"/>
        <v>0</v>
      </c>
      <c r="Q134" s="43">
        <f t="shared" si="72"/>
        <v>0</v>
      </c>
      <c r="R134" s="43">
        <f t="shared" si="72"/>
        <v>0</v>
      </c>
      <c r="S134" s="44">
        <f t="shared" si="72"/>
        <v>0</v>
      </c>
      <c r="T134" s="42" t="str">
        <f t="shared" si="71"/>
        <v>1.</v>
      </c>
      <c r="U134" s="43" t="str">
        <f t="shared" si="71"/>
        <v>1.</v>
      </c>
      <c r="V134" s="43" t="str">
        <f t="shared" si="71"/>
        <v>3.</v>
      </c>
      <c r="W134" s="43" t="str">
        <f t="shared" si="71"/>
        <v>11.</v>
      </c>
      <c r="X134" s="43" t="str">
        <f t="shared" si="71"/>
        <v/>
      </c>
      <c r="Y134" s="43" t="str">
        <f t="shared" si="71"/>
        <v/>
      </c>
      <c r="Z134" s="43" t="str">
        <f t="shared" si="71"/>
        <v/>
      </c>
      <c r="AA134" s="43" t="str">
        <f t="shared" si="71"/>
        <v/>
      </c>
      <c r="AB134" s="43" t="str">
        <f t="shared" si="71"/>
        <v/>
      </c>
      <c r="AC134" s="45" t="str">
        <f t="shared" si="68"/>
        <v>1.1.3.11.</v>
      </c>
    </row>
    <row r="135" spans="1:29" ht="14.4" x14ac:dyDescent="0.3">
      <c r="A135" s="98" t="str">
        <f t="shared" si="66"/>
        <v>1.1.3.12</v>
      </c>
      <c r="B135" s="64" t="s">
        <v>3</v>
      </c>
      <c r="C135" s="100"/>
      <c r="D135" s="101"/>
      <c r="E135" s="37"/>
      <c r="F135" s="48"/>
      <c r="G135" s="36"/>
      <c r="H135" s="39"/>
      <c r="I135" s="40" t="str">
        <f t="shared" si="67"/>
        <v>1.1.3.12</v>
      </c>
      <c r="J135" s="41">
        <v>4</v>
      </c>
      <c r="K135" s="42">
        <f t="shared" si="70"/>
        <v>1</v>
      </c>
      <c r="L135" s="43">
        <f t="shared" si="72"/>
        <v>1</v>
      </c>
      <c r="M135" s="43">
        <f t="shared" si="72"/>
        <v>3</v>
      </c>
      <c r="N135" s="43">
        <f t="shared" si="72"/>
        <v>12</v>
      </c>
      <c r="O135" s="43">
        <f t="shared" si="72"/>
        <v>0</v>
      </c>
      <c r="P135" s="43">
        <f t="shared" si="72"/>
        <v>0</v>
      </c>
      <c r="Q135" s="43">
        <f t="shared" si="72"/>
        <v>0</v>
      </c>
      <c r="R135" s="43">
        <f t="shared" si="72"/>
        <v>0</v>
      </c>
      <c r="S135" s="44">
        <f t="shared" si="72"/>
        <v>0</v>
      </c>
      <c r="T135" s="42" t="str">
        <f t="shared" si="71"/>
        <v>1.</v>
      </c>
      <c r="U135" s="43" t="str">
        <f t="shared" si="71"/>
        <v>1.</v>
      </c>
      <c r="V135" s="43" t="str">
        <f t="shared" si="71"/>
        <v>3.</v>
      </c>
      <c r="W135" s="43" t="str">
        <f t="shared" si="71"/>
        <v>12.</v>
      </c>
      <c r="X135" s="43" t="str">
        <f t="shared" si="71"/>
        <v/>
      </c>
      <c r="Y135" s="43" t="str">
        <f t="shared" si="71"/>
        <v/>
      </c>
      <c r="Z135" s="43" t="str">
        <f t="shared" si="71"/>
        <v/>
      </c>
      <c r="AA135" s="43" t="str">
        <f t="shared" si="71"/>
        <v/>
      </c>
      <c r="AB135" s="43" t="str">
        <f t="shared" si="71"/>
        <v/>
      </c>
      <c r="AC135" s="45" t="str">
        <f t="shared" si="68"/>
        <v>1.1.3.12.</v>
      </c>
    </row>
    <row r="136" spans="1:29" s="28" customFormat="1" ht="42" x14ac:dyDescent="0.3">
      <c r="A136" s="107" t="str">
        <f t="shared" si="66"/>
        <v>1.1.3.12.1</v>
      </c>
      <c r="B136" s="120" t="s">
        <v>256</v>
      </c>
      <c r="C136" s="36" t="s">
        <v>11</v>
      </c>
      <c r="D136" s="36">
        <v>1</v>
      </c>
      <c r="E136" s="37">
        <v>210767.2152851788</v>
      </c>
      <c r="F136" s="48">
        <v>210767.2152851788</v>
      </c>
      <c r="G136" s="36" t="s">
        <v>257</v>
      </c>
      <c r="H136" s="39" t="s">
        <v>687</v>
      </c>
      <c r="I136" s="40" t="str">
        <f t="shared" si="67"/>
        <v>1.1.3.12.1</v>
      </c>
      <c r="J136" s="41">
        <v>5</v>
      </c>
      <c r="K136" s="42">
        <f t="shared" si="70"/>
        <v>1</v>
      </c>
      <c r="L136" s="43">
        <f t="shared" si="72"/>
        <v>1</v>
      </c>
      <c r="M136" s="43">
        <f t="shared" si="72"/>
        <v>3</v>
      </c>
      <c r="N136" s="43">
        <f t="shared" si="72"/>
        <v>12</v>
      </c>
      <c r="O136" s="43">
        <f t="shared" si="72"/>
        <v>1</v>
      </c>
      <c r="P136" s="43">
        <f t="shared" si="72"/>
        <v>0</v>
      </c>
      <c r="Q136" s="43">
        <f t="shared" si="72"/>
        <v>0</v>
      </c>
      <c r="R136" s="43">
        <f t="shared" si="72"/>
        <v>0</v>
      </c>
      <c r="S136" s="44">
        <f t="shared" si="72"/>
        <v>0</v>
      </c>
      <c r="T136" s="42" t="str">
        <f t="shared" si="71"/>
        <v>1.</v>
      </c>
      <c r="U136" s="43" t="str">
        <f t="shared" si="71"/>
        <v>1.</v>
      </c>
      <c r="V136" s="43" t="str">
        <f t="shared" si="71"/>
        <v>3.</v>
      </c>
      <c r="W136" s="43" t="str">
        <f t="shared" si="71"/>
        <v>12.</v>
      </c>
      <c r="X136" s="43" t="str">
        <f t="shared" si="71"/>
        <v>1.</v>
      </c>
      <c r="Y136" s="43" t="str">
        <f t="shared" si="71"/>
        <v/>
      </c>
      <c r="Z136" s="43" t="str">
        <f t="shared" si="71"/>
        <v/>
      </c>
      <c r="AA136" s="43" t="str">
        <f t="shared" si="71"/>
        <v/>
      </c>
      <c r="AB136" s="43" t="str">
        <f t="shared" si="71"/>
        <v/>
      </c>
      <c r="AC136" s="45" t="str">
        <f t="shared" si="68"/>
        <v>1.1.3.12.1.</v>
      </c>
    </row>
    <row r="137" spans="1:29" s="26" customFormat="1" ht="27.6" x14ac:dyDescent="0.3">
      <c r="A137" s="107" t="str">
        <f t="shared" si="66"/>
        <v>1.1.3.12.1.1</v>
      </c>
      <c r="B137" s="64" t="s">
        <v>258</v>
      </c>
      <c r="C137" s="36" t="s">
        <v>9</v>
      </c>
      <c r="D137" s="36">
        <v>1</v>
      </c>
      <c r="E137" s="37">
        <v>308.90743379897896</v>
      </c>
      <c r="F137" s="48">
        <v>308.90743379897896</v>
      </c>
      <c r="G137" s="36" t="s">
        <v>112</v>
      </c>
      <c r="H137" s="39" t="s">
        <v>621</v>
      </c>
      <c r="I137" s="40" t="str">
        <f t="shared" si="67"/>
        <v>1.1.3.12.1.1</v>
      </c>
      <c r="J137" s="41">
        <v>6</v>
      </c>
      <c r="K137" s="42">
        <f t="shared" si="70"/>
        <v>1</v>
      </c>
      <c r="L137" s="43">
        <f t="shared" si="72"/>
        <v>1</v>
      </c>
      <c r="M137" s="43">
        <f t="shared" si="72"/>
        <v>3</v>
      </c>
      <c r="N137" s="43">
        <f t="shared" si="72"/>
        <v>12</v>
      </c>
      <c r="O137" s="43">
        <f t="shared" si="72"/>
        <v>1</v>
      </c>
      <c r="P137" s="43">
        <f t="shared" si="72"/>
        <v>1</v>
      </c>
      <c r="Q137" s="43">
        <f t="shared" si="72"/>
        <v>0</v>
      </c>
      <c r="R137" s="43">
        <f t="shared" si="72"/>
        <v>0</v>
      </c>
      <c r="S137" s="44">
        <f t="shared" si="72"/>
        <v>0</v>
      </c>
      <c r="T137" s="42" t="str">
        <f t="shared" si="71"/>
        <v>1.</v>
      </c>
      <c r="U137" s="43" t="str">
        <f t="shared" si="71"/>
        <v>1.</v>
      </c>
      <c r="V137" s="43" t="str">
        <f t="shared" si="71"/>
        <v>3.</v>
      </c>
      <c r="W137" s="43" t="str">
        <f t="shared" si="71"/>
        <v>12.</v>
      </c>
      <c r="X137" s="43" t="str">
        <f t="shared" si="71"/>
        <v>1.</v>
      </c>
      <c r="Y137" s="43" t="str">
        <f t="shared" si="71"/>
        <v>1.</v>
      </c>
      <c r="Z137" s="43" t="str">
        <f t="shared" si="71"/>
        <v/>
      </c>
      <c r="AA137" s="43" t="str">
        <f t="shared" si="71"/>
        <v/>
      </c>
      <c r="AB137" s="43" t="str">
        <f t="shared" si="71"/>
        <v/>
      </c>
      <c r="AC137" s="45" t="str">
        <f t="shared" si="68"/>
        <v>1.1.3.12.1.1.</v>
      </c>
    </row>
    <row r="138" spans="1:29" s="26" customFormat="1" ht="27.6" x14ac:dyDescent="0.3">
      <c r="A138" s="107" t="str">
        <f t="shared" si="66"/>
        <v>1.1.3.12.1.2</v>
      </c>
      <c r="B138" s="64" t="s">
        <v>260</v>
      </c>
      <c r="C138" s="36" t="s">
        <v>9</v>
      </c>
      <c r="D138" s="36">
        <v>1</v>
      </c>
      <c r="E138" s="37">
        <v>188.03061187763933</v>
      </c>
      <c r="F138" s="48">
        <v>188.03061187763933</v>
      </c>
      <c r="G138" s="36" t="s">
        <v>61</v>
      </c>
      <c r="H138" s="39" t="s">
        <v>688</v>
      </c>
      <c r="I138" s="40" t="str">
        <f t="shared" si="67"/>
        <v>1.1.3.12.1.2</v>
      </c>
      <c r="J138" s="41">
        <v>6</v>
      </c>
      <c r="K138" s="42">
        <f t="shared" si="70"/>
        <v>1</v>
      </c>
      <c r="L138" s="43">
        <f t="shared" si="72"/>
        <v>1</v>
      </c>
      <c r="M138" s="43">
        <f t="shared" si="72"/>
        <v>3</v>
      </c>
      <c r="N138" s="43">
        <f t="shared" si="72"/>
        <v>12</v>
      </c>
      <c r="O138" s="43">
        <f t="shared" si="72"/>
        <v>1</v>
      </c>
      <c r="P138" s="43">
        <f t="shared" si="72"/>
        <v>2</v>
      </c>
      <c r="Q138" s="43">
        <f t="shared" si="72"/>
        <v>0</v>
      </c>
      <c r="R138" s="43">
        <f t="shared" si="72"/>
        <v>0</v>
      </c>
      <c r="S138" s="44">
        <f t="shared" si="72"/>
        <v>0</v>
      </c>
      <c r="T138" s="42" t="str">
        <f t="shared" si="71"/>
        <v>1.</v>
      </c>
      <c r="U138" s="43" t="str">
        <f t="shared" si="71"/>
        <v>1.</v>
      </c>
      <c r="V138" s="43" t="str">
        <f t="shared" si="71"/>
        <v>3.</v>
      </c>
      <c r="W138" s="43" t="str">
        <f t="shared" si="71"/>
        <v>12.</v>
      </c>
      <c r="X138" s="43" t="str">
        <f t="shared" si="71"/>
        <v>1.</v>
      </c>
      <c r="Y138" s="43" t="str">
        <f t="shared" si="71"/>
        <v>2.</v>
      </c>
      <c r="Z138" s="43" t="str">
        <f t="shared" si="71"/>
        <v/>
      </c>
      <c r="AA138" s="43" t="str">
        <f t="shared" si="71"/>
        <v/>
      </c>
      <c r="AB138" s="43" t="str">
        <f t="shared" si="71"/>
        <v/>
      </c>
      <c r="AC138" s="45" t="str">
        <f t="shared" si="68"/>
        <v>1.1.3.12.1.2.</v>
      </c>
    </row>
    <row r="139" spans="1:29" s="28" customFormat="1" ht="14.4" x14ac:dyDescent="0.3">
      <c r="A139" s="243" t="str">
        <f t="shared" si="66"/>
        <v>1.1.3.12.2</v>
      </c>
      <c r="B139" s="245" t="s">
        <v>261</v>
      </c>
      <c r="C139" s="75" t="s">
        <v>10</v>
      </c>
      <c r="D139" s="75">
        <v>3690</v>
      </c>
      <c r="E139" s="37">
        <v>0</v>
      </c>
      <c r="F139" s="249">
        <v>96107.036445283142</v>
      </c>
      <c r="G139" s="216" t="s">
        <v>263</v>
      </c>
      <c r="H139" s="241" t="s">
        <v>689</v>
      </c>
      <c r="I139" s="40" t="str">
        <f t="shared" si="67"/>
        <v>1.1.3.12.2</v>
      </c>
      <c r="J139" s="41">
        <v>5</v>
      </c>
      <c r="K139" s="42">
        <f t="shared" si="70"/>
        <v>1</v>
      </c>
      <c r="L139" s="43">
        <f t="shared" si="72"/>
        <v>1</v>
      </c>
      <c r="M139" s="43">
        <f t="shared" si="72"/>
        <v>3</v>
      </c>
      <c r="N139" s="43">
        <f t="shared" si="72"/>
        <v>12</v>
      </c>
      <c r="O139" s="43">
        <f t="shared" si="72"/>
        <v>2</v>
      </c>
      <c r="P139" s="43">
        <f t="shared" si="72"/>
        <v>0</v>
      </c>
      <c r="Q139" s="43">
        <f t="shared" si="72"/>
        <v>0</v>
      </c>
      <c r="R139" s="43">
        <f t="shared" si="72"/>
        <v>0</v>
      </c>
      <c r="S139" s="44">
        <f t="shared" si="72"/>
        <v>0</v>
      </c>
      <c r="T139" s="42" t="str">
        <f t="shared" si="71"/>
        <v>1.</v>
      </c>
      <c r="U139" s="43" t="str">
        <f t="shared" si="71"/>
        <v>1.</v>
      </c>
      <c r="V139" s="43" t="str">
        <f t="shared" si="71"/>
        <v>3.</v>
      </c>
      <c r="W139" s="43" t="str">
        <f t="shared" si="71"/>
        <v>12.</v>
      </c>
      <c r="X139" s="43" t="str">
        <f t="shared" si="71"/>
        <v>2.</v>
      </c>
      <c r="Y139" s="43" t="str">
        <f t="shared" si="71"/>
        <v/>
      </c>
      <c r="Z139" s="43" t="str">
        <f t="shared" si="71"/>
        <v/>
      </c>
      <c r="AA139" s="43" t="str">
        <f t="shared" si="71"/>
        <v/>
      </c>
      <c r="AB139" s="43" t="str">
        <f t="shared" si="71"/>
        <v/>
      </c>
      <c r="AC139" s="45" t="str">
        <f t="shared" si="68"/>
        <v>1.1.3.12.2.</v>
      </c>
    </row>
    <row r="140" spans="1:29" s="28" customFormat="1" ht="14.4" x14ac:dyDescent="0.3">
      <c r="A140" s="244"/>
      <c r="B140" s="246" t="s">
        <v>22</v>
      </c>
      <c r="C140" s="36" t="s">
        <v>17</v>
      </c>
      <c r="D140" s="36">
        <v>442.8</v>
      </c>
      <c r="E140" s="37">
        <v>217.04389441120853</v>
      </c>
      <c r="F140" s="250"/>
      <c r="G140" s="217"/>
      <c r="H140" s="242"/>
      <c r="I140" s="40" t="str">
        <f>IF(J140=0,"",LEFT(AC140,LEN(AC140)-1))</f>
        <v>1.1.3.12.3</v>
      </c>
      <c r="J140" s="41">
        <v>5</v>
      </c>
      <c r="K140" s="42">
        <f>IF(J140=$K$10,K139+1,K139)</f>
        <v>1</v>
      </c>
      <c r="L140" s="43">
        <f t="shared" si="72"/>
        <v>1</v>
      </c>
      <c r="M140" s="43">
        <f t="shared" si="72"/>
        <v>3</v>
      </c>
      <c r="N140" s="43">
        <f t="shared" si="72"/>
        <v>12</v>
      </c>
      <c r="O140" s="43">
        <f t="shared" si="72"/>
        <v>3</v>
      </c>
      <c r="P140" s="43">
        <f t="shared" si="72"/>
        <v>0</v>
      </c>
      <c r="Q140" s="43">
        <f t="shared" si="72"/>
        <v>0</v>
      </c>
      <c r="R140" s="43">
        <f t="shared" si="72"/>
        <v>0</v>
      </c>
      <c r="S140" s="44">
        <f t="shared" si="72"/>
        <v>0</v>
      </c>
      <c r="T140" s="42" t="str">
        <f t="shared" si="71"/>
        <v>1.</v>
      </c>
      <c r="U140" s="43" t="str">
        <f t="shared" si="71"/>
        <v>1.</v>
      </c>
      <c r="V140" s="43" t="str">
        <f t="shared" si="71"/>
        <v>3.</v>
      </c>
      <c r="W140" s="43" t="str">
        <f t="shared" si="71"/>
        <v>12.</v>
      </c>
      <c r="X140" s="43" t="str">
        <f t="shared" si="71"/>
        <v>3.</v>
      </c>
      <c r="Y140" s="43" t="str">
        <f t="shared" si="71"/>
        <v/>
      </c>
      <c r="Z140" s="43" t="str">
        <f t="shared" si="71"/>
        <v/>
      </c>
      <c r="AA140" s="43" t="str">
        <f t="shared" si="71"/>
        <v/>
      </c>
      <c r="AB140" s="43" t="str">
        <f t="shared" si="71"/>
        <v/>
      </c>
      <c r="AC140" s="45" t="str">
        <f>T140&amp;U140&amp;V140&amp;W140&amp;X140&amp;Y140&amp;Z140&amp;AA140&amp;AB140</f>
        <v>1.1.3.12.3.</v>
      </c>
    </row>
    <row r="141" spans="1:29" s="28" customFormat="1" ht="14.4" x14ac:dyDescent="0.3">
      <c r="A141" s="243" t="str">
        <f t="shared" si="66"/>
        <v>4.37.3.12.3</v>
      </c>
      <c r="B141" s="245" t="s">
        <v>265</v>
      </c>
      <c r="C141" s="75" t="s">
        <v>10</v>
      </c>
      <c r="D141" s="75">
        <v>5</v>
      </c>
      <c r="E141" s="37">
        <v>0</v>
      </c>
      <c r="F141" s="247">
        <v>859.08825799297551</v>
      </c>
      <c r="G141" s="216" t="s">
        <v>263</v>
      </c>
      <c r="H141" s="241" t="s">
        <v>690</v>
      </c>
      <c r="I141" s="40" t="s">
        <v>259</v>
      </c>
      <c r="J141" s="41">
        <v>5</v>
      </c>
      <c r="K141" s="42">
        <f>IF(J139=$K$10,K139+1,K139)</f>
        <v>1</v>
      </c>
      <c r="L141" s="42">
        <f t="shared" ref="L141:W141" si="73">IF(K141=$K$10,L139+1,L139)</f>
        <v>2</v>
      </c>
      <c r="M141" s="42">
        <f t="shared" si="73"/>
        <v>3</v>
      </c>
      <c r="N141" s="42">
        <f t="shared" si="73"/>
        <v>12</v>
      </c>
      <c r="O141" s="42">
        <f t="shared" si="73"/>
        <v>2</v>
      </c>
      <c r="P141" s="42">
        <f t="shared" si="73"/>
        <v>0</v>
      </c>
      <c r="Q141" s="42">
        <f t="shared" si="73"/>
        <v>0</v>
      </c>
      <c r="R141" s="42">
        <f t="shared" si="73"/>
        <v>0</v>
      </c>
      <c r="S141" s="42">
        <f t="shared" si="73"/>
        <v>0</v>
      </c>
      <c r="T141" s="42" t="str">
        <f t="shared" si="73"/>
        <v>1.</v>
      </c>
      <c r="U141" s="42" t="str">
        <f t="shared" si="73"/>
        <v>1.</v>
      </c>
      <c r="V141" s="42" t="str">
        <f t="shared" si="73"/>
        <v>3.</v>
      </c>
      <c r="W141" s="42" t="str">
        <f t="shared" si="73"/>
        <v>12.</v>
      </c>
      <c r="X141" s="42" t="str">
        <f>IF(W141=$K$10,X139+1,X139)</f>
        <v>2.</v>
      </c>
      <c r="Y141" s="43" t="str">
        <f t="shared" si="71"/>
        <v/>
      </c>
      <c r="Z141" s="43" t="str">
        <f t="shared" si="71"/>
        <v/>
      </c>
      <c r="AA141" s="43" t="str">
        <f t="shared" si="71"/>
        <v/>
      </c>
      <c r="AB141" s="43" t="str">
        <f t="shared" si="71"/>
        <v/>
      </c>
      <c r="AC141" s="45" t="str">
        <f>T141&amp;U141&amp;V141&amp;W141&amp;X141&amp;Y141&amp;Z141&amp;AA141&amp;AB141</f>
        <v>1.1.3.12.2.</v>
      </c>
    </row>
    <row r="142" spans="1:29" s="26" customFormat="1" ht="14.4" x14ac:dyDescent="0.3">
      <c r="A142" s="244" t="str">
        <f t="shared" si="66"/>
        <v>1.2.3.12.3</v>
      </c>
      <c r="B142" s="246" t="s">
        <v>22</v>
      </c>
      <c r="C142" s="36" t="s">
        <v>17</v>
      </c>
      <c r="D142" s="36">
        <v>12</v>
      </c>
      <c r="E142" s="37">
        <v>71.590688166081293</v>
      </c>
      <c r="F142" s="248"/>
      <c r="G142" s="217"/>
      <c r="H142" s="242"/>
      <c r="I142" s="40" t="str">
        <f t="shared" si="67"/>
        <v>1.2.3.12.3</v>
      </c>
      <c r="J142" s="41">
        <v>5</v>
      </c>
      <c r="K142" s="42">
        <f t="shared" si="70"/>
        <v>1</v>
      </c>
      <c r="L142" s="43">
        <f t="shared" ref="L142:S157" si="74">IF(L$10=$J142,L141+1,IF(AND(L$10&lt;$J142,L141=0),1,IF(K142&lt;&gt;K141,0,L141)))</f>
        <v>2</v>
      </c>
      <c r="M142" s="43">
        <f t="shared" si="74"/>
        <v>3</v>
      </c>
      <c r="N142" s="43">
        <f t="shared" si="74"/>
        <v>12</v>
      </c>
      <c r="O142" s="43">
        <f t="shared" si="74"/>
        <v>3</v>
      </c>
      <c r="P142" s="43">
        <f t="shared" si="74"/>
        <v>0</v>
      </c>
      <c r="Q142" s="43">
        <f t="shared" si="74"/>
        <v>0</v>
      </c>
      <c r="R142" s="43">
        <f t="shared" si="74"/>
        <v>0</v>
      </c>
      <c r="S142" s="44">
        <f t="shared" si="74"/>
        <v>0</v>
      </c>
      <c r="T142" s="42" t="str">
        <f t="shared" si="71"/>
        <v>1.</v>
      </c>
      <c r="U142" s="43" t="str">
        <f t="shared" si="71"/>
        <v>2.</v>
      </c>
      <c r="V142" s="43" t="str">
        <f t="shared" si="71"/>
        <v>3.</v>
      </c>
      <c r="W142" s="43" t="str">
        <f t="shared" si="71"/>
        <v>12.</v>
      </c>
      <c r="X142" s="43" t="str">
        <f t="shared" si="71"/>
        <v>3.</v>
      </c>
      <c r="Y142" s="43" t="str">
        <f t="shared" si="71"/>
        <v/>
      </c>
      <c r="Z142" s="43" t="str">
        <f t="shared" si="71"/>
        <v/>
      </c>
      <c r="AA142" s="43" t="str">
        <f t="shared" si="71"/>
        <v/>
      </c>
      <c r="AB142" s="43" t="str">
        <f t="shared" si="71"/>
        <v/>
      </c>
      <c r="AC142" s="45" t="str">
        <f t="shared" si="68"/>
        <v>1.2.3.12.3.</v>
      </c>
    </row>
    <row r="143" spans="1:29" s="28" customFormat="1" ht="14.4" x14ac:dyDescent="0.3">
      <c r="A143" s="243" t="str">
        <f t="shared" si="66"/>
        <v>1.2.3.12.4</v>
      </c>
      <c r="B143" s="245" t="s">
        <v>266</v>
      </c>
      <c r="C143" s="75" t="s">
        <v>10</v>
      </c>
      <c r="D143" s="75">
        <v>14.3</v>
      </c>
      <c r="E143" s="37">
        <v>0</v>
      </c>
      <c r="F143" s="249">
        <v>4257.202297768772</v>
      </c>
      <c r="G143" s="216" t="s">
        <v>267</v>
      </c>
      <c r="H143" s="241" t="s">
        <v>691</v>
      </c>
      <c r="I143" s="40" t="str">
        <f t="shared" si="67"/>
        <v>1.2.3.12.4</v>
      </c>
      <c r="J143" s="41">
        <v>5</v>
      </c>
      <c r="K143" s="42">
        <f t="shared" si="70"/>
        <v>1</v>
      </c>
      <c r="L143" s="43">
        <f t="shared" si="74"/>
        <v>2</v>
      </c>
      <c r="M143" s="43">
        <f t="shared" si="74"/>
        <v>3</v>
      </c>
      <c r="N143" s="43">
        <f t="shared" si="74"/>
        <v>12</v>
      </c>
      <c r="O143" s="43">
        <f t="shared" si="74"/>
        <v>4</v>
      </c>
      <c r="P143" s="43">
        <f t="shared" si="74"/>
        <v>0</v>
      </c>
      <c r="Q143" s="43">
        <f t="shared" si="74"/>
        <v>0</v>
      </c>
      <c r="R143" s="43">
        <f t="shared" si="74"/>
        <v>0</v>
      </c>
      <c r="S143" s="44">
        <f t="shared" si="74"/>
        <v>0</v>
      </c>
      <c r="T143" s="42" t="str">
        <f t="shared" si="71"/>
        <v>1.</v>
      </c>
      <c r="U143" s="43" t="str">
        <f t="shared" si="71"/>
        <v>2.</v>
      </c>
      <c r="V143" s="43" t="str">
        <f t="shared" si="71"/>
        <v>3.</v>
      </c>
      <c r="W143" s="43" t="str">
        <f t="shared" si="71"/>
        <v>12.</v>
      </c>
      <c r="X143" s="43" t="str">
        <f t="shared" si="71"/>
        <v>4.</v>
      </c>
      <c r="Y143" s="43" t="str">
        <f t="shared" si="71"/>
        <v/>
      </c>
      <c r="Z143" s="43" t="str">
        <f t="shared" si="71"/>
        <v/>
      </c>
      <c r="AA143" s="43" t="str">
        <f t="shared" si="71"/>
        <v/>
      </c>
      <c r="AB143" s="43" t="str">
        <f t="shared" si="71"/>
        <v/>
      </c>
      <c r="AC143" s="45" t="str">
        <f t="shared" si="68"/>
        <v>1.2.3.12.4.</v>
      </c>
    </row>
    <row r="144" spans="1:29" s="26" customFormat="1" ht="14.4" x14ac:dyDescent="0.3">
      <c r="A144" s="244" t="str">
        <f t="shared" si="66"/>
        <v>1.2.3.12.5</v>
      </c>
      <c r="B144" s="246" t="s">
        <v>22</v>
      </c>
      <c r="C144" s="36" t="s">
        <v>17</v>
      </c>
      <c r="D144" s="36">
        <v>89.4</v>
      </c>
      <c r="E144" s="37">
        <v>47.619712503006397</v>
      </c>
      <c r="F144" s="250"/>
      <c r="G144" s="217"/>
      <c r="H144" s="242"/>
      <c r="I144" s="40" t="str">
        <f t="shared" si="67"/>
        <v>1.2.3.12.5</v>
      </c>
      <c r="J144" s="41">
        <v>5</v>
      </c>
      <c r="K144" s="42">
        <f t="shared" si="70"/>
        <v>1</v>
      </c>
      <c r="L144" s="43">
        <f t="shared" si="74"/>
        <v>2</v>
      </c>
      <c r="M144" s="43">
        <f t="shared" si="74"/>
        <v>3</v>
      </c>
      <c r="N144" s="43">
        <f t="shared" si="74"/>
        <v>12</v>
      </c>
      <c r="O144" s="43">
        <f t="shared" si="74"/>
        <v>5</v>
      </c>
      <c r="P144" s="43">
        <f t="shared" si="74"/>
        <v>0</v>
      </c>
      <c r="Q144" s="43">
        <f t="shared" si="74"/>
        <v>0</v>
      </c>
      <c r="R144" s="43">
        <f t="shared" si="74"/>
        <v>0</v>
      </c>
      <c r="S144" s="44">
        <f t="shared" si="74"/>
        <v>0</v>
      </c>
      <c r="T144" s="42" t="str">
        <f t="shared" si="71"/>
        <v>1.</v>
      </c>
      <c r="U144" s="43" t="str">
        <f t="shared" si="71"/>
        <v>2.</v>
      </c>
      <c r="V144" s="43" t="str">
        <f t="shared" si="71"/>
        <v>3.</v>
      </c>
      <c r="W144" s="43" t="str">
        <f t="shared" si="71"/>
        <v>12.</v>
      </c>
      <c r="X144" s="43" t="str">
        <f t="shared" si="71"/>
        <v>5.</v>
      </c>
      <c r="Y144" s="43" t="str">
        <f t="shared" si="71"/>
        <v/>
      </c>
      <c r="Z144" s="43" t="str">
        <f t="shared" si="71"/>
        <v/>
      </c>
      <c r="AA144" s="43" t="str">
        <f t="shared" si="71"/>
        <v/>
      </c>
      <c r="AB144" s="43" t="str">
        <f t="shared" si="71"/>
        <v/>
      </c>
      <c r="AC144" s="45" t="str">
        <f t="shared" si="68"/>
        <v>1.2.3.12.5.</v>
      </c>
    </row>
    <row r="145" spans="1:29" s="28" customFormat="1" ht="14.4" x14ac:dyDescent="0.3">
      <c r="A145" s="251" t="str">
        <f>I145</f>
        <v>4.37.3.12.5</v>
      </c>
      <c r="B145" s="245" t="s">
        <v>151</v>
      </c>
      <c r="C145" s="75" t="s">
        <v>10</v>
      </c>
      <c r="D145" s="75">
        <v>3695</v>
      </c>
      <c r="E145" s="37">
        <v>0</v>
      </c>
      <c r="F145" s="249">
        <v>586776.06284915144</v>
      </c>
      <c r="G145" s="216" t="s">
        <v>268</v>
      </c>
      <c r="H145" s="241" t="s">
        <v>692</v>
      </c>
      <c r="I145" s="40" t="s">
        <v>262</v>
      </c>
      <c r="J145" s="41">
        <v>5</v>
      </c>
      <c r="K145" s="42">
        <f t="shared" si="70"/>
        <v>1</v>
      </c>
      <c r="L145" s="43">
        <f t="shared" si="74"/>
        <v>2</v>
      </c>
      <c r="M145" s="43">
        <f t="shared" si="74"/>
        <v>3</v>
      </c>
      <c r="N145" s="43">
        <f t="shared" si="74"/>
        <v>12</v>
      </c>
      <c r="O145" s="43">
        <f t="shared" si="74"/>
        <v>6</v>
      </c>
      <c r="P145" s="43">
        <f t="shared" si="74"/>
        <v>0</v>
      </c>
      <c r="Q145" s="43">
        <f t="shared" si="74"/>
        <v>0</v>
      </c>
      <c r="R145" s="43">
        <f t="shared" si="74"/>
        <v>0</v>
      </c>
      <c r="S145" s="44">
        <f t="shared" si="74"/>
        <v>0</v>
      </c>
      <c r="T145" s="42" t="str">
        <f t="shared" si="71"/>
        <v>1.</v>
      </c>
      <c r="U145" s="43" t="str">
        <f t="shared" si="71"/>
        <v>2.</v>
      </c>
      <c r="V145" s="43" t="str">
        <f t="shared" si="71"/>
        <v>3.</v>
      </c>
      <c r="W145" s="43" t="str">
        <f t="shared" si="71"/>
        <v>12.</v>
      </c>
      <c r="X145" s="43" t="str">
        <f t="shared" si="71"/>
        <v>6.</v>
      </c>
      <c r="Y145" s="43" t="str">
        <f t="shared" si="71"/>
        <v/>
      </c>
      <c r="Z145" s="43" t="str">
        <f t="shared" si="71"/>
        <v/>
      </c>
      <c r="AA145" s="43" t="str">
        <f t="shared" si="71"/>
        <v/>
      </c>
      <c r="AB145" s="43" t="str">
        <f t="shared" si="71"/>
        <v/>
      </c>
      <c r="AC145" s="45" t="str">
        <f t="shared" si="68"/>
        <v>1.2.3.12.6.</v>
      </c>
    </row>
    <row r="146" spans="1:29" s="26" customFormat="1" ht="14.4" x14ac:dyDescent="0.3">
      <c r="A146" s="252" t="str">
        <f t="shared" si="66"/>
        <v>1.2.3.12.7</v>
      </c>
      <c r="B146" s="246" t="s">
        <v>22</v>
      </c>
      <c r="C146" s="36" t="s">
        <v>17</v>
      </c>
      <c r="D146" s="36">
        <v>222</v>
      </c>
      <c r="E146" s="37">
        <v>2643.1354182394207</v>
      </c>
      <c r="F146" s="250"/>
      <c r="G146" s="217"/>
      <c r="H146" s="242"/>
      <c r="I146" s="40" t="str">
        <f t="shared" si="67"/>
        <v>1.2.3.12.7</v>
      </c>
      <c r="J146" s="41">
        <v>5</v>
      </c>
      <c r="K146" s="42">
        <f t="shared" si="70"/>
        <v>1</v>
      </c>
      <c r="L146" s="43">
        <f t="shared" si="74"/>
        <v>2</v>
      </c>
      <c r="M146" s="43">
        <f t="shared" si="74"/>
        <v>3</v>
      </c>
      <c r="N146" s="43">
        <f t="shared" si="74"/>
        <v>12</v>
      </c>
      <c r="O146" s="43">
        <f t="shared" si="74"/>
        <v>7</v>
      </c>
      <c r="P146" s="43">
        <f t="shared" si="74"/>
        <v>0</v>
      </c>
      <c r="Q146" s="43">
        <f t="shared" si="74"/>
        <v>0</v>
      </c>
      <c r="R146" s="43">
        <f t="shared" si="74"/>
        <v>0</v>
      </c>
      <c r="S146" s="44">
        <f t="shared" si="74"/>
        <v>0</v>
      </c>
      <c r="T146" s="42" t="str">
        <f t="shared" si="71"/>
        <v>1.</v>
      </c>
      <c r="U146" s="43" t="str">
        <f t="shared" si="71"/>
        <v>2.</v>
      </c>
      <c r="V146" s="43" t="str">
        <f t="shared" si="71"/>
        <v>3.</v>
      </c>
      <c r="W146" s="43" t="str">
        <f t="shared" si="71"/>
        <v>12.</v>
      </c>
      <c r="X146" s="43" t="str">
        <f t="shared" si="71"/>
        <v>7.</v>
      </c>
      <c r="Y146" s="43" t="str">
        <f t="shared" si="71"/>
        <v/>
      </c>
      <c r="Z146" s="43" t="str">
        <f t="shared" si="71"/>
        <v/>
      </c>
      <c r="AA146" s="43" t="str">
        <f t="shared" si="71"/>
        <v/>
      </c>
      <c r="AB146" s="43" t="str">
        <f t="shared" si="71"/>
        <v/>
      </c>
      <c r="AC146" s="45" t="str">
        <f t="shared" si="68"/>
        <v>1.2.3.12.7.</v>
      </c>
    </row>
    <row r="147" spans="1:29" s="28" customFormat="1" ht="14.4" x14ac:dyDescent="0.3">
      <c r="A147" s="243" t="str">
        <f t="shared" si="66"/>
        <v>4.37.3.12.6</v>
      </c>
      <c r="B147" s="245" t="s">
        <v>269</v>
      </c>
      <c r="C147" s="75" t="s">
        <v>10</v>
      </c>
      <c r="D147" s="75">
        <v>143</v>
      </c>
      <c r="E147" s="37">
        <v>0</v>
      </c>
      <c r="F147" s="249">
        <v>92293.552325284123</v>
      </c>
      <c r="G147" s="216" t="s">
        <v>270</v>
      </c>
      <c r="H147" s="241" t="s">
        <v>693</v>
      </c>
      <c r="I147" s="40" t="s">
        <v>264</v>
      </c>
      <c r="J147" s="41">
        <v>5</v>
      </c>
      <c r="K147" s="42">
        <f t="shared" si="70"/>
        <v>1</v>
      </c>
      <c r="L147" s="43">
        <f t="shared" si="74"/>
        <v>2</v>
      </c>
      <c r="M147" s="43">
        <f t="shared" si="74"/>
        <v>3</v>
      </c>
      <c r="N147" s="43">
        <f t="shared" si="74"/>
        <v>12</v>
      </c>
      <c r="O147" s="43">
        <v>6</v>
      </c>
      <c r="P147" s="43">
        <f t="shared" si="74"/>
        <v>0</v>
      </c>
      <c r="Q147" s="43">
        <f t="shared" si="74"/>
        <v>0</v>
      </c>
      <c r="R147" s="43">
        <f t="shared" si="74"/>
        <v>0</v>
      </c>
      <c r="S147" s="44">
        <f t="shared" si="74"/>
        <v>0</v>
      </c>
      <c r="T147" s="42" t="str">
        <f t="shared" si="71"/>
        <v>1.</v>
      </c>
      <c r="U147" s="43" t="str">
        <f t="shared" si="71"/>
        <v>2.</v>
      </c>
      <c r="V147" s="43" t="str">
        <f t="shared" si="71"/>
        <v>3.</v>
      </c>
      <c r="W147" s="43" t="str">
        <f t="shared" si="71"/>
        <v>12.</v>
      </c>
      <c r="X147" s="43" t="str">
        <f t="shared" si="71"/>
        <v>6.</v>
      </c>
      <c r="Y147" s="43" t="str">
        <f t="shared" si="71"/>
        <v/>
      </c>
      <c r="Z147" s="43" t="str">
        <f t="shared" si="71"/>
        <v/>
      </c>
      <c r="AA147" s="43" t="str">
        <f t="shared" si="71"/>
        <v/>
      </c>
      <c r="AB147" s="43" t="str">
        <f t="shared" ref="T147:AB176" si="75">IF(S147=0,"",S147&amp;".")</f>
        <v/>
      </c>
      <c r="AC147" s="45" t="str">
        <f t="shared" si="68"/>
        <v>1.2.3.12.6.</v>
      </c>
    </row>
    <row r="148" spans="1:29" s="26" customFormat="1" ht="14.4" x14ac:dyDescent="0.3">
      <c r="A148" s="244" t="str">
        <f t="shared" si="66"/>
        <v>1.2.3.12.</v>
      </c>
      <c r="B148" s="246" t="s">
        <v>22</v>
      </c>
      <c r="C148" s="36" t="s">
        <v>17</v>
      </c>
      <c r="D148" s="36">
        <v>89.4</v>
      </c>
      <c r="E148" s="37">
        <v>1032.3663571060863</v>
      </c>
      <c r="F148" s="250"/>
      <c r="G148" s="217"/>
      <c r="H148" s="242"/>
      <c r="I148" s="40" t="str">
        <f t="shared" si="67"/>
        <v>1.2.3.12.</v>
      </c>
      <c r="J148" s="41">
        <v>5</v>
      </c>
      <c r="K148" s="42">
        <f t="shared" si="70"/>
        <v>1</v>
      </c>
      <c r="L148" s="43">
        <f t="shared" si="74"/>
        <v>2</v>
      </c>
      <c r="M148" s="43">
        <f t="shared" si="74"/>
        <v>3</v>
      </c>
      <c r="N148" s="43">
        <f t="shared" si="74"/>
        <v>12</v>
      </c>
      <c r="O148" s="43">
        <v>6</v>
      </c>
      <c r="P148" s="43">
        <f t="shared" si="74"/>
        <v>0</v>
      </c>
      <c r="Q148" s="43">
        <f t="shared" si="74"/>
        <v>0</v>
      </c>
      <c r="R148" s="43">
        <f t="shared" si="74"/>
        <v>0</v>
      </c>
      <c r="S148" s="44">
        <f t="shared" si="74"/>
        <v>0</v>
      </c>
      <c r="T148" s="42" t="str">
        <f t="shared" si="75"/>
        <v>1.</v>
      </c>
      <c r="U148" s="43" t="str">
        <f t="shared" si="75"/>
        <v>2.</v>
      </c>
      <c r="V148" s="43" t="str">
        <f t="shared" si="75"/>
        <v>3.</v>
      </c>
      <c r="W148" s="43" t="str">
        <f t="shared" si="75"/>
        <v>12.</v>
      </c>
      <c r="X148" s="43">
        <v>6</v>
      </c>
      <c r="Y148" s="43" t="str">
        <f t="shared" si="75"/>
        <v/>
      </c>
      <c r="Z148" s="43" t="str">
        <f t="shared" si="75"/>
        <v/>
      </c>
      <c r="AA148" s="43" t="str">
        <f t="shared" si="75"/>
        <v/>
      </c>
      <c r="AB148" s="43" t="str">
        <f t="shared" si="75"/>
        <v/>
      </c>
      <c r="AC148" s="45" t="str">
        <f t="shared" si="68"/>
        <v>1.2.3.12.6</v>
      </c>
    </row>
    <row r="149" spans="1:29" s="26" customFormat="1" ht="27.6" x14ac:dyDescent="0.3">
      <c r="A149" s="107" t="str">
        <f t="shared" si="66"/>
        <v>1.2.3.12.7</v>
      </c>
      <c r="B149" s="64" t="s">
        <v>271</v>
      </c>
      <c r="C149" s="36" t="s">
        <v>10</v>
      </c>
      <c r="D149" s="36">
        <v>221</v>
      </c>
      <c r="E149" s="37">
        <v>190.43113197109983</v>
      </c>
      <c r="F149" s="48">
        <v>42085.280165613061</v>
      </c>
      <c r="G149" s="36" t="s">
        <v>62</v>
      </c>
      <c r="H149" s="121" t="s">
        <v>694</v>
      </c>
      <c r="I149" s="40" t="str">
        <f t="shared" si="67"/>
        <v>1.2.3.12.7</v>
      </c>
      <c r="J149" s="41">
        <v>5</v>
      </c>
      <c r="K149" s="42">
        <f t="shared" si="70"/>
        <v>1</v>
      </c>
      <c r="L149" s="43">
        <f t="shared" si="74"/>
        <v>2</v>
      </c>
      <c r="M149" s="43">
        <f t="shared" si="74"/>
        <v>3</v>
      </c>
      <c r="N149" s="43">
        <f t="shared" si="74"/>
        <v>12</v>
      </c>
      <c r="O149" s="43">
        <f t="shared" si="74"/>
        <v>7</v>
      </c>
      <c r="P149" s="43">
        <f t="shared" si="74"/>
        <v>0</v>
      </c>
      <c r="Q149" s="43">
        <f t="shared" si="74"/>
        <v>0</v>
      </c>
      <c r="R149" s="43">
        <f t="shared" si="74"/>
        <v>0</v>
      </c>
      <c r="S149" s="44">
        <f t="shared" si="74"/>
        <v>0</v>
      </c>
      <c r="T149" s="42" t="str">
        <f t="shared" si="75"/>
        <v>1.</v>
      </c>
      <c r="U149" s="43" t="str">
        <f t="shared" si="75"/>
        <v>2.</v>
      </c>
      <c r="V149" s="43" t="str">
        <f t="shared" si="75"/>
        <v>3.</v>
      </c>
      <c r="W149" s="43" t="str">
        <f t="shared" si="75"/>
        <v>12.</v>
      </c>
      <c r="X149" s="43" t="str">
        <f>IF(O149=0,"",O149&amp;".")</f>
        <v>7.</v>
      </c>
      <c r="Y149" s="43" t="str">
        <f t="shared" si="75"/>
        <v/>
      </c>
      <c r="Z149" s="43" t="str">
        <f t="shared" si="75"/>
        <v/>
      </c>
      <c r="AA149" s="43" t="str">
        <f t="shared" si="75"/>
        <v/>
      </c>
      <c r="AB149" s="43" t="str">
        <f t="shared" si="75"/>
        <v/>
      </c>
      <c r="AC149" s="45" t="str">
        <f>T149&amp;U149&amp;V149&amp;W149&amp;X149&amp;Y149&amp;Z149&amp;AA149&amp;AB149</f>
        <v>1.2.3.12.7.</v>
      </c>
    </row>
    <row r="150" spans="1:29" s="26" customFormat="1" ht="55.2" x14ac:dyDescent="0.3">
      <c r="A150" s="107" t="str">
        <f t="shared" si="66"/>
        <v>1.2.3.12.8</v>
      </c>
      <c r="B150" s="64" t="s">
        <v>272</v>
      </c>
      <c r="C150" s="36" t="s">
        <v>10</v>
      </c>
      <c r="D150" s="36">
        <v>55</v>
      </c>
      <c r="E150" s="37">
        <v>6873.2514509272423</v>
      </c>
      <c r="F150" s="48">
        <v>378028.82980099833</v>
      </c>
      <c r="G150" s="36" t="s">
        <v>88</v>
      </c>
      <c r="H150" s="39" t="s">
        <v>695</v>
      </c>
      <c r="I150" s="40" t="str">
        <f t="shared" si="67"/>
        <v>1.2.3.12.8</v>
      </c>
      <c r="J150" s="41">
        <v>5</v>
      </c>
      <c r="K150" s="42">
        <f t="shared" si="70"/>
        <v>1</v>
      </c>
      <c r="L150" s="43">
        <f t="shared" si="74"/>
        <v>2</v>
      </c>
      <c r="M150" s="43">
        <f t="shared" si="74"/>
        <v>3</v>
      </c>
      <c r="N150" s="43">
        <f t="shared" si="74"/>
        <v>12</v>
      </c>
      <c r="O150" s="43">
        <f t="shared" si="74"/>
        <v>8</v>
      </c>
      <c r="P150" s="43">
        <f t="shared" si="74"/>
        <v>0</v>
      </c>
      <c r="Q150" s="43">
        <f t="shared" si="74"/>
        <v>0</v>
      </c>
      <c r="R150" s="43">
        <f t="shared" si="74"/>
        <v>0</v>
      </c>
      <c r="S150" s="44">
        <f t="shared" si="74"/>
        <v>0</v>
      </c>
      <c r="T150" s="42" t="str">
        <f t="shared" si="75"/>
        <v>1.</v>
      </c>
      <c r="U150" s="43" t="str">
        <f t="shared" si="75"/>
        <v>2.</v>
      </c>
      <c r="V150" s="43" t="str">
        <f t="shared" si="75"/>
        <v>3.</v>
      </c>
      <c r="W150" s="43" t="str">
        <f t="shared" si="75"/>
        <v>12.</v>
      </c>
      <c r="X150" s="43" t="str">
        <f t="shared" si="75"/>
        <v>8.</v>
      </c>
      <c r="Y150" s="43" t="str">
        <f t="shared" si="75"/>
        <v/>
      </c>
      <c r="Z150" s="43" t="str">
        <f t="shared" si="75"/>
        <v/>
      </c>
      <c r="AA150" s="43" t="str">
        <f t="shared" si="75"/>
        <v/>
      </c>
      <c r="AB150" s="43" t="str">
        <f t="shared" si="75"/>
        <v/>
      </c>
      <c r="AC150" s="45" t="str">
        <f t="shared" si="68"/>
        <v>1.2.3.12.8.</v>
      </c>
    </row>
    <row r="151" spans="1:29" s="26" customFormat="1" ht="41.4" x14ac:dyDescent="0.3">
      <c r="A151" s="107" t="str">
        <f t="shared" si="66"/>
        <v>1.2.3.12.9</v>
      </c>
      <c r="B151" s="64" t="s">
        <v>273</v>
      </c>
      <c r="C151" s="36" t="s">
        <v>20</v>
      </c>
      <c r="D151" s="36">
        <v>56.2</v>
      </c>
      <c r="E151" s="37">
        <v>22.942220056244761</v>
      </c>
      <c r="F151" s="48">
        <v>1289.3527671609556</v>
      </c>
      <c r="G151" s="36" t="s">
        <v>76</v>
      </c>
      <c r="H151" s="39" t="s">
        <v>696</v>
      </c>
      <c r="I151" s="40" t="str">
        <f t="shared" si="67"/>
        <v>1.2.3.12.9</v>
      </c>
      <c r="J151" s="41">
        <v>5</v>
      </c>
      <c r="K151" s="42">
        <f t="shared" si="70"/>
        <v>1</v>
      </c>
      <c r="L151" s="43">
        <f t="shared" si="74"/>
        <v>2</v>
      </c>
      <c r="M151" s="43">
        <f t="shared" si="74"/>
        <v>3</v>
      </c>
      <c r="N151" s="43">
        <f t="shared" si="74"/>
        <v>12</v>
      </c>
      <c r="O151" s="43">
        <f t="shared" si="74"/>
        <v>9</v>
      </c>
      <c r="P151" s="43">
        <f t="shared" si="74"/>
        <v>0</v>
      </c>
      <c r="Q151" s="43">
        <f t="shared" si="74"/>
        <v>0</v>
      </c>
      <c r="R151" s="43">
        <f t="shared" si="74"/>
        <v>0</v>
      </c>
      <c r="S151" s="44">
        <f t="shared" si="74"/>
        <v>0</v>
      </c>
      <c r="T151" s="42" t="str">
        <f t="shared" si="75"/>
        <v>1.</v>
      </c>
      <c r="U151" s="43" t="str">
        <f t="shared" si="75"/>
        <v>2.</v>
      </c>
      <c r="V151" s="43" t="str">
        <f t="shared" si="75"/>
        <v>3.</v>
      </c>
      <c r="W151" s="43" t="str">
        <f t="shared" si="75"/>
        <v>12.</v>
      </c>
      <c r="X151" s="43" t="str">
        <f t="shared" si="75"/>
        <v>9.</v>
      </c>
      <c r="Y151" s="43" t="str">
        <f t="shared" si="75"/>
        <v/>
      </c>
      <c r="Z151" s="43" t="str">
        <f t="shared" si="75"/>
        <v/>
      </c>
      <c r="AA151" s="43" t="str">
        <f t="shared" si="75"/>
        <v/>
      </c>
      <c r="AB151" s="43" t="str">
        <f t="shared" si="75"/>
        <v/>
      </c>
      <c r="AC151" s="45" t="str">
        <f t="shared" si="68"/>
        <v>1.2.3.12.9.</v>
      </c>
    </row>
    <row r="152" spans="1:29" s="26" customFormat="1" ht="138" x14ac:dyDescent="0.3">
      <c r="A152" s="107" t="str">
        <f t="shared" si="66"/>
        <v>1.2.3.12.10</v>
      </c>
      <c r="B152" s="64" t="s">
        <v>274</v>
      </c>
      <c r="C152" s="36" t="s">
        <v>11</v>
      </c>
      <c r="D152" s="36">
        <v>86</v>
      </c>
      <c r="E152" s="37">
        <v>113320.38074940811</v>
      </c>
      <c r="F152" s="48">
        <v>9745552.7444490977</v>
      </c>
      <c r="G152" s="36" t="s">
        <v>275</v>
      </c>
      <c r="H152" s="39" t="s">
        <v>697</v>
      </c>
      <c r="I152" s="40" t="str">
        <f t="shared" si="67"/>
        <v>1.2.3.12.10</v>
      </c>
      <c r="J152" s="41">
        <v>5</v>
      </c>
      <c r="K152" s="42">
        <f t="shared" si="70"/>
        <v>1</v>
      </c>
      <c r="L152" s="43">
        <f t="shared" si="74"/>
        <v>2</v>
      </c>
      <c r="M152" s="43">
        <f t="shared" si="74"/>
        <v>3</v>
      </c>
      <c r="N152" s="43">
        <f t="shared" si="74"/>
        <v>12</v>
      </c>
      <c r="O152" s="43">
        <f t="shared" si="74"/>
        <v>10</v>
      </c>
      <c r="P152" s="43">
        <f t="shared" si="74"/>
        <v>0</v>
      </c>
      <c r="Q152" s="43">
        <f t="shared" si="74"/>
        <v>0</v>
      </c>
      <c r="R152" s="43">
        <f t="shared" si="74"/>
        <v>0</v>
      </c>
      <c r="S152" s="44">
        <f t="shared" si="74"/>
        <v>0</v>
      </c>
      <c r="T152" s="42" t="str">
        <f t="shared" si="75"/>
        <v>1.</v>
      </c>
      <c r="U152" s="43" t="str">
        <f t="shared" si="75"/>
        <v>2.</v>
      </c>
      <c r="V152" s="43" t="str">
        <f t="shared" si="75"/>
        <v>3.</v>
      </c>
      <c r="W152" s="43" t="str">
        <f t="shared" si="75"/>
        <v>12.</v>
      </c>
      <c r="X152" s="43" t="str">
        <f t="shared" si="75"/>
        <v>10.</v>
      </c>
      <c r="Y152" s="43" t="str">
        <f t="shared" si="75"/>
        <v/>
      </c>
      <c r="Z152" s="43" t="str">
        <f t="shared" si="75"/>
        <v/>
      </c>
      <c r="AA152" s="43" t="str">
        <f t="shared" si="75"/>
        <v/>
      </c>
      <c r="AB152" s="43" t="str">
        <f t="shared" si="75"/>
        <v/>
      </c>
      <c r="AC152" s="45" t="str">
        <f t="shared" si="68"/>
        <v>1.2.3.12.10.</v>
      </c>
    </row>
    <row r="153" spans="1:29" s="26" customFormat="1" ht="124.2" x14ac:dyDescent="0.3">
      <c r="A153" s="107" t="str">
        <f t="shared" si="66"/>
        <v>1.2.3.12.11</v>
      </c>
      <c r="B153" s="64" t="s">
        <v>276</v>
      </c>
      <c r="C153" s="36" t="s">
        <v>11</v>
      </c>
      <c r="D153" s="36">
        <v>17</v>
      </c>
      <c r="E153" s="37">
        <v>146272.41017134284</v>
      </c>
      <c r="F153" s="48">
        <v>2486630.9729128284</v>
      </c>
      <c r="G153" s="36" t="s">
        <v>277</v>
      </c>
      <c r="H153" s="39" t="s">
        <v>698</v>
      </c>
      <c r="I153" s="40" t="str">
        <f t="shared" si="67"/>
        <v>1.2.3.12.11</v>
      </c>
      <c r="J153" s="41">
        <v>5</v>
      </c>
      <c r="K153" s="42">
        <f t="shared" si="70"/>
        <v>1</v>
      </c>
      <c r="L153" s="43">
        <f t="shared" si="74"/>
        <v>2</v>
      </c>
      <c r="M153" s="43">
        <f t="shared" si="74"/>
        <v>3</v>
      </c>
      <c r="N153" s="43">
        <f t="shared" si="74"/>
        <v>12</v>
      </c>
      <c r="O153" s="43">
        <f t="shared" si="74"/>
        <v>11</v>
      </c>
      <c r="P153" s="43">
        <f t="shared" si="74"/>
        <v>0</v>
      </c>
      <c r="Q153" s="43">
        <f t="shared" si="74"/>
        <v>0</v>
      </c>
      <c r="R153" s="43">
        <f t="shared" si="74"/>
        <v>0</v>
      </c>
      <c r="S153" s="44">
        <f t="shared" si="74"/>
        <v>0</v>
      </c>
      <c r="T153" s="42" t="str">
        <f t="shared" si="75"/>
        <v>1.</v>
      </c>
      <c r="U153" s="43" t="str">
        <f t="shared" si="75"/>
        <v>2.</v>
      </c>
      <c r="V153" s="43" t="str">
        <f t="shared" si="75"/>
        <v>3.</v>
      </c>
      <c r="W153" s="43" t="str">
        <f t="shared" si="75"/>
        <v>12.</v>
      </c>
      <c r="X153" s="43" t="str">
        <f t="shared" si="75"/>
        <v>11.</v>
      </c>
      <c r="Y153" s="43" t="str">
        <f t="shared" si="75"/>
        <v/>
      </c>
      <c r="Z153" s="43" t="str">
        <f t="shared" si="75"/>
        <v/>
      </c>
      <c r="AA153" s="43" t="str">
        <f t="shared" si="75"/>
        <v/>
      </c>
      <c r="AB153" s="43" t="str">
        <f t="shared" si="75"/>
        <v/>
      </c>
      <c r="AC153" s="45" t="str">
        <f t="shared" si="68"/>
        <v>1.2.3.12.11.</v>
      </c>
    </row>
    <row r="154" spans="1:29" s="26" customFormat="1" ht="96.6" x14ac:dyDescent="0.3">
      <c r="A154" s="107" t="str">
        <f t="shared" si="66"/>
        <v>1.2.3.12.12</v>
      </c>
      <c r="B154" s="64" t="s">
        <v>278</v>
      </c>
      <c r="C154" s="36" t="s">
        <v>11</v>
      </c>
      <c r="D154" s="36">
        <v>3</v>
      </c>
      <c r="E154" s="37">
        <v>105932.86519639769</v>
      </c>
      <c r="F154" s="48">
        <v>317798.59558919305</v>
      </c>
      <c r="G154" s="36" t="s">
        <v>279</v>
      </c>
      <c r="H154" s="39" t="s">
        <v>699</v>
      </c>
      <c r="I154" s="40" t="str">
        <f t="shared" si="67"/>
        <v>1.2.3.12.12</v>
      </c>
      <c r="J154" s="41">
        <v>5</v>
      </c>
      <c r="K154" s="42">
        <f t="shared" si="70"/>
        <v>1</v>
      </c>
      <c r="L154" s="43">
        <f t="shared" si="74"/>
        <v>2</v>
      </c>
      <c r="M154" s="43">
        <f t="shared" si="74"/>
        <v>3</v>
      </c>
      <c r="N154" s="43">
        <f t="shared" si="74"/>
        <v>12</v>
      </c>
      <c r="O154" s="43">
        <f t="shared" si="74"/>
        <v>12</v>
      </c>
      <c r="P154" s="43">
        <f t="shared" si="74"/>
        <v>0</v>
      </c>
      <c r="Q154" s="43">
        <f t="shared" si="74"/>
        <v>0</v>
      </c>
      <c r="R154" s="43">
        <f t="shared" si="74"/>
        <v>0</v>
      </c>
      <c r="S154" s="44">
        <f t="shared" si="74"/>
        <v>0</v>
      </c>
      <c r="T154" s="42" t="str">
        <f t="shared" si="75"/>
        <v>1.</v>
      </c>
      <c r="U154" s="43" t="str">
        <f t="shared" si="75"/>
        <v>2.</v>
      </c>
      <c r="V154" s="43" t="str">
        <f t="shared" si="75"/>
        <v>3.</v>
      </c>
      <c r="W154" s="43" t="str">
        <f t="shared" si="75"/>
        <v>12.</v>
      </c>
      <c r="X154" s="43" t="str">
        <f t="shared" si="75"/>
        <v>12.</v>
      </c>
      <c r="Y154" s="43" t="str">
        <f t="shared" si="75"/>
        <v/>
      </c>
      <c r="Z154" s="43" t="str">
        <f t="shared" si="75"/>
        <v/>
      </c>
      <c r="AA154" s="43" t="str">
        <f t="shared" si="75"/>
        <v/>
      </c>
      <c r="AB154" s="43" t="str">
        <f t="shared" si="75"/>
        <v/>
      </c>
      <c r="AC154" s="45" t="str">
        <f t="shared" si="68"/>
        <v>1.2.3.12.12.</v>
      </c>
    </row>
    <row r="155" spans="1:29" s="26" customFormat="1" ht="96.6" x14ac:dyDescent="0.3">
      <c r="A155" s="107" t="str">
        <f t="shared" si="66"/>
        <v>1.2.3.12.13</v>
      </c>
      <c r="B155" s="64" t="s">
        <v>280</v>
      </c>
      <c r="C155" s="36" t="s">
        <v>11</v>
      </c>
      <c r="D155" s="36">
        <v>4</v>
      </c>
      <c r="E155" s="37">
        <v>173001.5936854195</v>
      </c>
      <c r="F155" s="48">
        <v>692006.37474167801</v>
      </c>
      <c r="G155" s="36" t="s">
        <v>281</v>
      </c>
      <c r="H155" s="39" t="s">
        <v>700</v>
      </c>
      <c r="I155" s="40" t="str">
        <f t="shared" si="67"/>
        <v>1.2.3.12.13</v>
      </c>
      <c r="J155" s="41">
        <v>5</v>
      </c>
      <c r="K155" s="42">
        <f t="shared" si="70"/>
        <v>1</v>
      </c>
      <c r="L155" s="43">
        <f t="shared" si="74"/>
        <v>2</v>
      </c>
      <c r="M155" s="43">
        <f t="shared" si="74"/>
        <v>3</v>
      </c>
      <c r="N155" s="43">
        <f t="shared" si="74"/>
        <v>12</v>
      </c>
      <c r="O155" s="43">
        <f t="shared" si="74"/>
        <v>13</v>
      </c>
      <c r="P155" s="43">
        <f t="shared" si="74"/>
        <v>0</v>
      </c>
      <c r="Q155" s="43">
        <f t="shared" si="74"/>
        <v>0</v>
      </c>
      <c r="R155" s="43">
        <f t="shared" si="74"/>
        <v>0</v>
      </c>
      <c r="S155" s="44">
        <f t="shared" si="74"/>
        <v>0</v>
      </c>
      <c r="T155" s="42" t="str">
        <f t="shared" si="75"/>
        <v>1.</v>
      </c>
      <c r="U155" s="43" t="str">
        <f t="shared" si="75"/>
        <v>2.</v>
      </c>
      <c r="V155" s="43" t="str">
        <f t="shared" si="75"/>
        <v>3.</v>
      </c>
      <c r="W155" s="43" t="str">
        <f t="shared" si="75"/>
        <v>12.</v>
      </c>
      <c r="X155" s="43" t="str">
        <f t="shared" si="75"/>
        <v>13.</v>
      </c>
      <c r="Y155" s="43" t="str">
        <f t="shared" si="75"/>
        <v/>
      </c>
      <c r="Z155" s="43" t="str">
        <f t="shared" si="75"/>
        <v/>
      </c>
      <c r="AA155" s="43" t="str">
        <f t="shared" si="75"/>
        <v/>
      </c>
      <c r="AB155" s="43" t="str">
        <f t="shared" si="75"/>
        <v/>
      </c>
      <c r="AC155" s="45" t="str">
        <f t="shared" si="68"/>
        <v>1.2.3.12.13.</v>
      </c>
    </row>
    <row r="156" spans="1:29" s="26" customFormat="1" ht="27.6" x14ac:dyDescent="0.3">
      <c r="A156" s="107" t="str">
        <f t="shared" si="66"/>
        <v>1.2.3.12.14</v>
      </c>
      <c r="B156" s="64" t="s">
        <v>282</v>
      </c>
      <c r="C156" s="36" t="s">
        <v>9</v>
      </c>
      <c r="D156" s="36">
        <v>6</v>
      </c>
      <c r="E156" s="37">
        <v>2349.2634186378868</v>
      </c>
      <c r="F156" s="48">
        <v>14095.580511827322</v>
      </c>
      <c r="G156" s="36" t="s">
        <v>283</v>
      </c>
      <c r="H156" s="39" t="s">
        <v>701</v>
      </c>
      <c r="I156" s="40" t="str">
        <f t="shared" si="67"/>
        <v>1.2.3.12.14</v>
      </c>
      <c r="J156" s="41">
        <v>5</v>
      </c>
      <c r="K156" s="42">
        <f t="shared" si="70"/>
        <v>1</v>
      </c>
      <c r="L156" s="43">
        <f t="shared" si="74"/>
        <v>2</v>
      </c>
      <c r="M156" s="43">
        <f t="shared" si="74"/>
        <v>3</v>
      </c>
      <c r="N156" s="43">
        <f t="shared" si="74"/>
        <v>12</v>
      </c>
      <c r="O156" s="43">
        <f t="shared" si="74"/>
        <v>14</v>
      </c>
      <c r="P156" s="43">
        <f t="shared" si="74"/>
        <v>0</v>
      </c>
      <c r="Q156" s="43">
        <f t="shared" si="74"/>
        <v>0</v>
      </c>
      <c r="R156" s="43">
        <f t="shared" si="74"/>
        <v>0</v>
      </c>
      <c r="S156" s="44">
        <f t="shared" si="74"/>
        <v>0</v>
      </c>
      <c r="T156" s="42" t="str">
        <f t="shared" si="75"/>
        <v>1.</v>
      </c>
      <c r="U156" s="43" t="str">
        <f t="shared" si="75"/>
        <v>2.</v>
      </c>
      <c r="V156" s="43" t="str">
        <f t="shared" si="75"/>
        <v>3.</v>
      </c>
      <c r="W156" s="43" t="str">
        <f t="shared" si="75"/>
        <v>12.</v>
      </c>
      <c r="X156" s="43" t="str">
        <f t="shared" si="75"/>
        <v>14.</v>
      </c>
      <c r="Y156" s="43" t="str">
        <f t="shared" si="75"/>
        <v/>
      </c>
      <c r="Z156" s="43" t="str">
        <f t="shared" si="75"/>
        <v/>
      </c>
      <c r="AA156" s="43" t="str">
        <f t="shared" si="75"/>
        <v/>
      </c>
      <c r="AB156" s="43" t="str">
        <f t="shared" si="75"/>
        <v/>
      </c>
      <c r="AC156" s="45" t="str">
        <f t="shared" si="68"/>
        <v>1.2.3.12.14.</v>
      </c>
    </row>
    <row r="157" spans="1:29" s="26" customFormat="1" ht="27.6" x14ac:dyDescent="0.3">
      <c r="A157" s="107" t="str">
        <f t="shared" si="66"/>
        <v>1.2.3.12.15</v>
      </c>
      <c r="B157" s="64" t="s">
        <v>284</v>
      </c>
      <c r="C157" s="36" t="s">
        <v>10</v>
      </c>
      <c r="D157" s="36">
        <v>10</v>
      </c>
      <c r="E157" s="37">
        <v>806.51701737516032</v>
      </c>
      <c r="F157" s="48">
        <v>8065.1701737516032</v>
      </c>
      <c r="G157" s="36" t="s">
        <v>285</v>
      </c>
      <c r="H157" s="39" t="s">
        <v>702</v>
      </c>
      <c r="I157" s="40" t="str">
        <f t="shared" si="67"/>
        <v>1.2.3.12.15</v>
      </c>
      <c r="J157" s="41">
        <v>5</v>
      </c>
      <c r="K157" s="42">
        <f t="shared" si="70"/>
        <v>1</v>
      </c>
      <c r="L157" s="43">
        <f t="shared" si="74"/>
        <v>2</v>
      </c>
      <c r="M157" s="43">
        <f t="shared" si="74"/>
        <v>3</v>
      </c>
      <c r="N157" s="43">
        <f t="shared" si="74"/>
        <v>12</v>
      </c>
      <c r="O157" s="43">
        <f t="shared" si="74"/>
        <v>15</v>
      </c>
      <c r="P157" s="43">
        <f t="shared" si="74"/>
        <v>0</v>
      </c>
      <c r="Q157" s="43">
        <f t="shared" si="74"/>
        <v>0</v>
      </c>
      <c r="R157" s="43">
        <f t="shared" si="74"/>
        <v>0</v>
      </c>
      <c r="S157" s="44">
        <f t="shared" si="74"/>
        <v>0</v>
      </c>
      <c r="T157" s="42" t="str">
        <f t="shared" si="75"/>
        <v>1.</v>
      </c>
      <c r="U157" s="43" t="str">
        <f t="shared" si="75"/>
        <v>2.</v>
      </c>
      <c r="V157" s="43" t="str">
        <f t="shared" si="75"/>
        <v>3.</v>
      </c>
      <c r="W157" s="43" t="str">
        <f t="shared" si="75"/>
        <v>12.</v>
      </c>
      <c r="X157" s="43" t="str">
        <f t="shared" si="75"/>
        <v>15.</v>
      </c>
      <c r="Y157" s="43" t="str">
        <f t="shared" si="75"/>
        <v/>
      </c>
      <c r="Z157" s="43" t="str">
        <f t="shared" si="75"/>
        <v/>
      </c>
      <c r="AA157" s="43" t="str">
        <f t="shared" si="75"/>
        <v/>
      </c>
      <c r="AB157" s="43" t="str">
        <f t="shared" si="75"/>
        <v/>
      </c>
      <c r="AC157" s="45" t="str">
        <f t="shared" si="68"/>
        <v>1.2.3.12.15.</v>
      </c>
    </row>
    <row r="158" spans="1:29" s="26" customFormat="1" ht="27.6" x14ac:dyDescent="0.3">
      <c r="A158" s="107" t="str">
        <f t="shared" si="66"/>
        <v>1.2.3.12.16</v>
      </c>
      <c r="B158" s="64" t="s">
        <v>286</v>
      </c>
      <c r="C158" s="36" t="s">
        <v>10</v>
      </c>
      <c r="D158" s="36">
        <v>5</v>
      </c>
      <c r="E158" s="37">
        <v>814.23744507406798</v>
      </c>
      <c r="F158" s="48">
        <v>4071.18722537034</v>
      </c>
      <c r="G158" s="36" t="s">
        <v>287</v>
      </c>
      <c r="H158" s="39" t="s">
        <v>703</v>
      </c>
      <c r="I158" s="40" t="str">
        <f t="shared" si="67"/>
        <v>1.2.3.12.16</v>
      </c>
      <c r="J158" s="41">
        <v>5</v>
      </c>
      <c r="K158" s="42">
        <f t="shared" si="70"/>
        <v>1</v>
      </c>
      <c r="L158" s="43">
        <f t="shared" ref="L158:S173" si="76">IF(L$10=$J158,L157+1,IF(AND(L$10&lt;$J158,L157=0),1,IF(K158&lt;&gt;K157,0,L157)))</f>
        <v>2</v>
      </c>
      <c r="M158" s="43">
        <f t="shared" si="76"/>
        <v>3</v>
      </c>
      <c r="N158" s="43">
        <f t="shared" si="76"/>
        <v>12</v>
      </c>
      <c r="O158" s="43">
        <f t="shared" si="76"/>
        <v>16</v>
      </c>
      <c r="P158" s="43">
        <f t="shared" si="76"/>
        <v>0</v>
      </c>
      <c r="Q158" s="43">
        <f t="shared" si="76"/>
        <v>0</v>
      </c>
      <c r="R158" s="43">
        <f t="shared" si="76"/>
        <v>0</v>
      </c>
      <c r="S158" s="44">
        <f t="shared" si="76"/>
        <v>0</v>
      </c>
      <c r="T158" s="42" t="str">
        <f t="shared" si="75"/>
        <v>1.</v>
      </c>
      <c r="U158" s="43" t="str">
        <f t="shared" si="75"/>
        <v>2.</v>
      </c>
      <c r="V158" s="43" t="str">
        <f t="shared" si="75"/>
        <v>3.</v>
      </c>
      <c r="W158" s="43" t="str">
        <f t="shared" si="75"/>
        <v>12.</v>
      </c>
      <c r="X158" s="43" t="str">
        <f t="shared" si="75"/>
        <v>16.</v>
      </c>
      <c r="Y158" s="43" t="str">
        <f t="shared" si="75"/>
        <v/>
      </c>
      <c r="Z158" s="43" t="str">
        <f t="shared" si="75"/>
        <v/>
      </c>
      <c r="AA158" s="43" t="str">
        <f t="shared" si="75"/>
        <v/>
      </c>
      <c r="AB158" s="43" t="str">
        <f t="shared" si="75"/>
        <v/>
      </c>
      <c r="AC158" s="45" t="str">
        <f t="shared" si="68"/>
        <v>1.2.3.12.16.</v>
      </c>
    </row>
    <row r="159" spans="1:29" s="26" customFormat="1" ht="27.6" x14ac:dyDescent="0.3">
      <c r="A159" s="107" t="str">
        <f t="shared" ref="A159:A222" si="77">I159</f>
        <v>1.2.3.12.17</v>
      </c>
      <c r="B159" s="64" t="s">
        <v>177</v>
      </c>
      <c r="C159" s="36" t="s">
        <v>10</v>
      </c>
      <c r="D159" s="36">
        <v>3</v>
      </c>
      <c r="E159" s="37">
        <v>810.19023882578347</v>
      </c>
      <c r="F159" s="48">
        <v>2430.5707164773503</v>
      </c>
      <c r="G159" s="36" t="s">
        <v>288</v>
      </c>
      <c r="H159" s="39" t="s">
        <v>704</v>
      </c>
      <c r="I159" s="40" t="str">
        <f t="shared" si="67"/>
        <v>1.2.3.12.17</v>
      </c>
      <c r="J159" s="41">
        <v>5</v>
      </c>
      <c r="K159" s="42">
        <f t="shared" si="70"/>
        <v>1</v>
      </c>
      <c r="L159" s="43">
        <f t="shared" si="76"/>
        <v>2</v>
      </c>
      <c r="M159" s="43">
        <f t="shared" si="76"/>
        <v>3</v>
      </c>
      <c r="N159" s="43">
        <f t="shared" si="76"/>
        <v>12</v>
      </c>
      <c r="O159" s="43">
        <f t="shared" si="76"/>
        <v>17</v>
      </c>
      <c r="P159" s="43">
        <f t="shared" si="76"/>
        <v>0</v>
      </c>
      <c r="Q159" s="43">
        <f t="shared" si="76"/>
        <v>0</v>
      </c>
      <c r="R159" s="43">
        <f t="shared" si="76"/>
        <v>0</v>
      </c>
      <c r="S159" s="44">
        <f t="shared" si="76"/>
        <v>0</v>
      </c>
      <c r="T159" s="42" t="str">
        <f t="shared" si="75"/>
        <v>1.</v>
      </c>
      <c r="U159" s="43" t="str">
        <f t="shared" si="75"/>
        <v>2.</v>
      </c>
      <c r="V159" s="43" t="str">
        <f t="shared" si="75"/>
        <v>3.</v>
      </c>
      <c r="W159" s="43" t="str">
        <f t="shared" si="75"/>
        <v>12.</v>
      </c>
      <c r="X159" s="43" t="str">
        <f t="shared" si="75"/>
        <v>17.</v>
      </c>
      <c r="Y159" s="43" t="str">
        <f t="shared" si="75"/>
        <v/>
      </c>
      <c r="Z159" s="43" t="str">
        <f t="shared" si="75"/>
        <v/>
      </c>
      <c r="AA159" s="43" t="str">
        <f t="shared" si="75"/>
        <v/>
      </c>
      <c r="AB159" s="43" t="str">
        <f t="shared" si="75"/>
        <v/>
      </c>
      <c r="AC159" s="45" t="str">
        <f t="shared" si="68"/>
        <v>1.2.3.12.17.</v>
      </c>
    </row>
    <row r="160" spans="1:29" s="26" customFormat="1" ht="27.6" x14ac:dyDescent="0.3">
      <c r="A160" s="107" t="str">
        <f t="shared" si="77"/>
        <v>1.2.3.12.18</v>
      </c>
      <c r="B160" s="64" t="s">
        <v>178</v>
      </c>
      <c r="C160" s="36" t="s">
        <v>10</v>
      </c>
      <c r="D160" s="36">
        <v>6</v>
      </c>
      <c r="E160" s="37">
        <v>615.08709112281463</v>
      </c>
      <c r="F160" s="48">
        <v>3690.5225467368878</v>
      </c>
      <c r="G160" s="36" t="s">
        <v>123</v>
      </c>
      <c r="H160" s="39" t="s">
        <v>705</v>
      </c>
      <c r="I160" s="40" t="str">
        <f t="shared" si="67"/>
        <v>1.2.3.12.18</v>
      </c>
      <c r="J160" s="41">
        <v>5</v>
      </c>
      <c r="K160" s="42">
        <f t="shared" si="70"/>
        <v>1</v>
      </c>
      <c r="L160" s="43">
        <f t="shared" si="76"/>
        <v>2</v>
      </c>
      <c r="M160" s="43">
        <f t="shared" si="76"/>
        <v>3</v>
      </c>
      <c r="N160" s="43">
        <f t="shared" si="76"/>
        <v>12</v>
      </c>
      <c r="O160" s="43">
        <f t="shared" si="76"/>
        <v>18</v>
      </c>
      <c r="P160" s="43">
        <f t="shared" si="76"/>
        <v>0</v>
      </c>
      <c r="Q160" s="43">
        <f t="shared" si="76"/>
        <v>0</v>
      </c>
      <c r="R160" s="43">
        <f t="shared" si="76"/>
        <v>0</v>
      </c>
      <c r="S160" s="44">
        <f t="shared" si="76"/>
        <v>0</v>
      </c>
      <c r="T160" s="42" t="str">
        <f t="shared" si="75"/>
        <v>1.</v>
      </c>
      <c r="U160" s="43" t="str">
        <f t="shared" si="75"/>
        <v>2.</v>
      </c>
      <c r="V160" s="43" t="str">
        <f t="shared" si="75"/>
        <v>3.</v>
      </c>
      <c r="W160" s="43" t="str">
        <f t="shared" si="75"/>
        <v>12.</v>
      </c>
      <c r="X160" s="43" t="str">
        <f t="shared" si="75"/>
        <v>18.</v>
      </c>
      <c r="Y160" s="43" t="str">
        <f t="shared" si="75"/>
        <v/>
      </c>
      <c r="Z160" s="43" t="str">
        <f t="shared" si="75"/>
        <v/>
      </c>
      <c r="AA160" s="43" t="str">
        <f t="shared" si="75"/>
        <v/>
      </c>
      <c r="AB160" s="43" t="str">
        <f t="shared" si="75"/>
        <v/>
      </c>
      <c r="AC160" s="45" t="str">
        <f t="shared" si="68"/>
        <v>1.2.3.12.18.</v>
      </c>
    </row>
    <row r="161" spans="1:29" s="26" customFormat="1" ht="27.6" x14ac:dyDescent="0.3">
      <c r="A161" s="107" t="str">
        <f t="shared" si="77"/>
        <v>1.2.3.12.19</v>
      </c>
      <c r="B161" s="64" t="s">
        <v>289</v>
      </c>
      <c r="C161" s="36" t="s">
        <v>10</v>
      </c>
      <c r="D161" s="36">
        <v>270</v>
      </c>
      <c r="E161" s="37">
        <v>615.08709112281463</v>
      </c>
      <c r="F161" s="48">
        <v>166073.51460315994</v>
      </c>
      <c r="G161" s="36" t="s">
        <v>123</v>
      </c>
      <c r="H161" s="39" t="s">
        <v>705</v>
      </c>
      <c r="I161" s="40" t="str">
        <f t="shared" si="67"/>
        <v>1.2.3.12.19</v>
      </c>
      <c r="J161" s="41">
        <v>5</v>
      </c>
      <c r="K161" s="42">
        <f t="shared" si="70"/>
        <v>1</v>
      </c>
      <c r="L161" s="43">
        <f t="shared" si="76"/>
        <v>2</v>
      </c>
      <c r="M161" s="43">
        <f t="shared" si="76"/>
        <v>3</v>
      </c>
      <c r="N161" s="43">
        <f t="shared" si="76"/>
        <v>12</v>
      </c>
      <c r="O161" s="43">
        <f t="shared" si="76"/>
        <v>19</v>
      </c>
      <c r="P161" s="43">
        <f t="shared" si="76"/>
        <v>0</v>
      </c>
      <c r="Q161" s="43">
        <f t="shared" si="76"/>
        <v>0</v>
      </c>
      <c r="R161" s="43">
        <f t="shared" si="76"/>
        <v>0</v>
      </c>
      <c r="S161" s="44">
        <f t="shared" si="76"/>
        <v>0</v>
      </c>
      <c r="T161" s="42" t="str">
        <f t="shared" si="75"/>
        <v>1.</v>
      </c>
      <c r="U161" s="43" t="str">
        <f t="shared" si="75"/>
        <v>2.</v>
      </c>
      <c r="V161" s="43" t="str">
        <f t="shared" si="75"/>
        <v>3.</v>
      </c>
      <c r="W161" s="43" t="str">
        <f t="shared" si="75"/>
        <v>12.</v>
      </c>
      <c r="X161" s="43" t="str">
        <f t="shared" si="75"/>
        <v>19.</v>
      </c>
      <c r="Y161" s="43" t="str">
        <f t="shared" si="75"/>
        <v/>
      </c>
      <c r="Z161" s="43" t="str">
        <f t="shared" si="75"/>
        <v/>
      </c>
      <c r="AA161" s="43" t="str">
        <f t="shared" si="75"/>
        <v/>
      </c>
      <c r="AB161" s="43" t="str">
        <f t="shared" si="75"/>
        <v/>
      </c>
      <c r="AC161" s="45" t="str">
        <f t="shared" si="68"/>
        <v>1.2.3.12.19.</v>
      </c>
    </row>
    <row r="162" spans="1:29" s="26" customFormat="1" ht="27.6" x14ac:dyDescent="0.3">
      <c r="A162" s="107" t="str">
        <f t="shared" si="77"/>
        <v>1.2.3.12.20</v>
      </c>
      <c r="B162" s="64" t="s">
        <v>290</v>
      </c>
      <c r="C162" s="36" t="s">
        <v>10</v>
      </c>
      <c r="D162" s="36">
        <v>188</v>
      </c>
      <c r="E162" s="37">
        <v>615.08709112281463</v>
      </c>
      <c r="F162" s="48">
        <v>115636.37313108915</v>
      </c>
      <c r="G162" s="36" t="s">
        <v>123</v>
      </c>
      <c r="H162" s="39" t="s">
        <v>705</v>
      </c>
      <c r="I162" s="40" t="str">
        <f t="shared" si="67"/>
        <v>1.2.3.12.20</v>
      </c>
      <c r="J162" s="41">
        <v>5</v>
      </c>
      <c r="K162" s="42">
        <f t="shared" si="70"/>
        <v>1</v>
      </c>
      <c r="L162" s="43">
        <f t="shared" si="76"/>
        <v>2</v>
      </c>
      <c r="M162" s="43">
        <f t="shared" si="76"/>
        <v>3</v>
      </c>
      <c r="N162" s="43">
        <f t="shared" si="76"/>
        <v>12</v>
      </c>
      <c r="O162" s="43">
        <f t="shared" si="76"/>
        <v>20</v>
      </c>
      <c r="P162" s="43">
        <f t="shared" si="76"/>
        <v>0</v>
      </c>
      <c r="Q162" s="43">
        <f t="shared" si="76"/>
        <v>0</v>
      </c>
      <c r="R162" s="43">
        <f t="shared" si="76"/>
        <v>0</v>
      </c>
      <c r="S162" s="44">
        <f t="shared" si="76"/>
        <v>0</v>
      </c>
      <c r="T162" s="42" t="str">
        <f t="shared" si="75"/>
        <v>1.</v>
      </c>
      <c r="U162" s="43" t="str">
        <f t="shared" si="75"/>
        <v>2.</v>
      </c>
      <c r="V162" s="43" t="str">
        <f t="shared" si="75"/>
        <v>3.</v>
      </c>
      <c r="W162" s="43" t="str">
        <f t="shared" si="75"/>
        <v>12.</v>
      </c>
      <c r="X162" s="43" t="str">
        <f t="shared" si="75"/>
        <v>20.</v>
      </c>
      <c r="Y162" s="43" t="str">
        <f t="shared" si="75"/>
        <v/>
      </c>
      <c r="Z162" s="43" t="str">
        <f t="shared" si="75"/>
        <v/>
      </c>
      <c r="AA162" s="43" t="str">
        <f t="shared" si="75"/>
        <v/>
      </c>
      <c r="AB162" s="43" t="str">
        <f t="shared" si="75"/>
        <v/>
      </c>
      <c r="AC162" s="45" t="str">
        <f t="shared" si="68"/>
        <v>1.2.3.12.20.</v>
      </c>
    </row>
    <row r="163" spans="1:29" s="26" customFormat="1" ht="41.4" x14ac:dyDescent="0.3">
      <c r="A163" s="107" t="str">
        <f t="shared" si="77"/>
        <v>1.2.3.12.21</v>
      </c>
      <c r="B163" s="64" t="s">
        <v>291</v>
      </c>
      <c r="C163" s="36" t="s">
        <v>10</v>
      </c>
      <c r="D163" s="36">
        <v>3861</v>
      </c>
      <c r="E163" s="37">
        <v>620.03550251725358</v>
      </c>
      <c r="F163" s="48">
        <v>2393957.0752191162</v>
      </c>
      <c r="G163" s="36" t="s">
        <v>292</v>
      </c>
      <c r="H163" s="39" t="s">
        <v>706</v>
      </c>
      <c r="I163" s="40" t="str">
        <f t="shared" si="67"/>
        <v>1.2.3.12.21</v>
      </c>
      <c r="J163" s="41">
        <v>5</v>
      </c>
      <c r="K163" s="42">
        <f t="shared" si="70"/>
        <v>1</v>
      </c>
      <c r="L163" s="43">
        <f t="shared" si="76"/>
        <v>2</v>
      </c>
      <c r="M163" s="43">
        <f t="shared" si="76"/>
        <v>3</v>
      </c>
      <c r="N163" s="43">
        <f t="shared" si="76"/>
        <v>12</v>
      </c>
      <c r="O163" s="43">
        <f t="shared" si="76"/>
        <v>21</v>
      </c>
      <c r="P163" s="43">
        <f t="shared" si="76"/>
        <v>0</v>
      </c>
      <c r="Q163" s="43">
        <f t="shared" si="76"/>
        <v>0</v>
      </c>
      <c r="R163" s="43">
        <f t="shared" si="76"/>
        <v>0</v>
      </c>
      <c r="S163" s="44">
        <f t="shared" si="76"/>
        <v>0</v>
      </c>
      <c r="T163" s="42" t="str">
        <f t="shared" si="75"/>
        <v>1.</v>
      </c>
      <c r="U163" s="43" t="str">
        <f t="shared" si="75"/>
        <v>2.</v>
      </c>
      <c r="V163" s="43" t="str">
        <f t="shared" si="75"/>
        <v>3.</v>
      </c>
      <c r="W163" s="43" t="str">
        <f t="shared" si="75"/>
        <v>12.</v>
      </c>
      <c r="X163" s="43" t="str">
        <f t="shared" si="75"/>
        <v>21.</v>
      </c>
      <c r="Y163" s="43" t="str">
        <f t="shared" si="75"/>
        <v/>
      </c>
      <c r="Z163" s="43" t="str">
        <f t="shared" si="75"/>
        <v/>
      </c>
      <c r="AA163" s="43" t="str">
        <f t="shared" si="75"/>
        <v/>
      </c>
      <c r="AB163" s="43" t="str">
        <f t="shared" si="75"/>
        <v/>
      </c>
      <c r="AC163" s="45" t="str">
        <f t="shared" si="68"/>
        <v>1.2.3.12.21.</v>
      </c>
    </row>
    <row r="164" spans="1:29" s="26" customFormat="1" ht="27.6" x14ac:dyDescent="0.3">
      <c r="A164" s="107" t="str">
        <f t="shared" si="77"/>
        <v>1.2.3.12.22</v>
      </c>
      <c r="B164" s="64" t="s">
        <v>293</v>
      </c>
      <c r="C164" s="36" t="s">
        <v>10</v>
      </c>
      <c r="D164" s="36">
        <v>75</v>
      </c>
      <c r="E164" s="37">
        <v>615.08709112281451</v>
      </c>
      <c r="F164" s="48">
        <v>46131.531834211091</v>
      </c>
      <c r="G164" s="36" t="s">
        <v>294</v>
      </c>
      <c r="H164" s="39" t="s">
        <v>705</v>
      </c>
      <c r="I164" s="40" t="str">
        <f t="shared" si="67"/>
        <v>1.2.3.12.22</v>
      </c>
      <c r="J164" s="41">
        <v>5</v>
      </c>
      <c r="K164" s="42">
        <f t="shared" si="70"/>
        <v>1</v>
      </c>
      <c r="L164" s="43">
        <f t="shared" si="76"/>
        <v>2</v>
      </c>
      <c r="M164" s="43">
        <f t="shared" si="76"/>
        <v>3</v>
      </c>
      <c r="N164" s="43">
        <f t="shared" si="76"/>
        <v>12</v>
      </c>
      <c r="O164" s="43">
        <f t="shared" si="76"/>
        <v>22</v>
      </c>
      <c r="P164" s="43">
        <f t="shared" si="76"/>
        <v>0</v>
      </c>
      <c r="Q164" s="43">
        <f t="shared" si="76"/>
        <v>0</v>
      </c>
      <c r="R164" s="43">
        <f t="shared" si="76"/>
        <v>0</v>
      </c>
      <c r="S164" s="44">
        <f t="shared" si="76"/>
        <v>0</v>
      </c>
      <c r="T164" s="42" t="str">
        <f t="shared" si="75"/>
        <v>1.</v>
      </c>
      <c r="U164" s="43" t="str">
        <f t="shared" si="75"/>
        <v>2.</v>
      </c>
      <c r="V164" s="43" t="str">
        <f t="shared" si="75"/>
        <v>3.</v>
      </c>
      <c r="W164" s="43" t="str">
        <f t="shared" si="75"/>
        <v>12.</v>
      </c>
      <c r="X164" s="43" t="str">
        <f t="shared" si="75"/>
        <v>22.</v>
      </c>
      <c r="Y164" s="43" t="str">
        <f t="shared" si="75"/>
        <v/>
      </c>
      <c r="Z164" s="43" t="str">
        <f t="shared" si="75"/>
        <v/>
      </c>
      <c r="AA164" s="43" t="str">
        <f t="shared" si="75"/>
        <v/>
      </c>
      <c r="AB164" s="43" t="str">
        <f t="shared" si="75"/>
        <v/>
      </c>
      <c r="AC164" s="45" t="str">
        <f t="shared" si="68"/>
        <v>1.2.3.12.22.</v>
      </c>
    </row>
    <row r="165" spans="1:29" s="26" customFormat="1" ht="27.6" x14ac:dyDescent="0.3">
      <c r="A165" s="46" t="str">
        <f t="shared" si="77"/>
        <v>1.2.3.12.23</v>
      </c>
      <c r="B165" s="64" t="s">
        <v>295</v>
      </c>
      <c r="C165" s="36" t="s">
        <v>10</v>
      </c>
      <c r="D165" s="36">
        <v>3690</v>
      </c>
      <c r="E165" s="37">
        <v>13.503454922200467</v>
      </c>
      <c r="F165" s="48">
        <v>49827.748662919723</v>
      </c>
      <c r="G165" s="36" t="s">
        <v>296</v>
      </c>
      <c r="H165" s="39" t="s">
        <v>707</v>
      </c>
      <c r="I165" s="40" t="str">
        <f t="shared" si="67"/>
        <v>1.2.3.12.23</v>
      </c>
      <c r="J165" s="41">
        <v>5</v>
      </c>
      <c r="K165" s="42">
        <f t="shared" si="70"/>
        <v>1</v>
      </c>
      <c r="L165" s="43">
        <f t="shared" si="76"/>
        <v>2</v>
      </c>
      <c r="M165" s="43">
        <f t="shared" si="76"/>
        <v>3</v>
      </c>
      <c r="N165" s="43">
        <f t="shared" si="76"/>
        <v>12</v>
      </c>
      <c r="O165" s="43">
        <f t="shared" si="76"/>
        <v>23</v>
      </c>
      <c r="P165" s="43">
        <f t="shared" si="76"/>
        <v>0</v>
      </c>
      <c r="Q165" s="43">
        <f t="shared" si="76"/>
        <v>0</v>
      </c>
      <c r="R165" s="43">
        <f t="shared" si="76"/>
        <v>0</v>
      </c>
      <c r="S165" s="44">
        <f t="shared" si="76"/>
        <v>0</v>
      </c>
      <c r="T165" s="42" t="str">
        <f t="shared" si="75"/>
        <v>1.</v>
      </c>
      <c r="U165" s="43" t="str">
        <f t="shared" si="75"/>
        <v>2.</v>
      </c>
      <c r="V165" s="43" t="str">
        <f t="shared" si="75"/>
        <v>3.</v>
      </c>
      <c r="W165" s="43" t="str">
        <f t="shared" si="75"/>
        <v>12.</v>
      </c>
      <c r="X165" s="43" t="str">
        <f t="shared" si="75"/>
        <v>23.</v>
      </c>
      <c r="Y165" s="43" t="str">
        <f t="shared" si="75"/>
        <v/>
      </c>
      <c r="Z165" s="43" t="str">
        <f t="shared" si="75"/>
        <v/>
      </c>
      <c r="AA165" s="43" t="str">
        <f t="shared" si="75"/>
        <v/>
      </c>
      <c r="AB165" s="43" t="str">
        <f t="shared" si="75"/>
        <v/>
      </c>
      <c r="AC165" s="45" t="str">
        <f t="shared" si="68"/>
        <v>1.2.3.12.23.</v>
      </c>
    </row>
    <row r="166" spans="1:29" s="26" customFormat="1" ht="27.6" x14ac:dyDescent="0.3">
      <c r="A166" s="46" t="str">
        <f t="shared" si="77"/>
        <v>1.2.3.12.24</v>
      </c>
      <c r="B166" s="64" t="s">
        <v>297</v>
      </c>
      <c r="C166" s="36" t="s">
        <v>10</v>
      </c>
      <c r="D166" s="36">
        <v>5</v>
      </c>
      <c r="E166" s="37">
        <v>13.503454922200467</v>
      </c>
      <c r="F166" s="48">
        <v>67.517274611002335</v>
      </c>
      <c r="G166" s="36" t="s">
        <v>296</v>
      </c>
      <c r="H166" s="39" t="s">
        <v>707</v>
      </c>
      <c r="I166" s="40" t="str">
        <f t="shared" si="67"/>
        <v>1.2.3.12.24</v>
      </c>
      <c r="J166" s="41">
        <v>5</v>
      </c>
      <c r="K166" s="42">
        <f t="shared" si="70"/>
        <v>1</v>
      </c>
      <c r="L166" s="43">
        <f t="shared" si="76"/>
        <v>2</v>
      </c>
      <c r="M166" s="43">
        <f t="shared" si="76"/>
        <v>3</v>
      </c>
      <c r="N166" s="43">
        <f t="shared" si="76"/>
        <v>12</v>
      </c>
      <c r="O166" s="43">
        <f t="shared" si="76"/>
        <v>24</v>
      </c>
      <c r="P166" s="43">
        <f t="shared" si="76"/>
        <v>0</v>
      </c>
      <c r="Q166" s="43">
        <f t="shared" si="76"/>
        <v>0</v>
      </c>
      <c r="R166" s="43">
        <f t="shared" si="76"/>
        <v>0</v>
      </c>
      <c r="S166" s="44">
        <f t="shared" si="76"/>
        <v>0</v>
      </c>
      <c r="T166" s="42" t="str">
        <f t="shared" si="75"/>
        <v>1.</v>
      </c>
      <c r="U166" s="43" t="str">
        <f t="shared" si="75"/>
        <v>2.</v>
      </c>
      <c r="V166" s="43" t="str">
        <f t="shared" si="75"/>
        <v>3.</v>
      </c>
      <c r="W166" s="43" t="str">
        <f t="shared" si="75"/>
        <v>12.</v>
      </c>
      <c r="X166" s="43" t="str">
        <f t="shared" si="75"/>
        <v>24.</v>
      </c>
      <c r="Y166" s="43" t="str">
        <f t="shared" si="75"/>
        <v/>
      </c>
      <c r="Z166" s="43" t="str">
        <f t="shared" si="75"/>
        <v/>
      </c>
      <c r="AA166" s="43" t="str">
        <f t="shared" si="75"/>
        <v/>
      </c>
      <c r="AB166" s="43" t="str">
        <f t="shared" si="75"/>
        <v/>
      </c>
      <c r="AC166" s="45" t="str">
        <f t="shared" si="68"/>
        <v>1.2.3.12.24.</v>
      </c>
    </row>
    <row r="167" spans="1:29" s="26" customFormat="1" ht="27.6" x14ac:dyDescent="0.3">
      <c r="A167" s="46" t="str">
        <f t="shared" si="77"/>
        <v>1.2.3.12.25</v>
      </c>
      <c r="B167" s="64" t="s">
        <v>298</v>
      </c>
      <c r="C167" s="36" t="s">
        <v>9</v>
      </c>
      <c r="D167" s="36">
        <v>21</v>
      </c>
      <c r="E167" s="37">
        <v>5633.2436374770323</v>
      </c>
      <c r="F167" s="48">
        <v>118298.11638701768</v>
      </c>
      <c r="G167" s="36" t="s">
        <v>299</v>
      </c>
      <c r="H167" s="39" t="s">
        <v>708</v>
      </c>
      <c r="I167" s="40" t="str">
        <f t="shared" si="67"/>
        <v>1.2.3.12.25</v>
      </c>
      <c r="J167" s="41">
        <v>5</v>
      </c>
      <c r="K167" s="42">
        <f t="shared" si="70"/>
        <v>1</v>
      </c>
      <c r="L167" s="43">
        <f t="shared" si="76"/>
        <v>2</v>
      </c>
      <c r="M167" s="43">
        <f t="shared" si="76"/>
        <v>3</v>
      </c>
      <c r="N167" s="43">
        <f t="shared" si="76"/>
        <v>12</v>
      </c>
      <c r="O167" s="43">
        <f t="shared" si="76"/>
        <v>25</v>
      </c>
      <c r="P167" s="43">
        <f t="shared" si="76"/>
        <v>0</v>
      </c>
      <c r="Q167" s="43">
        <f t="shared" si="76"/>
        <v>0</v>
      </c>
      <c r="R167" s="43">
        <f t="shared" si="76"/>
        <v>0</v>
      </c>
      <c r="S167" s="44">
        <f t="shared" si="76"/>
        <v>0</v>
      </c>
      <c r="T167" s="42" t="str">
        <f t="shared" si="75"/>
        <v>1.</v>
      </c>
      <c r="U167" s="43" t="str">
        <f t="shared" si="75"/>
        <v>2.</v>
      </c>
      <c r="V167" s="43" t="str">
        <f t="shared" si="75"/>
        <v>3.</v>
      </c>
      <c r="W167" s="43" t="str">
        <f t="shared" si="75"/>
        <v>12.</v>
      </c>
      <c r="X167" s="43" t="str">
        <f t="shared" si="75"/>
        <v>25.</v>
      </c>
      <c r="Y167" s="43" t="str">
        <f t="shared" si="75"/>
        <v/>
      </c>
      <c r="Z167" s="43" t="str">
        <f t="shared" si="75"/>
        <v/>
      </c>
      <c r="AA167" s="43" t="str">
        <f t="shared" si="75"/>
        <v/>
      </c>
      <c r="AB167" s="43" t="str">
        <f t="shared" si="75"/>
        <v/>
      </c>
      <c r="AC167" s="45" t="str">
        <f t="shared" si="68"/>
        <v>1.2.3.12.25.</v>
      </c>
    </row>
    <row r="168" spans="1:29" s="26" customFormat="1" ht="27.6" x14ac:dyDescent="0.3">
      <c r="A168" s="46" t="str">
        <f t="shared" si="77"/>
        <v>1.2.3.12.26</v>
      </c>
      <c r="B168" s="64" t="s">
        <v>300</v>
      </c>
      <c r="C168" s="36" t="s">
        <v>10</v>
      </c>
      <c r="D168" s="36">
        <v>10</v>
      </c>
      <c r="E168" s="37">
        <v>47.679190868972832</v>
      </c>
      <c r="F168" s="48">
        <v>476.7919086897283</v>
      </c>
      <c r="G168" s="36" t="s">
        <v>301</v>
      </c>
      <c r="H168" s="39" t="s">
        <v>670</v>
      </c>
      <c r="I168" s="40" t="str">
        <f t="shared" si="67"/>
        <v>1.2.3.12.26</v>
      </c>
      <c r="J168" s="41">
        <v>5</v>
      </c>
      <c r="K168" s="42">
        <f t="shared" si="70"/>
        <v>1</v>
      </c>
      <c r="L168" s="43">
        <f t="shared" si="76"/>
        <v>2</v>
      </c>
      <c r="M168" s="43">
        <f t="shared" si="76"/>
        <v>3</v>
      </c>
      <c r="N168" s="43">
        <f t="shared" si="76"/>
        <v>12</v>
      </c>
      <c r="O168" s="43">
        <f t="shared" si="76"/>
        <v>26</v>
      </c>
      <c r="P168" s="43">
        <f t="shared" si="76"/>
        <v>0</v>
      </c>
      <c r="Q168" s="43">
        <f t="shared" si="76"/>
        <v>0</v>
      </c>
      <c r="R168" s="43">
        <f t="shared" si="76"/>
        <v>0</v>
      </c>
      <c r="S168" s="44">
        <f t="shared" si="76"/>
        <v>0</v>
      </c>
      <c r="T168" s="42" t="str">
        <f t="shared" si="75"/>
        <v>1.</v>
      </c>
      <c r="U168" s="43" t="str">
        <f t="shared" si="75"/>
        <v>2.</v>
      </c>
      <c r="V168" s="43" t="str">
        <f t="shared" si="75"/>
        <v>3.</v>
      </c>
      <c r="W168" s="43" t="str">
        <f t="shared" si="75"/>
        <v>12.</v>
      </c>
      <c r="X168" s="43" t="str">
        <f t="shared" si="75"/>
        <v>26.</v>
      </c>
      <c r="Y168" s="43" t="str">
        <f t="shared" si="75"/>
        <v/>
      </c>
      <c r="Z168" s="43" t="str">
        <f t="shared" si="75"/>
        <v/>
      </c>
      <c r="AA168" s="43" t="str">
        <f t="shared" si="75"/>
        <v/>
      </c>
      <c r="AB168" s="43" t="str">
        <f t="shared" si="75"/>
        <v/>
      </c>
      <c r="AC168" s="45" t="str">
        <f t="shared" si="68"/>
        <v>1.2.3.12.26.</v>
      </c>
    </row>
    <row r="169" spans="1:29" s="26" customFormat="1" ht="41.4" x14ac:dyDescent="0.3">
      <c r="A169" s="46" t="str">
        <f t="shared" si="77"/>
        <v>1.2.3.12.27</v>
      </c>
      <c r="B169" s="64" t="s">
        <v>302</v>
      </c>
      <c r="C169" s="36" t="s">
        <v>10</v>
      </c>
      <c r="D169" s="36">
        <v>70</v>
      </c>
      <c r="E169" s="37">
        <v>525.71824137217538</v>
      </c>
      <c r="F169" s="48">
        <v>36800.276896052281</v>
      </c>
      <c r="G169" s="36" t="s">
        <v>303</v>
      </c>
      <c r="H169" s="39" t="s">
        <v>709</v>
      </c>
      <c r="I169" s="40" t="str">
        <f t="shared" si="67"/>
        <v>1.2.3.12.27</v>
      </c>
      <c r="J169" s="41">
        <v>5</v>
      </c>
      <c r="K169" s="42">
        <f t="shared" si="70"/>
        <v>1</v>
      </c>
      <c r="L169" s="43">
        <f t="shared" si="76"/>
        <v>2</v>
      </c>
      <c r="M169" s="43">
        <f t="shared" si="76"/>
        <v>3</v>
      </c>
      <c r="N169" s="43">
        <f t="shared" si="76"/>
        <v>12</v>
      </c>
      <c r="O169" s="43">
        <f t="shared" si="76"/>
        <v>27</v>
      </c>
      <c r="P169" s="43">
        <f t="shared" si="76"/>
        <v>0</v>
      </c>
      <c r="Q169" s="43">
        <f t="shared" si="76"/>
        <v>0</v>
      </c>
      <c r="R169" s="43">
        <f t="shared" si="76"/>
        <v>0</v>
      </c>
      <c r="S169" s="44">
        <f t="shared" si="76"/>
        <v>0</v>
      </c>
      <c r="T169" s="42" t="str">
        <f t="shared" si="75"/>
        <v>1.</v>
      </c>
      <c r="U169" s="43" t="str">
        <f t="shared" si="75"/>
        <v>2.</v>
      </c>
      <c r="V169" s="43" t="str">
        <f t="shared" si="75"/>
        <v>3.</v>
      </c>
      <c r="W169" s="43" t="str">
        <f t="shared" si="75"/>
        <v>12.</v>
      </c>
      <c r="X169" s="43" t="str">
        <f t="shared" si="75"/>
        <v>27.</v>
      </c>
      <c r="Y169" s="43" t="str">
        <f t="shared" si="75"/>
        <v/>
      </c>
      <c r="Z169" s="43" t="str">
        <f t="shared" si="75"/>
        <v/>
      </c>
      <c r="AA169" s="43" t="str">
        <f t="shared" si="75"/>
        <v/>
      </c>
      <c r="AB169" s="43" t="str">
        <f t="shared" si="75"/>
        <v/>
      </c>
      <c r="AC169" s="45" t="str">
        <f t="shared" si="68"/>
        <v>1.2.3.12.27.</v>
      </c>
    </row>
    <row r="170" spans="1:29" s="26" customFormat="1" ht="41.4" x14ac:dyDescent="0.3">
      <c r="A170" s="46" t="str">
        <f t="shared" si="77"/>
        <v>1.2.3.12.27.1</v>
      </c>
      <c r="B170" s="64" t="s">
        <v>304</v>
      </c>
      <c r="C170" s="36" t="s">
        <v>14</v>
      </c>
      <c r="D170" s="36">
        <v>102</v>
      </c>
      <c r="E170" s="37">
        <v>95.858743310169103</v>
      </c>
      <c r="F170" s="48">
        <v>9777.5918176372488</v>
      </c>
      <c r="G170" s="36" t="s">
        <v>305</v>
      </c>
      <c r="H170" s="39" t="s">
        <v>710</v>
      </c>
      <c r="I170" s="40" t="str">
        <f t="shared" ref="I170:I228" si="78">IF(J170=0,"",LEFT(AC170,LEN(AC170)-1))</f>
        <v>1.2.3.12.27.1</v>
      </c>
      <c r="J170" s="41">
        <v>6</v>
      </c>
      <c r="K170" s="42">
        <f t="shared" si="70"/>
        <v>1</v>
      </c>
      <c r="L170" s="43">
        <f t="shared" si="76"/>
        <v>2</v>
      </c>
      <c r="M170" s="43">
        <f t="shared" si="76"/>
        <v>3</v>
      </c>
      <c r="N170" s="43">
        <f t="shared" si="76"/>
        <v>12</v>
      </c>
      <c r="O170" s="43">
        <f t="shared" si="76"/>
        <v>27</v>
      </c>
      <c r="P170" s="43">
        <f t="shared" si="76"/>
        <v>1</v>
      </c>
      <c r="Q170" s="43">
        <f t="shared" si="76"/>
        <v>0</v>
      </c>
      <c r="R170" s="43">
        <f t="shared" si="76"/>
        <v>0</v>
      </c>
      <c r="S170" s="44">
        <f t="shared" si="76"/>
        <v>0</v>
      </c>
      <c r="T170" s="42" t="str">
        <f t="shared" si="75"/>
        <v>1.</v>
      </c>
      <c r="U170" s="43" t="str">
        <f t="shared" si="75"/>
        <v>2.</v>
      </c>
      <c r="V170" s="43" t="str">
        <f t="shared" si="75"/>
        <v>3.</v>
      </c>
      <c r="W170" s="43" t="str">
        <f t="shared" si="75"/>
        <v>12.</v>
      </c>
      <c r="X170" s="43" t="str">
        <f t="shared" si="75"/>
        <v>27.</v>
      </c>
      <c r="Y170" s="43" t="str">
        <f t="shared" si="75"/>
        <v>1.</v>
      </c>
      <c r="Z170" s="43" t="str">
        <f t="shared" si="75"/>
        <v/>
      </c>
      <c r="AA170" s="43" t="str">
        <f t="shared" si="75"/>
        <v/>
      </c>
      <c r="AB170" s="43" t="str">
        <f t="shared" si="75"/>
        <v/>
      </c>
      <c r="AC170" s="45" t="str">
        <f t="shared" ref="AC170:AC228" si="79">T170&amp;U170&amp;V170&amp;W170&amp;X170&amp;Y170&amp;Z170&amp;AA170&amp;AB170</f>
        <v>1.2.3.12.27.1.</v>
      </c>
    </row>
    <row r="171" spans="1:29" s="26" customFormat="1" ht="27.6" x14ac:dyDescent="0.3">
      <c r="A171" s="46" t="str">
        <f t="shared" si="77"/>
        <v>1.2.3.12.27.2</v>
      </c>
      <c r="B171" s="64" t="s">
        <v>306</v>
      </c>
      <c r="C171" s="36" t="s">
        <v>10</v>
      </c>
      <c r="D171" s="36">
        <v>9.6</v>
      </c>
      <c r="E171" s="37">
        <v>105.62731545209652</v>
      </c>
      <c r="F171" s="48">
        <v>1014.0222283401266</v>
      </c>
      <c r="G171" s="36" t="s">
        <v>307</v>
      </c>
      <c r="H171" s="39" t="s">
        <v>711</v>
      </c>
      <c r="I171" s="40" t="str">
        <f t="shared" si="78"/>
        <v>1.2.3.12.27.2</v>
      </c>
      <c r="J171" s="41">
        <v>6</v>
      </c>
      <c r="K171" s="42">
        <f t="shared" si="70"/>
        <v>1</v>
      </c>
      <c r="L171" s="43">
        <f t="shared" si="76"/>
        <v>2</v>
      </c>
      <c r="M171" s="43">
        <f t="shared" si="76"/>
        <v>3</v>
      </c>
      <c r="N171" s="43">
        <f t="shared" si="76"/>
        <v>12</v>
      </c>
      <c r="O171" s="43">
        <f t="shared" si="76"/>
        <v>27</v>
      </c>
      <c r="P171" s="43">
        <f t="shared" si="76"/>
        <v>2</v>
      </c>
      <c r="Q171" s="43">
        <f t="shared" si="76"/>
        <v>0</v>
      </c>
      <c r="R171" s="43">
        <f t="shared" si="76"/>
        <v>0</v>
      </c>
      <c r="S171" s="44">
        <f t="shared" si="76"/>
        <v>0</v>
      </c>
      <c r="T171" s="42" t="str">
        <f t="shared" si="75"/>
        <v>1.</v>
      </c>
      <c r="U171" s="43" t="str">
        <f t="shared" si="75"/>
        <v>2.</v>
      </c>
      <c r="V171" s="43" t="str">
        <f t="shared" si="75"/>
        <v>3.</v>
      </c>
      <c r="W171" s="43" t="str">
        <f t="shared" si="75"/>
        <v>12.</v>
      </c>
      <c r="X171" s="43" t="str">
        <f t="shared" si="75"/>
        <v>27.</v>
      </c>
      <c r="Y171" s="43" t="str">
        <f t="shared" si="75"/>
        <v>2.</v>
      </c>
      <c r="Z171" s="43" t="str">
        <f t="shared" si="75"/>
        <v/>
      </c>
      <c r="AA171" s="43" t="str">
        <f t="shared" si="75"/>
        <v/>
      </c>
      <c r="AB171" s="43" t="str">
        <f t="shared" si="75"/>
        <v/>
      </c>
      <c r="AC171" s="45" t="str">
        <f t="shared" si="79"/>
        <v>1.2.3.12.27.2.</v>
      </c>
    </row>
    <row r="172" spans="1:29" ht="14.4" x14ac:dyDescent="0.3">
      <c r="A172" s="36" t="str">
        <f t="shared" si="77"/>
        <v>1.2.3.12.28</v>
      </c>
      <c r="B172" s="64" t="s">
        <v>21</v>
      </c>
      <c r="C172" s="100"/>
      <c r="D172" s="101"/>
      <c r="E172" s="37"/>
      <c r="F172" s="48"/>
      <c r="G172" s="36"/>
      <c r="H172" s="39"/>
      <c r="I172" s="40" t="str">
        <f t="shared" si="78"/>
        <v>1.2.3.12.28</v>
      </c>
      <c r="J172" s="41">
        <v>5</v>
      </c>
      <c r="K172" s="42">
        <f t="shared" si="70"/>
        <v>1</v>
      </c>
      <c r="L172" s="43">
        <f t="shared" si="76"/>
        <v>2</v>
      </c>
      <c r="M172" s="43">
        <f t="shared" si="76"/>
        <v>3</v>
      </c>
      <c r="N172" s="43">
        <f t="shared" si="76"/>
        <v>12</v>
      </c>
      <c r="O172" s="43">
        <f t="shared" si="76"/>
        <v>28</v>
      </c>
      <c r="P172" s="43">
        <f t="shared" si="76"/>
        <v>0</v>
      </c>
      <c r="Q172" s="43">
        <f t="shared" si="76"/>
        <v>0</v>
      </c>
      <c r="R172" s="43">
        <f t="shared" si="76"/>
        <v>0</v>
      </c>
      <c r="S172" s="44">
        <f t="shared" si="76"/>
        <v>0</v>
      </c>
      <c r="T172" s="42" t="str">
        <f t="shared" si="75"/>
        <v>1.</v>
      </c>
      <c r="U172" s="43" t="str">
        <f t="shared" si="75"/>
        <v>2.</v>
      </c>
      <c r="V172" s="43" t="str">
        <f t="shared" si="75"/>
        <v>3.</v>
      </c>
      <c r="W172" s="43" t="str">
        <f t="shared" si="75"/>
        <v>12.</v>
      </c>
      <c r="X172" s="43" t="str">
        <f t="shared" si="75"/>
        <v>28.</v>
      </c>
      <c r="Y172" s="43" t="str">
        <f t="shared" si="75"/>
        <v/>
      </c>
      <c r="Z172" s="43" t="str">
        <f t="shared" si="75"/>
        <v/>
      </c>
      <c r="AA172" s="43" t="str">
        <f t="shared" si="75"/>
        <v/>
      </c>
      <c r="AB172" s="43" t="str">
        <f t="shared" si="75"/>
        <v/>
      </c>
      <c r="AC172" s="45" t="str">
        <f t="shared" si="79"/>
        <v>1.2.3.12.28.</v>
      </c>
    </row>
    <row r="173" spans="1:29" s="26" customFormat="1" ht="27.6" x14ac:dyDescent="0.3">
      <c r="A173" s="46" t="str">
        <f t="shared" si="77"/>
        <v>1.2.3.12.29</v>
      </c>
      <c r="B173" s="47" t="s">
        <v>308</v>
      </c>
      <c r="C173" s="36" t="s">
        <v>20</v>
      </c>
      <c r="D173" s="36">
        <v>205.2</v>
      </c>
      <c r="E173" s="37">
        <v>14.792160360744395</v>
      </c>
      <c r="F173" s="48">
        <v>3035.3513060247496</v>
      </c>
      <c r="G173" s="36" t="s">
        <v>309</v>
      </c>
      <c r="H173" s="39" t="s">
        <v>712</v>
      </c>
      <c r="I173" s="40" t="str">
        <f t="shared" si="78"/>
        <v>1.2.3.12.29</v>
      </c>
      <c r="J173" s="41">
        <v>5</v>
      </c>
      <c r="K173" s="42">
        <f t="shared" si="70"/>
        <v>1</v>
      </c>
      <c r="L173" s="43">
        <f t="shared" si="76"/>
        <v>2</v>
      </c>
      <c r="M173" s="43">
        <f t="shared" si="76"/>
        <v>3</v>
      </c>
      <c r="N173" s="43">
        <f t="shared" si="76"/>
        <v>12</v>
      </c>
      <c r="O173" s="43">
        <f t="shared" si="76"/>
        <v>29</v>
      </c>
      <c r="P173" s="43">
        <f t="shared" si="76"/>
        <v>0</v>
      </c>
      <c r="Q173" s="43">
        <f t="shared" si="76"/>
        <v>0</v>
      </c>
      <c r="R173" s="43">
        <f t="shared" si="76"/>
        <v>0</v>
      </c>
      <c r="S173" s="44">
        <f t="shared" si="76"/>
        <v>0</v>
      </c>
      <c r="T173" s="42" t="str">
        <f t="shared" si="75"/>
        <v>1.</v>
      </c>
      <c r="U173" s="43" t="str">
        <f t="shared" si="75"/>
        <v>2.</v>
      </c>
      <c r="V173" s="43" t="str">
        <f t="shared" si="75"/>
        <v>3.</v>
      </c>
      <c r="W173" s="43" t="str">
        <f t="shared" si="75"/>
        <v>12.</v>
      </c>
      <c r="X173" s="43" t="str">
        <f t="shared" si="75"/>
        <v>29.</v>
      </c>
      <c r="Y173" s="43" t="str">
        <f t="shared" si="75"/>
        <v/>
      </c>
      <c r="Z173" s="43" t="str">
        <f t="shared" si="75"/>
        <v/>
      </c>
      <c r="AA173" s="43" t="str">
        <f t="shared" si="75"/>
        <v/>
      </c>
      <c r="AB173" s="43" t="str">
        <f t="shared" si="75"/>
        <v/>
      </c>
      <c r="AC173" s="45" t="str">
        <f t="shared" si="79"/>
        <v>1.2.3.12.29.</v>
      </c>
    </row>
    <row r="174" spans="1:29" s="26" customFormat="1" ht="27.6" x14ac:dyDescent="0.3">
      <c r="A174" s="46" t="str">
        <f t="shared" si="77"/>
        <v>1.2.3.12.30</v>
      </c>
      <c r="B174" s="64" t="s">
        <v>192</v>
      </c>
      <c r="C174" s="36" t="s">
        <v>20</v>
      </c>
      <c r="D174" s="36">
        <v>205.2</v>
      </c>
      <c r="E174" s="37">
        <v>13.744927768833287</v>
      </c>
      <c r="F174" s="48">
        <v>2820.4591781645904</v>
      </c>
      <c r="G174" s="36" t="s">
        <v>310</v>
      </c>
      <c r="H174" s="39" t="s">
        <v>713</v>
      </c>
      <c r="I174" s="40" t="str">
        <f t="shared" si="78"/>
        <v>1.2.3.12.30</v>
      </c>
      <c r="J174" s="41">
        <v>5</v>
      </c>
      <c r="K174" s="42">
        <f t="shared" si="70"/>
        <v>1</v>
      </c>
      <c r="L174" s="43">
        <f t="shared" ref="L174:S189" si="80">IF(L$10=$J174,L173+1,IF(AND(L$10&lt;$J174,L173=0),1,IF(K174&lt;&gt;K173,0,L173)))</f>
        <v>2</v>
      </c>
      <c r="M174" s="43">
        <f t="shared" si="80"/>
        <v>3</v>
      </c>
      <c r="N174" s="43">
        <f t="shared" si="80"/>
        <v>12</v>
      </c>
      <c r="O174" s="43">
        <f t="shared" si="80"/>
        <v>30</v>
      </c>
      <c r="P174" s="43">
        <f t="shared" si="80"/>
        <v>0</v>
      </c>
      <c r="Q174" s="43">
        <f t="shared" si="80"/>
        <v>0</v>
      </c>
      <c r="R174" s="43">
        <f t="shared" si="80"/>
        <v>0</v>
      </c>
      <c r="S174" s="44">
        <f t="shared" si="80"/>
        <v>0</v>
      </c>
      <c r="T174" s="42" t="str">
        <f t="shared" si="75"/>
        <v>1.</v>
      </c>
      <c r="U174" s="43" t="str">
        <f t="shared" si="75"/>
        <v>2.</v>
      </c>
      <c r="V174" s="43" t="str">
        <f t="shared" si="75"/>
        <v>3.</v>
      </c>
      <c r="W174" s="43" t="str">
        <f t="shared" si="75"/>
        <v>12.</v>
      </c>
      <c r="X174" s="43" t="str">
        <f t="shared" si="75"/>
        <v>30.</v>
      </c>
      <c r="Y174" s="43" t="str">
        <f t="shared" si="75"/>
        <v/>
      </c>
      <c r="Z174" s="43" t="str">
        <f t="shared" si="75"/>
        <v/>
      </c>
      <c r="AA174" s="43" t="str">
        <f t="shared" si="75"/>
        <v/>
      </c>
      <c r="AB174" s="43" t="str">
        <f t="shared" si="75"/>
        <v/>
      </c>
      <c r="AC174" s="45" t="str">
        <f t="shared" si="79"/>
        <v>1.2.3.12.30.</v>
      </c>
    </row>
    <row r="175" spans="1:29" s="26" customFormat="1" ht="27.6" x14ac:dyDescent="0.3">
      <c r="A175" s="46" t="str">
        <f t="shared" si="77"/>
        <v>1.2.3.12.31</v>
      </c>
      <c r="B175" s="64" t="s">
        <v>311</v>
      </c>
      <c r="C175" s="36" t="s">
        <v>23</v>
      </c>
      <c r="D175" s="36">
        <v>5.1299999999999998E-2</v>
      </c>
      <c r="E175" s="37">
        <v>1178.1366658999962</v>
      </c>
      <c r="F175" s="48">
        <v>60.438410960669799</v>
      </c>
      <c r="G175" s="36" t="s">
        <v>312</v>
      </c>
      <c r="H175" s="39" t="s">
        <v>714</v>
      </c>
      <c r="I175" s="40" t="str">
        <f t="shared" si="78"/>
        <v>1.2.3.12.31</v>
      </c>
      <c r="J175" s="41">
        <v>5</v>
      </c>
      <c r="K175" s="42">
        <f t="shared" si="70"/>
        <v>1</v>
      </c>
      <c r="L175" s="43">
        <f t="shared" si="80"/>
        <v>2</v>
      </c>
      <c r="M175" s="43">
        <f t="shared" si="80"/>
        <v>3</v>
      </c>
      <c r="N175" s="43">
        <f t="shared" si="80"/>
        <v>12</v>
      </c>
      <c r="O175" s="43">
        <f t="shared" si="80"/>
        <v>31</v>
      </c>
      <c r="P175" s="43">
        <f t="shared" si="80"/>
        <v>0</v>
      </c>
      <c r="Q175" s="43">
        <f t="shared" si="80"/>
        <v>0</v>
      </c>
      <c r="R175" s="43">
        <f t="shared" si="80"/>
        <v>0</v>
      </c>
      <c r="S175" s="44">
        <f t="shared" si="80"/>
        <v>0</v>
      </c>
      <c r="T175" s="42" t="str">
        <f t="shared" si="75"/>
        <v>1.</v>
      </c>
      <c r="U175" s="43" t="str">
        <f t="shared" si="75"/>
        <v>2.</v>
      </c>
      <c r="V175" s="43" t="str">
        <f t="shared" si="75"/>
        <v>3.</v>
      </c>
      <c r="W175" s="43" t="str">
        <f t="shared" si="75"/>
        <v>12.</v>
      </c>
      <c r="X175" s="43" t="str">
        <f t="shared" si="75"/>
        <v>31.</v>
      </c>
      <c r="Y175" s="43" t="str">
        <f t="shared" si="75"/>
        <v/>
      </c>
      <c r="Z175" s="43" t="str">
        <f t="shared" si="75"/>
        <v/>
      </c>
      <c r="AA175" s="43" t="str">
        <f t="shared" si="75"/>
        <v/>
      </c>
      <c r="AB175" s="43" t="str">
        <f t="shared" si="75"/>
        <v/>
      </c>
      <c r="AC175" s="45" t="str">
        <f t="shared" si="79"/>
        <v>1.2.3.12.31.</v>
      </c>
    </row>
    <row r="176" spans="1:29" ht="27.6" x14ac:dyDescent="0.3">
      <c r="A176" s="46" t="str">
        <f t="shared" si="77"/>
        <v>1.2.3.12.32</v>
      </c>
      <c r="B176" s="64" t="s">
        <v>313</v>
      </c>
      <c r="C176" s="36"/>
      <c r="D176" s="36"/>
      <c r="E176" s="37"/>
      <c r="F176" s="48"/>
      <c r="G176" s="36"/>
      <c r="H176" s="39"/>
      <c r="I176" s="40" t="str">
        <f t="shared" si="78"/>
        <v>1.2.3.12.32</v>
      </c>
      <c r="J176" s="41">
        <v>5</v>
      </c>
      <c r="K176" s="42">
        <f t="shared" si="70"/>
        <v>1</v>
      </c>
      <c r="L176" s="43">
        <f t="shared" si="80"/>
        <v>2</v>
      </c>
      <c r="M176" s="43">
        <f t="shared" si="80"/>
        <v>3</v>
      </c>
      <c r="N176" s="43">
        <f t="shared" si="80"/>
        <v>12</v>
      </c>
      <c r="O176" s="43">
        <f t="shared" si="80"/>
        <v>32</v>
      </c>
      <c r="P176" s="43">
        <f t="shared" si="80"/>
        <v>0</v>
      </c>
      <c r="Q176" s="43">
        <f t="shared" si="80"/>
        <v>0</v>
      </c>
      <c r="R176" s="43">
        <f t="shared" si="80"/>
        <v>0</v>
      </c>
      <c r="S176" s="44">
        <f t="shared" si="80"/>
        <v>0</v>
      </c>
      <c r="T176" s="42" t="str">
        <f t="shared" si="75"/>
        <v>1.</v>
      </c>
      <c r="U176" s="43" t="str">
        <f t="shared" si="75"/>
        <v>2.</v>
      </c>
      <c r="V176" s="43" t="str">
        <f t="shared" si="75"/>
        <v>3.</v>
      </c>
      <c r="W176" s="43" t="str">
        <f t="shared" si="75"/>
        <v>12.</v>
      </c>
      <c r="X176" s="43" t="str">
        <f t="shared" ref="W176:AB180" si="81">IF(O176=0,"",O176&amp;".")</f>
        <v>32.</v>
      </c>
      <c r="Y176" s="43" t="str">
        <f t="shared" si="81"/>
        <v/>
      </c>
      <c r="Z176" s="43" t="str">
        <f t="shared" si="81"/>
        <v/>
      </c>
      <c r="AA176" s="43" t="str">
        <f t="shared" si="81"/>
        <v/>
      </c>
      <c r="AB176" s="43" t="str">
        <f t="shared" si="81"/>
        <v/>
      </c>
      <c r="AC176" s="45" t="str">
        <f t="shared" si="79"/>
        <v>1.2.3.12.32.</v>
      </c>
    </row>
    <row r="177" spans="1:29" s="26" customFormat="1" ht="27.6" x14ac:dyDescent="0.3">
      <c r="A177" s="46" t="str">
        <f t="shared" si="77"/>
        <v>1.2.3.12.32.1</v>
      </c>
      <c r="B177" s="79" t="s">
        <v>197</v>
      </c>
      <c r="C177" s="36" t="s">
        <v>14</v>
      </c>
      <c r="D177" s="36">
        <v>12.83</v>
      </c>
      <c r="E177" s="37">
        <v>9.3989756324558336</v>
      </c>
      <c r="F177" s="48">
        <v>120.58885736440836</v>
      </c>
      <c r="G177" s="36" t="s">
        <v>314</v>
      </c>
      <c r="H177" s="39" t="s">
        <v>715</v>
      </c>
      <c r="I177" s="40" t="str">
        <f t="shared" si="78"/>
        <v>1.2.3.12.32.1</v>
      </c>
      <c r="J177" s="41">
        <v>6</v>
      </c>
      <c r="K177" s="42">
        <f t="shared" si="70"/>
        <v>1</v>
      </c>
      <c r="L177" s="43">
        <f t="shared" si="80"/>
        <v>2</v>
      </c>
      <c r="M177" s="43">
        <f t="shared" si="80"/>
        <v>3</v>
      </c>
      <c r="N177" s="43">
        <f t="shared" si="80"/>
        <v>12</v>
      </c>
      <c r="O177" s="43">
        <f t="shared" si="80"/>
        <v>32</v>
      </c>
      <c r="P177" s="43">
        <f t="shared" si="80"/>
        <v>1</v>
      </c>
      <c r="Q177" s="43">
        <f t="shared" si="80"/>
        <v>0</v>
      </c>
      <c r="R177" s="43">
        <f t="shared" si="80"/>
        <v>0</v>
      </c>
      <c r="S177" s="44">
        <f t="shared" si="80"/>
        <v>0</v>
      </c>
      <c r="T177" s="42" t="str">
        <f t="shared" ref="T177:AB207" si="82">IF(K177=0,"",K177&amp;".")</f>
        <v>1.</v>
      </c>
      <c r="U177" s="43" t="str">
        <f t="shared" si="82"/>
        <v>2.</v>
      </c>
      <c r="V177" s="43" t="str">
        <f t="shared" si="82"/>
        <v>3.</v>
      </c>
      <c r="W177" s="43" t="str">
        <f t="shared" si="81"/>
        <v>12.</v>
      </c>
      <c r="X177" s="43" t="str">
        <f t="shared" si="81"/>
        <v>32.</v>
      </c>
      <c r="Y177" s="43" t="str">
        <f t="shared" si="81"/>
        <v>1.</v>
      </c>
      <c r="Z177" s="43" t="str">
        <f t="shared" si="81"/>
        <v/>
      </c>
      <c r="AA177" s="43" t="str">
        <f t="shared" si="81"/>
        <v/>
      </c>
      <c r="AB177" s="43" t="str">
        <f t="shared" si="81"/>
        <v/>
      </c>
      <c r="AC177" s="45" t="str">
        <f t="shared" si="79"/>
        <v>1.2.3.12.32.1.</v>
      </c>
    </row>
    <row r="178" spans="1:29" s="26" customFormat="1" ht="27.6" x14ac:dyDescent="0.3">
      <c r="A178" s="46" t="str">
        <f t="shared" si="77"/>
        <v>1.2.3.12.32.2</v>
      </c>
      <c r="B178" s="79" t="s">
        <v>199</v>
      </c>
      <c r="C178" s="36" t="s">
        <v>14</v>
      </c>
      <c r="D178" s="36">
        <v>20.52</v>
      </c>
      <c r="E178" s="37">
        <v>60.149386598438959</v>
      </c>
      <c r="F178" s="48">
        <v>1234.2654129999673</v>
      </c>
      <c r="G178" s="36" t="s">
        <v>315</v>
      </c>
      <c r="H178" s="39" t="s">
        <v>716</v>
      </c>
      <c r="I178" s="40" t="str">
        <f t="shared" si="78"/>
        <v>1.2.3.12.32.2</v>
      </c>
      <c r="J178" s="41">
        <v>6</v>
      </c>
      <c r="K178" s="42">
        <f t="shared" si="70"/>
        <v>1</v>
      </c>
      <c r="L178" s="43">
        <f t="shared" si="80"/>
        <v>2</v>
      </c>
      <c r="M178" s="43">
        <f t="shared" si="80"/>
        <v>3</v>
      </c>
      <c r="N178" s="43">
        <f t="shared" si="80"/>
        <v>12</v>
      </c>
      <c r="O178" s="43">
        <f t="shared" si="80"/>
        <v>32</v>
      </c>
      <c r="P178" s="43">
        <f t="shared" si="80"/>
        <v>2</v>
      </c>
      <c r="Q178" s="43">
        <f t="shared" si="80"/>
        <v>0</v>
      </c>
      <c r="R178" s="43">
        <f t="shared" si="80"/>
        <v>0</v>
      </c>
      <c r="S178" s="44">
        <f t="shared" si="80"/>
        <v>0</v>
      </c>
      <c r="T178" s="42" t="str">
        <f t="shared" si="82"/>
        <v>1.</v>
      </c>
      <c r="U178" s="43" t="str">
        <f t="shared" si="82"/>
        <v>2.</v>
      </c>
      <c r="V178" s="43" t="str">
        <f t="shared" si="82"/>
        <v>3.</v>
      </c>
      <c r="W178" s="43" t="str">
        <f t="shared" si="81"/>
        <v>12.</v>
      </c>
      <c r="X178" s="43" t="str">
        <f t="shared" si="81"/>
        <v>32.</v>
      </c>
      <c r="Y178" s="43" t="str">
        <f t="shared" si="81"/>
        <v>2.</v>
      </c>
      <c r="Z178" s="43" t="str">
        <f t="shared" si="81"/>
        <v/>
      </c>
      <c r="AA178" s="43" t="str">
        <f t="shared" si="81"/>
        <v/>
      </c>
      <c r="AB178" s="43" t="str">
        <f t="shared" si="81"/>
        <v/>
      </c>
      <c r="AC178" s="45" t="str">
        <f t="shared" si="79"/>
        <v>1.2.3.12.32.2.</v>
      </c>
    </row>
    <row r="179" spans="1:29" s="26" customFormat="1" ht="27.6" x14ac:dyDescent="0.3">
      <c r="A179" s="46" t="str">
        <f t="shared" si="77"/>
        <v>1.2.3.12.32.3</v>
      </c>
      <c r="B179" s="79" t="s">
        <v>201</v>
      </c>
      <c r="C179" s="36" t="s">
        <v>14</v>
      </c>
      <c r="D179" s="36">
        <v>10.26</v>
      </c>
      <c r="E179" s="37">
        <v>7.5695835462354371</v>
      </c>
      <c r="F179" s="48">
        <v>77.663927184375581</v>
      </c>
      <c r="G179" s="36" t="s">
        <v>316</v>
      </c>
      <c r="H179" s="39" t="s">
        <v>717</v>
      </c>
      <c r="I179" s="40" t="str">
        <f t="shared" si="78"/>
        <v>1.2.3.12.32.3</v>
      </c>
      <c r="J179" s="41">
        <v>6</v>
      </c>
      <c r="K179" s="42">
        <f t="shared" si="70"/>
        <v>1</v>
      </c>
      <c r="L179" s="43">
        <f t="shared" si="80"/>
        <v>2</v>
      </c>
      <c r="M179" s="43">
        <f t="shared" si="80"/>
        <v>3</v>
      </c>
      <c r="N179" s="43">
        <f t="shared" si="80"/>
        <v>12</v>
      </c>
      <c r="O179" s="43">
        <f t="shared" si="80"/>
        <v>32</v>
      </c>
      <c r="P179" s="43">
        <f t="shared" si="80"/>
        <v>3</v>
      </c>
      <c r="Q179" s="43">
        <f t="shared" si="80"/>
        <v>0</v>
      </c>
      <c r="R179" s="43">
        <f t="shared" si="80"/>
        <v>0</v>
      </c>
      <c r="S179" s="44">
        <f t="shared" si="80"/>
        <v>0</v>
      </c>
      <c r="T179" s="42" t="str">
        <f t="shared" si="82"/>
        <v>1.</v>
      </c>
      <c r="U179" s="43" t="str">
        <f t="shared" si="82"/>
        <v>2.</v>
      </c>
      <c r="V179" s="43" t="str">
        <f t="shared" si="82"/>
        <v>3.</v>
      </c>
      <c r="W179" s="43" t="str">
        <f t="shared" si="81"/>
        <v>12.</v>
      </c>
      <c r="X179" s="43" t="str">
        <f t="shared" si="81"/>
        <v>32.</v>
      </c>
      <c r="Y179" s="43" t="str">
        <f t="shared" si="81"/>
        <v>3.</v>
      </c>
      <c r="Z179" s="43" t="str">
        <f t="shared" si="81"/>
        <v/>
      </c>
      <c r="AA179" s="43" t="str">
        <f t="shared" si="81"/>
        <v/>
      </c>
      <c r="AB179" s="43" t="str">
        <f t="shared" si="81"/>
        <v/>
      </c>
      <c r="AC179" s="45" t="str">
        <f t="shared" si="79"/>
        <v>1.2.3.12.32.3.</v>
      </c>
    </row>
    <row r="180" spans="1:29" s="26" customFormat="1" ht="27.6" x14ac:dyDescent="0.3">
      <c r="A180" s="46" t="str">
        <f t="shared" si="77"/>
        <v>1.2.3.12.32.4</v>
      </c>
      <c r="B180" s="79" t="s">
        <v>203</v>
      </c>
      <c r="C180" s="36" t="s">
        <v>14</v>
      </c>
      <c r="D180" s="36">
        <v>10.26</v>
      </c>
      <c r="E180" s="37">
        <v>60.149386598438959</v>
      </c>
      <c r="F180" s="48">
        <v>617.13270649998367</v>
      </c>
      <c r="G180" s="36" t="s">
        <v>315</v>
      </c>
      <c r="H180" s="39" t="s">
        <v>716</v>
      </c>
      <c r="I180" s="40" t="str">
        <f t="shared" si="78"/>
        <v>1.2.3.12.32.4</v>
      </c>
      <c r="J180" s="41">
        <v>6</v>
      </c>
      <c r="K180" s="42">
        <f t="shared" si="70"/>
        <v>1</v>
      </c>
      <c r="L180" s="43">
        <f t="shared" si="80"/>
        <v>2</v>
      </c>
      <c r="M180" s="43">
        <f t="shared" si="80"/>
        <v>3</v>
      </c>
      <c r="N180" s="43">
        <f t="shared" si="80"/>
        <v>12</v>
      </c>
      <c r="O180" s="43">
        <f t="shared" si="80"/>
        <v>32</v>
      </c>
      <c r="P180" s="43">
        <f t="shared" si="80"/>
        <v>4</v>
      </c>
      <c r="Q180" s="43">
        <f t="shared" si="80"/>
        <v>0</v>
      </c>
      <c r="R180" s="43">
        <f t="shared" si="80"/>
        <v>0</v>
      </c>
      <c r="S180" s="44">
        <f t="shared" si="80"/>
        <v>0</v>
      </c>
      <c r="T180" s="42" t="str">
        <f t="shared" si="82"/>
        <v>1.</v>
      </c>
      <c r="U180" s="43" t="str">
        <f t="shared" si="82"/>
        <v>2.</v>
      </c>
      <c r="V180" s="43" t="str">
        <f t="shared" si="82"/>
        <v>3.</v>
      </c>
      <c r="W180" s="43" t="str">
        <f t="shared" si="81"/>
        <v>12.</v>
      </c>
      <c r="X180" s="43" t="str">
        <f t="shared" si="81"/>
        <v>32.</v>
      </c>
      <c r="Y180" s="43" t="str">
        <f t="shared" si="81"/>
        <v>4.</v>
      </c>
      <c r="Z180" s="43" t="str">
        <f t="shared" si="81"/>
        <v/>
      </c>
      <c r="AA180" s="43" t="str">
        <f t="shared" si="81"/>
        <v/>
      </c>
      <c r="AB180" s="43" t="str">
        <f t="shared" si="81"/>
        <v/>
      </c>
      <c r="AC180" s="45" t="str">
        <f t="shared" si="79"/>
        <v>1.2.3.12.32.4.</v>
      </c>
    </row>
    <row r="181" spans="1:29" s="26" customFormat="1" ht="27.6" x14ac:dyDescent="0.3">
      <c r="A181" s="46" t="str">
        <f t="shared" si="77"/>
        <v>1.2.3.12.32.5</v>
      </c>
      <c r="B181" s="79" t="s">
        <v>204</v>
      </c>
      <c r="C181" s="36" t="s">
        <v>14</v>
      </c>
      <c r="D181" s="36">
        <v>5.13</v>
      </c>
      <c r="E181" s="37">
        <v>7.5695835462354371</v>
      </c>
      <c r="F181" s="48">
        <v>38.83196359218779</v>
      </c>
      <c r="G181" s="36" t="s">
        <v>316</v>
      </c>
      <c r="H181" s="39" t="s">
        <v>717</v>
      </c>
      <c r="I181" s="40" t="str">
        <f t="shared" si="78"/>
        <v>1.2.3.12.32.5</v>
      </c>
      <c r="J181" s="41">
        <v>6</v>
      </c>
      <c r="K181" s="42">
        <f t="shared" si="70"/>
        <v>1</v>
      </c>
      <c r="L181" s="43">
        <f t="shared" si="80"/>
        <v>2</v>
      </c>
      <c r="M181" s="43">
        <f t="shared" si="80"/>
        <v>3</v>
      </c>
      <c r="N181" s="43">
        <f t="shared" si="80"/>
        <v>12</v>
      </c>
      <c r="O181" s="43">
        <f t="shared" si="80"/>
        <v>32</v>
      </c>
      <c r="P181" s="43">
        <f t="shared" si="80"/>
        <v>5</v>
      </c>
      <c r="Q181" s="43">
        <f t="shared" si="80"/>
        <v>0</v>
      </c>
      <c r="R181" s="43">
        <f t="shared" si="80"/>
        <v>0</v>
      </c>
      <c r="S181" s="44">
        <f t="shared" si="80"/>
        <v>0</v>
      </c>
      <c r="T181" s="42" t="str">
        <f t="shared" si="82"/>
        <v>1.</v>
      </c>
      <c r="U181" s="43" t="str">
        <f t="shared" si="82"/>
        <v>2.</v>
      </c>
      <c r="V181" s="43" t="str">
        <f t="shared" si="82"/>
        <v>3.</v>
      </c>
      <c r="W181" s="43" t="str">
        <f t="shared" si="82"/>
        <v>12.</v>
      </c>
      <c r="X181" s="43" t="str">
        <f t="shared" si="82"/>
        <v>32.</v>
      </c>
      <c r="Y181" s="43" t="str">
        <f t="shared" si="82"/>
        <v>5.</v>
      </c>
      <c r="Z181" s="43" t="str">
        <f t="shared" si="82"/>
        <v/>
      </c>
      <c r="AA181" s="43" t="str">
        <f t="shared" si="82"/>
        <v/>
      </c>
      <c r="AB181" s="43" t="str">
        <f t="shared" si="82"/>
        <v/>
      </c>
      <c r="AC181" s="45" t="str">
        <f t="shared" si="79"/>
        <v>1.2.3.12.32.5.</v>
      </c>
    </row>
    <row r="182" spans="1:29" s="27" customFormat="1" ht="28.2" x14ac:dyDescent="0.3">
      <c r="A182" s="122" t="str">
        <f t="shared" si="77"/>
        <v>1.2.4</v>
      </c>
      <c r="B182" s="123" t="s">
        <v>317</v>
      </c>
      <c r="C182" s="124"/>
      <c r="D182" s="125"/>
      <c r="E182" s="70"/>
      <c r="F182" s="70">
        <f>SUM(F183:F228)</f>
        <v>1941035.5439490601</v>
      </c>
      <c r="G182" s="49" t="s">
        <v>32</v>
      </c>
      <c r="H182" s="50"/>
      <c r="I182" s="40" t="str">
        <f t="shared" si="78"/>
        <v>1.2.4</v>
      </c>
      <c r="J182" s="41">
        <v>3</v>
      </c>
      <c r="K182" s="42">
        <f t="shared" si="70"/>
        <v>1</v>
      </c>
      <c r="L182" s="43">
        <f t="shared" si="80"/>
        <v>2</v>
      </c>
      <c r="M182" s="43">
        <f t="shared" si="80"/>
        <v>4</v>
      </c>
      <c r="N182" s="43">
        <f t="shared" si="80"/>
        <v>0</v>
      </c>
      <c r="O182" s="43">
        <f t="shared" si="80"/>
        <v>0</v>
      </c>
      <c r="P182" s="43">
        <f t="shared" si="80"/>
        <v>0</v>
      </c>
      <c r="Q182" s="43">
        <f t="shared" si="80"/>
        <v>0</v>
      </c>
      <c r="R182" s="43">
        <f t="shared" si="80"/>
        <v>0</v>
      </c>
      <c r="S182" s="44">
        <f t="shared" si="80"/>
        <v>0</v>
      </c>
      <c r="T182" s="42" t="str">
        <f t="shared" si="82"/>
        <v>1.</v>
      </c>
      <c r="U182" s="43" t="str">
        <f t="shared" si="82"/>
        <v>2.</v>
      </c>
      <c r="V182" s="43" t="str">
        <f t="shared" si="82"/>
        <v>4.</v>
      </c>
      <c r="W182" s="43" t="str">
        <f t="shared" si="82"/>
        <v/>
      </c>
      <c r="X182" s="43" t="str">
        <f t="shared" si="82"/>
        <v/>
      </c>
      <c r="Y182" s="43" t="str">
        <f t="shared" si="82"/>
        <v/>
      </c>
      <c r="Z182" s="43" t="str">
        <f t="shared" si="82"/>
        <v/>
      </c>
      <c r="AA182" s="43" t="str">
        <f t="shared" si="82"/>
        <v/>
      </c>
      <c r="AB182" s="43" t="str">
        <f t="shared" si="82"/>
        <v/>
      </c>
      <c r="AC182" s="45" t="str">
        <f t="shared" si="79"/>
        <v>1.2.4.</v>
      </c>
    </row>
    <row r="183" spans="1:29" s="26" customFormat="1" ht="27.6" x14ac:dyDescent="0.3">
      <c r="A183" s="46" t="str">
        <f t="shared" si="77"/>
        <v>1.2.4.1</v>
      </c>
      <c r="B183" s="95" t="s">
        <v>318</v>
      </c>
      <c r="C183" s="36" t="s">
        <v>9</v>
      </c>
      <c r="D183" s="36">
        <v>10</v>
      </c>
      <c r="E183" s="37">
        <v>1202.9482240838499</v>
      </c>
      <c r="F183" s="48">
        <v>12029.482240838499</v>
      </c>
      <c r="G183" s="36" t="s">
        <v>118</v>
      </c>
      <c r="H183" s="39" t="s">
        <v>718</v>
      </c>
      <c r="I183" s="40" t="str">
        <f t="shared" si="78"/>
        <v>1.2.4.1</v>
      </c>
      <c r="J183" s="41">
        <v>4</v>
      </c>
      <c r="K183" s="42">
        <f t="shared" ref="K183:K228" si="83">IF(J183=$K$10,K182+1,K182)</f>
        <v>1</v>
      </c>
      <c r="L183" s="43">
        <f t="shared" si="80"/>
        <v>2</v>
      </c>
      <c r="M183" s="43">
        <f t="shared" si="80"/>
        <v>4</v>
      </c>
      <c r="N183" s="43">
        <f t="shared" si="80"/>
        <v>1</v>
      </c>
      <c r="O183" s="43">
        <f t="shared" si="80"/>
        <v>0</v>
      </c>
      <c r="P183" s="43">
        <f t="shared" si="80"/>
        <v>0</v>
      </c>
      <c r="Q183" s="43">
        <f t="shared" si="80"/>
        <v>0</v>
      </c>
      <c r="R183" s="43">
        <f t="shared" si="80"/>
        <v>0</v>
      </c>
      <c r="S183" s="44">
        <f t="shared" si="80"/>
        <v>0</v>
      </c>
      <c r="T183" s="42" t="str">
        <f t="shared" si="82"/>
        <v>1.</v>
      </c>
      <c r="U183" s="43" t="str">
        <f t="shared" si="82"/>
        <v>2.</v>
      </c>
      <c r="V183" s="43" t="str">
        <f t="shared" si="82"/>
        <v>4.</v>
      </c>
      <c r="W183" s="43" t="str">
        <f t="shared" si="82"/>
        <v>1.</v>
      </c>
      <c r="X183" s="43" t="str">
        <f t="shared" si="82"/>
        <v/>
      </c>
      <c r="Y183" s="43" t="str">
        <f t="shared" si="82"/>
        <v/>
      </c>
      <c r="Z183" s="43" t="str">
        <f t="shared" si="82"/>
        <v/>
      </c>
      <c r="AA183" s="43" t="str">
        <f t="shared" si="82"/>
        <v/>
      </c>
      <c r="AB183" s="43" t="str">
        <f t="shared" si="82"/>
        <v/>
      </c>
      <c r="AC183" s="45" t="str">
        <f t="shared" si="79"/>
        <v>1.2.4.1.</v>
      </c>
    </row>
    <row r="184" spans="1:29" s="26" customFormat="1" ht="27.6" x14ac:dyDescent="0.3">
      <c r="A184" s="46" t="str">
        <f t="shared" si="77"/>
        <v>1.2.4.2</v>
      </c>
      <c r="B184" s="95" t="s">
        <v>319</v>
      </c>
      <c r="C184" s="36" t="s">
        <v>9</v>
      </c>
      <c r="D184" s="36">
        <v>2</v>
      </c>
      <c r="E184" s="37">
        <v>2249.6519635360428</v>
      </c>
      <c r="F184" s="48">
        <v>4499.3039270720856</v>
      </c>
      <c r="G184" s="36" t="s">
        <v>89</v>
      </c>
      <c r="H184" s="39" t="s">
        <v>719</v>
      </c>
      <c r="I184" s="40" t="str">
        <f t="shared" si="78"/>
        <v>1.2.4.2</v>
      </c>
      <c r="J184" s="41">
        <v>4</v>
      </c>
      <c r="K184" s="42">
        <f t="shared" si="83"/>
        <v>1</v>
      </c>
      <c r="L184" s="43">
        <f t="shared" si="80"/>
        <v>2</v>
      </c>
      <c r="M184" s="43">
        <f t="shared" si="80"/>
        <v>4</v>
      </c>
      <c r="N184" s="43">
        <f t="shared" si="80"/>
        <v>2</v>
      </c>
      <c r="O184" s="43">
        <f t="shared" si="80"/>
        <v>0</v>
      </c>
      <c r="P184" s="43">
        <f t="shared" si="80"/>
        <v>0</v>
      </c>
      <c r="Q184" s="43">
        <f t="shared" si="80"/>
        <v>0</v>
      </c>
      <c r="R184" s="43">
        <f t="shared" si="80"/>
        <v>0</v>
      </c>
      <c r="S184" s="44">
        <f t="shared" si="80"/>
        <v>0</v>
      </c>
      <c r="T184" s="42" t="str">
        <f t="shared" si="82"/>
        <v>1.</v>
      </c>
      <c r="U184" s="43" t="str">
        <f t="shared" si="82"/>
        <v>2.</v>
      </c>
      <c r="V184" s="43" t="str">
        <f t="shared" si="82"/>
        <v>4.</v>
      </c>
      <c r="W184" s="43" t="str">
        <f t="shared" si="82"/>
        <v>2.</v>
      </c>
      <c r="X184" s="43" t="str">
        <f t="shared" si="82"/>
        <v/>
      </c>
      <c r="Y184" s="43" t="str">
        <f t="shared" si="82"/>
        <v/>
      </c>
      <c r="Z184" s="43" t="str">
        <f t="shared" si="82"/>
        <v/>
      </c>
      <c r="AA184" s="43" t="str">
        <f t="shared" si="82"/>
        <v/>
      </c>
      <c r="AB184" s="43" t="str">
        <f t="shared" si="82"/>
        <v/>
      </c>
      <c r="AC184" s="45" t="str">
        <f t="shared" si="79"/>
        <v>1.2.4.2.</v>
      </c>
    </row>
    <row r="185" spans="1:29" s="26" customFormat="1" ht="27.6" x14ac:dyDescent="0.3">
      <c r="A185" s="46" t="str">
        <f t="shared" si="77"/>
        <v>1.2.4.3</v>
      </c>
      <c r="B185" s="95" t="s">
        <v>320</v>
      </c>
      <c r="C185" s="36" t="s">
        <v>9</v>
      </c>
      <c r="D185" s="36">
        <v>5</v>
      </c>
      <c r="E185" s="37">
        <v>1202.9482240838499</v>
      </c>
      <c r="F185" s="48">
        <v>6014.7411204192495</v>
      </c>
      <c r="G185" s="36" t="s">
        <v>118</v>
      </c>
      <c r="H185" s="39" t="s">
        <v>718</v>
      </c>
      <c r="I185" s="40" t="str">
        <f t="shared" si="78"/>
        <v>1.2.4.3</v>
      </c>
      <c r="J185" s="41">
        <v>4</v>
      </c>
      <c r="K185" s="42">
        <f t="shared" si="83"/>
        <v>1</v>
      </c>
      <c r="L185" s="43">
        <f t="shared" si="80"/>
        <v>2</v>
      </c>
      <c r="M185" s="43">
        <f t="shared" si="80"/>
        <v>4</v>
      </c>
      <c r="N185" s="43">
        <f t="shared" si="80"/>
        <v>3</v>
      </c>
      <c r="O185" s="43">
        <f t="shared" si="80"/>
        <v>0</v>
      </c>
      <c r="P185" s="43">
        <f t="shared" si="80"/>
        <v>0</v>
      </c>
      <c r="Q185" s="43">
        <f t="shared" si="80"/>
        <v>0</v>
      </c>
      <c r="R185" s="43">
        <f t="shared" si="80"/>
        <v>0</v>
      </c>
      <c r="S185" s="44">
        <f t="shared" si="80"/>
        <v>0</v>
      </c>
      <c r="T185" s="42" t="str">
        <f t="shared" si="82"/>
        <v>1.</v>
      </c>
      <c r="U185" s="43" t="str">
        <f t="shared" si="82"/>
        <v>2.</v>
      </c>
      <c r="V185" s="43" t="str">
        <f t="shared" si="82"/>
        <v>4.</v>
      </c>
      <c r="W185" s="43" t="str">
        <f t="shared" si="82"/>
        <v>3.</v>
      </c>
      <c r="X185" s="43" t="str">
        <f t="shared" si="82"/>
        <v/>
      </c>
      <c r="Y185" s="43" t="str">
        <f t="shared" si="82"/>
        <v/>
      </c>
      <c r="Z185" s="43" t="str">
        <f t="shared" si="82"/>
        <v/>
      </c>
      <c r="AA185" s="43" t="str">
        <f t="shared" si="82"/>
        <v/>
      </c>
      <c r="AB185" s="43" t="str">
        <f t="shared" si="82"/>
        <v/>
      </c>
      <c r="AC185" s="45" t="str">
        <f t="shared" si="79"/>
        <v>1.2.4.3.</v>
      </c>
    </row>
    <row r="186" spans="1:29" s="26" customFormat="1" ht="27.6" x14ac:dyDescent="0.3">
      <c r="A186" s="46" t="str">
        <f t="shared" si="77"/>
        <v>1.2.4.4</v>
      </c>
      <c r="B186" s="95" t="s">
        <v>321</v>
      </c>
      <c r="C186" s="36" t="s">
        <v>15</v>
      </c>
      <c r="D186" s="36">
        <v>0.43</v>
      </c>
      <c r="E186" s="37">
        <v>6902.7849210894201</v>
      </c>
      <c r="F186" s="48">
        <v>2968.1975160684506</v>
      </c>
      <c r="G186" s="36" t="s">
        <v>81</v>
      </c>
      <c r="H186" s="39" t="s">
        <v>720</v>
      </c>
      <c r="I186" s="40" t="str">
        <f t="shared" si="78"/>
        <v>1.2.4.4</v>
      </c>
      <c r="J186" s="41">
        <v>4</v>
      </c>
      <c r="K186" s="42">
        <f t="shared" si="83"/>
        <v>1</v>
      </c>
      <c r="L186" s="43">
        <f t="shared" si="80"/>
        <v>2</v>
      </c>
      <c r="M186" s="43">
        <f t="shared" si="80"/>
        <v>4</v>
      </c>
      <c r="N186" s="43">
        <f t="shared" si="80"/>
        <v>4</v>
      </c>
      <c r="O186" s="43">
        <f t="shared" si="80"/>
        <v>0</v>
      </c>
      <c r="P186" s="43">
        <f t="shared" si="80"/>
        <v>0</v>
      </c>
      <c r="Q186" s="43">
        <f t="shared" si="80"/>
        <v>0</v>
      </c>
      <c r="R186" s="43">
        <f t="shared" si="80"/>
        <v>0</v>
      </c>
      <c r="S186" s="44">
        <f t="shared" si="80"/>
        <v>0</v>
      </c>
      <c r="T186" s="42" t="str">
        <f t="shared" si="82"/>
        <v>1.</v>
      </c>
      <c r="U186" s="43" t="str">
        <f t="shared" si="82"/>
        <v>2.</v>
      </c>
      <c r="V186" s="43" t="str">
        <f t="shared" si="82"/>
        <v>4.</v>
      </c>
      <c r="W186" s="43" t="str">
        <f t="shared" si="82"/>
        <v>4.</v>
      </c>
      <c r="X186" s="43" t="str">
        <f t="shared" si="82"/>
        <v/>
      </c>
      <c r="Y186" s="43" t="str">
        <f t="shared" si="82"/>
        <v/>
      </c>
      <c r="Z186" s="43" t="str">
        <f t="shared" si="82"/>
        <v/>
      </c>
      <c r="AA186" s="43" t="str">
        <f t="shared" si="82"/>
        <v/>
      </c>
      <c r="AB186" s="43" t="str">
        <f t="shared" si="82"/>
        <v/>
      </c>
      <c r="AC186" s="45" t="str">
        <f t="shared" si="79"/>
        <v>1.2.4.4.</v>
      </c>
    </row>
    <row r="187" spans="1:29" s="26" customFormat="1" ht="27.6" x14ac:dyDescent="0.3">
      <c r="A187" s="46" t="str">
        <f t="shared" si="77"/>
        <v>1.2.4.5</v>
      </c>
      <c r="B187" s="95" t="s">
        <v>322</v>
      </c>
      <c r="C187" s="36" t="s">
        <v>15</v>
      </c>
      <c r="D187" s="36">
        <v>0.14499999999999999</v>
      </c>
      <c r="E187" s="37">
        <v>46312.958590551571</v>
      </c>
      <c r="F187" s="48">
        <v>6715.378995629977</v>
      </c>
      <c r="G187" s="36" t="s">
        <v>128</v>
      </c>
      <c r="H187" s="39" t="s">
        <v>721</v>
      </c>
      <c r="I187" s="40" t="str">
        <f t="shared" si="78"/>
        <v>1.2.4.5</v>
      </c>
      <c r="J187" s="41">
        <v>4</v>
      </c>
      <c r="K187" s="42">
        <f t="shared" si="83"/>
        <v>1</v>
      </c>
      <c r="L187" s="43">
        <f t="shared" si="80"/>
        <v>2</v>
      </c>
      <c r="M187" s="43">
        <f t="shared" si="80"/>
        <v>4</v>
      </c>
      <c r="N187" s="43">
        <f t="shared" si="80"/>
        <v>5</v>
      </c>
      <c r="O187" s="43">
        <f t="shared" si="80"/>
        <v>0</v>
      </c>
      <c r="P187" s="43">
        <f t="shared" si="80"/>
        <v>0</v>
      </c>
      <c r="Q187" s="43">
        <f t="shared" si="80"/>
        <v>0</v>
      </c>
      <c r="R187" s="43">
        <f t="shared" si="80"/>
        <v>0</v>
      </c>
      <c r="S187" s="44">
        <f t="shared" si="80"/>
        <v>0</v>
      </c>
      <c r="T187" s="42" t="str">
        <f t="shared" si="82"/>
        <v>1.</v>
      </c>
      <c r="U187" s="43" t="str">
        <f t="shared" si="82"/>
        <v>2.</v>
      </c>
      <c r="V187" s="43" t="str">
        <f t="shared" si="82"/>
        <v>4.</v>
      </c>
      <c r="W187" s="43" t="str">
        <f t="shared" si="82"/>
        <v>5.</v>
      </c>
      <c r="X187" s="43" t="str">
        <f t="shared" si="82"/>
        <v/>
      </c>
      <c r="Y187" s="43" t="str">
        <f t="shared" si="82"/>
        <v/>
      </c>
      <c r="Z187" s="43" t="str">
        <f t="shared" si="82"/>
        <v/>
      </c>
      <c r="AA187" s="43" t="str">
        <f t="shared" si="82"/>
        <v/>
      </c>
      <c r="AB187" s="43" t="str">
        <f t="shared" si="82"/>
        <v/>
      </c>
      <c r="AC187" s="45" t="str">
        <f t="shared" si="79"/>
        <v>1.2.4.5.</v>
      </c>
    </row>
    <row r="188" spans="1:29" s="26" customFormat="1" ht="27.6" x14ac:dyDescent="0.3">
      <c r="A188" s="46" t="str">
        <f t="shared" si="77"/>
        <v>1.2.4.6</v>
      </c>
      <c r="B188" s="95" t="s">
        <v>323</v>
      </c>
      <c r="C188" s="36" t="s">
        <v>9</v>
      </c>
      <c r="D188" s="36">
        <v>9</v>
      </c>
      <c r="E188" s="37">
        <v>2226.5212136622058</v>
      </c>
      <c r="F188" s="48">
        <v>20038.690922959853</v>
      </c>
      <c r="G188" s="36" t="s">
        <v>324</v>
      </c>
      <c r="H188" s="39" t="s">
        <v>722</v>
      </c>
      <c r="I188" s="40" t="str">
        <f t="shared" si="78"/>
        <v>1.2.4.6</v>
      </c>
      <c r="J188" s="41">
        <v>4</v>
      </c>
      <c r="K188" s="42">
        <f t="shared" si="83"/>
        <v>1</v>
      </c>
      <c r="L188" s="43">
        <f t="shared" si="80"/>
        <v>2</v>
      </c>
      <c r="M188" s="43">
        <f t="shared" si="80"/>
        <v>4</v>
      </c>
      <c r="N188" s="43">
        <f t="shared" si="80"/>
        <v>6</v>
      </c>
      <c r="O188" s="43">
        <f t="shared" si="80"/>
        <v>0</v>
      </c>
      <c r="P188" s="43">
        <f t="shared" si="80"/>
        <v>0</v>
      </c>
      <c r="Q188" s="43">
        <f t="shared" si="80"/>
        <v>0</v>
      </c>
      <c r="R188" s="43">
        <f t="shared" si="80"/>
        <v>0</v>
      </c>
      <c r="S188" s="44">
        <f t="shared" si="80"/>
        <v>0</v>
      </c>
      <c r="T188" s="42" t="str">
        <f t="shared" si="82"/>
        <v>1.</v>
      </c>
      <c r="U188" s="43" t="str">
        <f t="shared" si="82"/>
        <v>2.</v>
      </c>
      <c r="V188" s="43" t="str">
        <f t="shared" si="82"/>
        <v>4.</v>
      </c>
      <c r="W188" s="43" t="str">
        <f t="shared" si="82"/>
        <v>6.</v>
      </c>
      <c r="X188" s="43" t="str">
        <f t="shared" si="82"/>
        <v/>
      </c>
      <c r="Y188" s="43" t="str">
        <f t="shared" si="82"/>
        <v/>
      </c>
      <c r="Z188" s="43" t="str">
        <f t="shared" si="82"/>
        <v/>
      </c>
      <c r="AA188" s="43" t="str">
        <f t="shared" si="82"/>
        <v/>
      </c>
      <c r="AB188" s="43" t="str">
        <f t="shared" si="82"/>
        <v/>
      </c>
      <c r="AC188" s="45" t="str">
        <f t="shared" si="79"/>
        <v>1.2.4.6.</v>
      </c>
    </row>
    <row r="189" spans="1:29" s="26" customFormat="1" ht="27.6" x14ac:dyDescent="0.3">
      <c r="A189" s="46" t="str">
        <f t="shared" si="77"/>
        <v>1.2.4.7</v>
      </c>
      <c r="B189" s="95" t="s">
        <v>325</v>
      </c>
      <c r="C189" s="36" t="s">
        <v>9</v>
      </c>
      <c r="D189" s="36">
        <v>9</v>
      </c>
      <c r="E189" s="37">
        <v>239.51518417746917</v>
      </c>
      <c r="F189" s="48">
        <v>2155.6366575972224</v>
      </c>
      <c r="G189" s="36" t="s">
        <v>47</v>
      </c>
      <c r="H189" s="39" t="s">
        <v>723</v>
      </c>
      <c r="I189" s="40" t="str">
        <f t="shared" si="78"/>
        <v>1.2.4.7</v>
      </c>
      <c r="J189" s="41">
        <v>4</v>
      </c>
      <c r="K189" s="42">
        <f t="shared" si="83"/>
        <v>1</v>
      </c>
      <c r="L189" s="43">
        <f t="shared" si="80"/>
        <v>2</v>
      </c>
      <c r="M189" s="43">
        <f t="shared" si="80"/>
        <v>4</v>
      </c>
      <c r="N189" s="43">
        <f t="shared" si="80"/>
        <v>7</v>
      </c>
      <c r="O189" s="43">
        <f t="shared" si="80"/>
        <v>0</v>
      </c>
      <c r="P189" s="43">
        <f t="shared" si="80"/>
        <v>0</v>
      </c>
      <c r="Q189" s="43">
        <f t="shared" si="80"/>
        <v>0</v>
      </c>
      <c r="R189" s="43">
        <f t="shared" si="80"/>
        <v>0</v>
      </c>
      <c r="S189" s="44">
        <f t="shared" si="80"/>
        <v>0</v>
      </c>
      <c r="T189" s="42" t="str">
        <f t="shared" si="82"/>
        <v>1.</v>
      </c>
      <c r="U189" s="43" t="str">
        <f t="shared" si="82"/>
        <v>2.</v>
      </c>
      <c r="V189" s="43" t="str">
        <f t="shared" si="82"/>
        <v>4.</v>
      </c>
      <c r="W189" s="43" t="str">
        <f t="shared" si="82"/>
        <v>7.</v>
      </c>
      <c r="X189" s="43" t="str">
        <f t="shared" si="82"/>
        <v/>
      </c>
      <c r="Y189" s="43" t="str">
        <f t="shared" si="82"/>
        <v/>
      </c>
      <c r="Z189" s="43" t="str">
        <f t="shared" si="82"/>
        <v/>
      </c>
      <c r="AA189" s="43" t="str">
        <f t="shared" si="82"/>
        <v/>
      </c>
      <c r="AB189" s="43" t="str">
        <f t="shared" si="82"/>
        <v/>
      </c>
      <c r="AC189" s="45" t="str">
        <f t="shared" si="79"/>
        <v>1.2.4.7.</v>
      </c>
    </row>
    <row r="190" spans="1:29" s="26" customFormat="1" ht="27.6" x14ac:dyDescent="0.3">
      <c r="A190" s="46" t="str">
        <f t="shared" si="77"/>
        <v>1.2.4.8</v>
      </c>
      <c r="B190" s="95" t="s">
        <v>326</v>
      </c>
      <c r="C190" s="36" t="s">
        <v>9</v>
      </c>
      <c r="D190" s="36">
        <v>3</v>
      </c>
      <c r="E190" s="37">
        <v>1334.1219604651553</v>
      </c>
      <c r="F190" s="48">
        <v>4002.3658813954662</v>
      </c>
      <c r="G190" s="36" t="s">
        <v>82</v>
      </c>
      <c r="H190" s="39" t="s">
        <v>724</v>
      </c>
      <c r="I190" s="40" t="str">
        <f t="shared" si="78"/>
        <v>1.2.4.8</v>
      </c>
      <c r="J190" s="41">
        <v>4</v>
      </c>
      <c r="K190" s="42">
        <f t="shared" si="83"/>
        <v>1</v>
      </c>
      <c r="L190" s="43">
        <f t="shared" ref="L190:S205" si="84">IF(L$10=$J190,L189+1,IF(AND(L$10&lt;$J190,L189=0),1,IF(K190&lt;&gt;K189,0,L189)))</f>
        <v>2</v>
      </c>
      <c r="M190" s="43">
        <f t="shared" si="84"/>
        <v>4</v>
      </c>
      <c r="N190" s="43">
        <f t="shared" si="84"/>
        <v>8</v>
      </c>
      <c r="O190" s="43">
        <f t="shared" si="84"/>
        <v>0</v>
      </c>
      <c r="P190" s="43">
        <f t="shared" si="84"/>
        <v>0</v>
      </c>
      <c r="Q190" s="43">
        <f t="shared" si="84"/>
        <v>0</v>
      </c>
      <c r="R190" s="43">
        <f t="shared" si="84"/>
        <v>0</v>
      </c>
      <c r="S190" s="44">
        <f t="shared" si="84"/>
        <v>0</v>
      </c>
      <c r="T190" s="42" t="str">
        <f t="shared" si="82"/>
        <v>1.</v>
      </c>
      <c r="U190" s="43" t="str">
        <f t="shared" si="82"/>
        <v>2.</v>
      </c>
      <c r="V190" s="43" t="str">
        <f t="shared" si="82"/>
        <v>4.</v>
      </c>
      <c r="W190" s="43" t="str">
        <f t="shared" si="82"/>
        <v>8.</v>
      </c>
      <c r="X190" s="43" t="str">
        <f t="shared" si="82"/>
        <v/>
      </c>
      <c r="Y190" s="43" t="str">
        <f t="shared" si="82"/>
        <v/>
      </c>
      <c r="Z190" s="43" t="str">
        <f t="shared" si="82"/>
        <v/>
      </c>
      <c r="AA190" s="43" t="str">
        <f t="shared" si="82"/>
        <v/>
      </c>
      <c r="AB190" s="43" t="str">
        <f t="shared" si="82"/>
        <v/>
      </c>
      <c r="AC190" s="45" t="str">
        <f t="shared" si="79"/>
        <v>1.2.4.8.</v>
      </c>
    </row>
    <row r="191" spans="1:29" s="26" customFormat="1" ht="27.6" x14ac:dyDescent="0.3">
      <c r="A191" s="46" t="str">
        <f t="shared" si="77"/>
        <v>1.2.4.9</v>
      </c>
      <c r="B191" s="95" t="s">
        <v>327</v>
      </c>
      <c r="C191" s="36" t="s">
        <v>9</v>
      </c>
      <c r="D191" s="36">
        <v>3</v>
      </c>
      <c r="E191" s="37">
        <v>58.199951295459805</v>
      </c>
      <c r="F191" s="48">
        <v>174.59985388637941</v>
      </c>
      <c r="G191" s="36" t="s">
        <v>66</v>
      </c>
      <c r="H191" s="39" t="s">
        <v>725</v>
      </c>
      <c r="I191" s="40" t="str">
        <f t="shared" si="78"/>
        <v>1.2.4.9</v>
      </c>
      <c r="J191" s="41">
        <v>4</v>
      </c>
      <c r="K191" s="42">
        <f t="shared" si="83"/>
        <v>1</v>
      </c>
      <c r="L191" s="43">
        <f t="shared" si="84"/>
        <v>2</v>
      </c>
      <c r="M191" s="43">
        <f t="shared" si="84"/>
        <v>4</v>
      </c>
      <c r="N191" s="43">
        <f t="shared" si="84"/>
        <v>9</v>
      </c>
      <c r="O191" s="43">
        <f t="shared" si="84"/>
        <v>0</v>
      </c>
      <c r="P191" s="43">
        <f t="shared" si="84"/>
        <v>0</v>
      </c>
      <c r="Q191" s="43">
        <f t="shared" si="84"/>
        <v>0</v>
      </c>
      <c r="R191" s="43">
        <f t="shared" si="84"/>
        <v>0</v>
      </c>
      <c r="S191" s="44">
        <f t="shared" si="84"/>
        <v>0</v>
      </c>
      <c r="T191" s="42" t="str">
        <f t="shared" si="82"/>
        <v>1.</v>
      </c>
      <c r="U191" s="43" t="str">
        <f t="shared" si="82"/>
        <v>2.</v>
      </c>
      <c r="V191" s="43" t="str">
        <f t="shared" si="82"/>
        <v>4.</v>
      </c>
      <c r="W191" s="43" t="str">
        <f t="shared" si="82"/>
        <v>9.</v>
      </c>
      <c r="X191" s="43" t="str">
        <f t="shared" si="82"/>
        <v/>
      </c>
      <c r="Y191" s="43" t="str">
        <f t="shared" si="82"/>
        <v/>
      </c>
      <c r="Z191" s="43" t="str">
        <f t="shared" si="82"/>
        <v/>
      </c>
      <c r="AA191" s="43" t="str">
        <f t="shared" si="82"/>
        <v/>
      </c>
      <c r="AB191" s="43" t="str">
        <f t="shared" si="82"/>
        <v/>
      </c>
      <c r="AC191" s="45" t="str">
        <f t="shared" si="79"/>
        <v>1.2.4.9.</v>
      </c>
    </row>
    <row r="192" spans="1:29" s="26" customFormat="1" ht="41.4" x14ac:dyDescent="0.3">
      <c r="A192" s="46" t="str">
        <f t="shared" si="77"/>
        <v>1.2.4.10</v>
      </c>
      <c r="B192" s="95" t="s">
        <v>328</v>
      </c>
      <c r="C192" s="36" t="s">
        <v>9</v>
      </c>
      <c r="D192" s="36">
        <v>3</v>
      </c>
      <c r="E192" s="37">
        <v>7809.9857719176625</v>
      </c>
      <c r="F192" s="48">
        <v>23429.957315752989</v>
      </c>
      <c r="G192" s="36" t="s">
        <v>249</v>
      </c>
      <c r="H192" s="39" t="s">
        <v>726</v>
      </c>
      <c r="I192" s="40" t="str">
        <f t="shared" si="78"/>
        <v>1.2.4.10</v>
      </c>
      <c r="J192" s="41">
        <v>4</v>
      </c>
      <c r="K192" s="42">
        <f t="shared" si="83"/>
        <v>1</v>
      </c>
      <c r="L192" s="43">
        <f t="shared" si="84"/>
        <v>2</v>
      </c>
      <c r="M192" s="43">
        <f t="shared" si="84"/>
        <v>4</v>
      </c>
      <c r="N192" s="43">
        <f t="shared" si="84"/>
        <v>10</v>
      </c>
      <c r="O192" s="43">
        <f t="shared" si="84"/>
        <v>0</v>
      </c>
      <c r="P192" s="43">
        <f t="shared" si="84"/>
        <v>0</v>
      </c>
      <c r="Q192" s="43">
        <f t="shared" si="84"/>
        <v>0</v>
      </c>
      <c r="R192" s="43">
        <f t="shared" si="84"/>
        <v>0</v>
      </c>
      <c r="S192" s="44">
        <f t="shared" si="84"/>
        <v>0</v>
      </c>
      <c r="T192" s="42" t="str">
        <f t="shared" si="82"/>
        <v>1.</v>
      </c>
      <c r="U192" s="43" t="str">
        <f t="shared" si="82"/>
        <v>2.</v>
      </c>
      <c r="V192" s="43" t="str">
        <f t="shared" si="82"/>
        <v>4.</v>
      </c>
      <c r="W192" s="43" t="str">
        <f t="shared" si="82"/>
        <v>10.</v>
      </c>
      <c r="X192" s="43" t="str">
        <f t="shared" si="82"/>
        <v/>
      </c>
      <c r="Y192" s="43" t="str">
        <f t="shared" si="82"/>
        <v/>
      </c>
      <c r="Z192" s="43" t="str">
        <f t="shared" si="82"/>
        <v/>
      </c>
      <c r="AA192" s="43" t="str">
        <f t="shared" si="82"/>
        <v/>
      </c>
      <c r="AB192" s="43" t="str">
        <f t="shared" si="82"/>
        <v/>
      </c>
      <c r="AC192" s="45" t="str">
        <f t="shared" si="79"/>
        <v>1.2.4.10.</v>
      </c>
    </row>
    <row r="193" spans="1:29" s="26" customFormat="1" ht="27.6" x14ac:dyDescent="0.3">
      <c r="A193" s="46" t="str">
        <f t="shared" si="77"/>
        <v>1.2.4.11</v>
      </c>
      <c r="B193" s="95" t="s">
        <v>329</v>
      </c>
      <c r="C193" s="36" t="s">
        <v>9</v>
      </c>
      <c r="D193" s="36">
        <v>3</v>
      </c>
      <c r="E193" s="37">
        <v>702.87633487593757</v>
      </c>
      <c r="F193" s="48">
        <v>2108.6290046278127</v>
      </c>
      <c r="G193" s="36" t="s">
        <v>97</v>
      </c>
      <c r="H193" s="39" t="s">
        <v>727</v>
      </c>
      <c r="I193" s="40" t="str">
        <f t="shared" si="78"/>
        <v>1.2.4.11</v>
      </c>
      <c r="J193" s="41">
        <v>4</v>
      </c>
      <c r="K193" s="42">
        <f t="shared" si="83"/>
        <v>1</v>
      </c>
      <c r="L193" s="43">
        <f t="shared" si="84"/>
        <v>2</v>
      </c>
      <c r="M193" s="43">
        <f t="shared" si="84"/>
        <v>4</v>
      </c>
      <c r="N193" s="43">
        <f t="shared" si="84"/>
        <v>11</v>
      </c>
      <c r="O193" s="43">
        <f t="shared" si="84"/>
        <v>0</v>
      </c>
      <c r="P193" s="43">
        <f t="shared" si="84"/>
        <v>0</v>
      </c>
      <c r="Q193" s="43">
        <f t="shared" si="84"/>
        <v>0</v>
      </c>
      <c r="R193" s="43">
        <f t="shared" si="84"/>
        <v>0</v>
      </c>
      <c r="S193" s="44">
        <f t="shared" si="84"/>
        <v>0</v>
      </c>
      <c r="T193" s="42" t="str">
        <f t="shared" si="82"/>
        <v>1.</v>
      </c>
      <c r="U193" s="43" t="str">
        <f t="shared" si="82"/>
        <v>2.</v>
      </c>
      <c r="V193" s="43" t="str">
        <f t="shared" si="82"/>
        <v>4.</v>
      </c>
      <c r="W193" s="43" t="str">
        <f t="shared" si="82"/>
        <v>11.</v>
      </c>
      <c r="X193" s="43" t="str">
        <f t="shared" si="82"/>
        <v/>
      </c>
      <c r="Y193" s="43" t="str">
        <f t="shared" si="82"/>
        <v/>
      </c>
      <c r="Z193" s="43" t="str">
        <f t="shared" si="82"/>
        <v/>
      </c>
      <c r="AA193" s="43" t="str">
        <f t="shared" si="82"/>
        <v/>
      </c>
      <c r="AB193" s="43" t="str">
        <f t="shared" si="82"/>
        <v/>
      </c>
      <c r="AC193" s="45" t="str">
        <f t="shared" si="79"/>
        <v>1.2.4.11.</v>
      </c>
    </row>
    <row r="194" spans="1:29" s="26" customFormat="1" ht="27.6" x14ac:dyDescent="0.3">
      <c r="A194" s="46" t="str">
        <f t="shared" si="77"/>
        <v>1.2.4.12</v>
      </c>
      <c r="B194" s="95" t="s">
        <v>330</v>
      </c>
      <c r="C194" s="36" t="s">
        <v>9</v>
      </c>
      <c r="D194" s="36">
        <v>3</v>
      </c>
      <c r="E194" s="37">
        <v>1031.9299056618063</v>
      </c>
      <c r="F194" s="48">
        <v>3095.7897169854191</v>
      </c>
      <c r="G194" s="36" t="s">
        <v>50</v>
      </c>
      <c r="H194" s="39" t="s">
        <v>728</v>
      </c>
      <c r="I194" s="40" t="str">
        <f t="shared" si="78"/>
        <v>1.2.4.12</v>
      </c>
      <c r="J194" s="41">
        <v>4</v>
      </c>
      <c r="K194" s="42">
        <f t="shared" si="83"/>
        <v>1</v>
      </c>
      <c r="L194" s="43">
        <f t="shared" si="84"/>
        <v>2</v>
      </c>
      <c r="M194" s="43">
        <f t="shared" si="84"/>
        <v>4</v>
      </c>
      <c r="N194" s="43">
        <f t="shared" si="84"/>
        <v>12</v>
      </c>
      <c r="O194" s="43">
        <f t="shared" si="84"/>
        <v>0</v>
      </c>
      <c r="P194" s="43">
        <f t="shared" si="84"/>
        <v>0</v>
      </c>
      <c r="Q194" s="43">
        <f t="shared" si="84"/>
        <v>0</v>
      </c>
      <c r="R194" s="43">
        <f t="shared" si="84"/>
        <v>0</v>
      </c>
      <c r="S194" s="44">
        <f t="shared" si="84"/>
        <v>0</v>
      </c>
      <c r="T194" s="42" t="str">
        <f t="shared" si="82"/>
        <v>1.</v>
      </c>
      <c r="U194" s="43" t="str">
        <f t="shared" si="82"/>
        <v>2.</v>
      </c>
      <c r="V194" s="43" t="str">
        <f t="shared" si="82"/>
        <v>4.</v>
      </c>
      <c r="W194" s="43" t="str">
        <f t="shared" si="82"/>
        <v>12.</v>
      </c>
      <c r="X194" s="43" t="str">
        <f t="shared" si="82"/>
        <v/>
      </c>
      <c r="Y194" s="43" t="str">
        <f t="shared" si="82"/>
        <v/>
      </c>
      <c r="Z194" s="43" t="str">
        <f t="shared" si="82"/>
        <v/>
      </c>
      <c r="AA194" s="43" t="str">
        <f t="shared" si="82"/>
        <v/>
      </c>
      <c r="AB194" s="43" t="str">
        <f t="shared" si="82"/>
        <v/>
      </c>
      <c r="AC194" s="45" t="str">
        <f t="shared" si="79"/>
        <v>1.2.4.12.</v>
      </c>
    </row>
    <row r="195" spans="1:29" s="26" customFormat="1" ht="27.6" x14ac:dyDescent="0.3">
      <c r="A195" s="46" t="str">
        <f t="shared" si="77"/>
        <v>1.2.4.13</v>
      </c>
      <c r="B195" s="95" t="s">
        <v>331</v>
      </c>
      <c r="C195" s="36" t="s">
        <v>10</v>
      </c>
      <c r="D195" s="36">
        <v>30</v>
      </c>
      <c r="E195" s="37">
        <v>151.31987336819552</v>
      </c>
      <c r="F195" s="48">
        <v>4539.5962010458652</v>
      </c>
      <c r="G195" s="36" t="s">
        <v>54</v>
      </c>
      <c r="H195" s="39" t="s">
        <v>729</v>
      </c>
      <c r="I195" s="40" t="str">
        <f t="shared" si="78"/>
        <v>1.2.4.13</v>
      </c>
      <c r="J195" s="41">
        <v>4</v>
      </c>
      <c r="K195" s="42">
        <f t="shared" si="83"/>
        <v>1</v>
      </c>
      <c r="L195" s="43">
        <f t="shared" si="84"/>
        <v>2</v>
      </c>
      <c r="M195" s="43">
        <f t="shared" si="84"/>
        <v>4</v>
      </c>
      <c r="N195" s="43">
        <f t="shared" si="84"/>
        <v>13</v>
      </c>
      <c r="O195" s="43">
        <f t="shared" si="84"/>
        <v>0</v>
      </c>
      <c r="P195" s="43">
        <f t="shared" si="84"/>
        <v>0</v>
      </c>
      <c r="Q195" s="43">
        <f t="shared" si="84"/>
        <v>0</v>
      </c>
      <c r="R195" s="43">
        <f t="shared" si="84"/>
        <v>0</v>
      </c>
      <c r="S195" s="44">
        <f t="shared" si="84"/>
        <v>0</v>
      </c>
      <c r="T195" s="42" t="str">
        <f t="shared" si="82"/>
        <v>1.</v>
      </c>
      <c r="U195" s="43" t="str">
        <f t="shared" si="82"/>
        <v>2.</v>
      </c>
      <c r="V195" s="43" t="str">
        <f t="shared" si="82"/>
        <v>4.</v>
      </c>
      <c r="W195" s="43" t="str">
        <f t="shared" si="82"/>
        <v>13.</v>
      </c>
      <c r="X195" s="43" t="str">
        <f t="shared" si="82"/>
        <v/>
      </c>
      <c r="Y195" s="43" t="str">
        <f t="shared" si="82"/>
        <v/>
      </c>
      <c r="Z195" s="43" t="str">
        <f t="shared" si="82"/>
        <v/>
      </c>
      <c r="AA195" s="43" t="str">
        <f t="shared" si="82"/>
        <v/>
      </c>
      <c r="AB195" s="43" t="str">
        <f t="shared" si="82"/>
        <v/>
      </c>
      <c r="AC195" s="45" t="str">
        <f t="shared" si="79"/>
        <v>1.2.4.13.</v>
      </c>
    </row>
    <row r="196" spans="1:29" s="26" customFormat="1" ht="27.6" x14ac:dyDescent="0.3">
      <c r="A196" s="46" t="str">
        <f t="shared" si="77"/>
        <v>1.2.4.14</v>
      </c>
      <c r="B196" s="95" t="s">
        <v>332</v>
      </c>
      <c r="C196" s="36" t="s">
        <v>9</v>
      </c>
      <c r="D196" s="36">
        <v>3</v>
      </c>
      <c r="E196" s="37">
        <v>1719.1370228812741</v>
      </c>
      <c r="F196" s="48">
        <v>5157.4110686438225</v>
      </c>
      <c r="G196" s="36" t="s">
        <v>73</v>
      </c>
      <c r="H196" s="39" t="s">
        <v>730</v>
      </c>
      <c r="I196" s="40" t="str">
        <f t="shared" si="78"/>
        <v>1.2.4.14</v>
      </c>
      <c r="J196" s="41">
        <v>4</v>
      </c>
      <c r="K196" s="42">
        <f t="shared" si="83"/>
        <v>1</v>
      </c>
      <c r="L196" s="43">
        <f t="shared" si="84"/>
        <v>2</v>
      </c>
      <c r="M196" s="43">
        <f t="shared" si="84"/>
        <v>4</v>
      </c>
      <c r="N196" s="43">
        <f t="shared" si="84"/>
        <v>14</v>
      </c>
      <c r="O196" s="43">
        <f t="shared" si="84"/>
        <v>0</v>
      </c>
      <c r="P196" s="43">
        <f t="shared" si="84"/>
        <v>0</v>
      </c>
      <c r="Q196" s="43">
        <f t="shared" si="84"/>
        <v>0</v>
      </c>
      <c r="R196" s="43">
        <f t="shared" si="84"/>
        <v>0</v>
      </c>
      <c r="S196" s="44">
        <f t="shared" si="84"/>
        <v>0</v>
      </c>
      <c r="T196" s="42" t="str">
        <f t="shared" si="82"/>
        <v>1.</v>
      </c>
      <c r="U196" s="43" t="str">
        <f t="shared" si="82"/>
        <v>2.</v>
      </c>
      <c r="V196" s="43" t="str">
        <f t="shared" si="82"/>
        <v>4.</v>
      </c>
      <c r="W196" s="43" t="str">
        <f t="shared" si="82"/>
        <v>14.</v>
      </c>
      <c r="X196" s="43" t="str">
        <f t="shared" si="82"/>
        <v/>
      </c>
      <c r="Y196" s="43" t="str">
        <f t="shared" si="82"/>
        <v/>
      </c>
      <c r="Z196" s="43" t="str">
        <f t="shared" si="82"/>
        <v/>
      </c>
      <c r="AA196" s="43" t="str">
        <f t="shared" si="82"/>
        <v/>
      </c>
      <c r="AB196" s="43" t="str">
        <f t="shared" si="82"/>
        <v/>
      </c>
      <c r="AC196" s="45" t="str">
        <f t="shared" si="79"/>
        <v>1.2.4.14.</v>
      </c>
    </row>
    <row r="197" spans="1:29" s="26" customFormat="1" ht="55.2" x14ac:dyDescent="0.3">
      <c r="A197" s="46" t="str">
        <f t="shared" si="77"/>
        <v>1.2.4.15</v>
      </c>
      <c r="B197" s="95" t="s">
        <v>333</v>
      </c>
      <c r="C197" s="36" t="s">
        <v>11</v>
      </c>
      <c r="D197" s="36">
        <v>1</v>
      </c>
      <c r="E197" s="37">
        <v>121803.54422273651</v>
      </c>
      <c r="F197" s="48">
        <v>121803.54422273651</v>
      </c>
      <c r="G197" s="36" t="s">
        <v>334</v>
      </c>
      <c r="H197" s="39" t="s">
        <v>731</v>
      </c>
      <c r="I197" s="40" t="str">
        <f t="shared" si="78"/>
        <v>1.2.4.15</v>
      </c>
      <c r="J197" s="41">
        <v>4</v>
      </c>
      <c r="K197" s="42">
        <f t="shared" si="83"/>
        <v>1</v>
      </c>
      <c r="L197" s="43">
        <f t="shared" si="84"/>
        <v>2</v>
      </c>
      <c r="M197" s="43">
        <f t="shared" si="84"/>
        <v>4</v>
      </c>
      <c r="N197" s="43">
        <f t="shared" si="84"/>
        <v>15</v>
      </c>
      <c r="O197" s="43">
        <f t="shared" si="84"/>
        <v>0</v>
      </c>
      <c r="P197" s="43">
        <f t="shared" si="84"/>
        <v>0</v>
      </c>
      <c r="Q197" s="43">
        <f t="shared" si="84"/>
        <v>0</v>
      </c>
      <c r="R197" s="43">
        <f t="shared" si="84"/>
        <v>0</v>
      </c>
      <c r="S197" s="44">
        <f t="shared" si="84"/>
        <v>0</v>
      </c>
      <c r="T197" s="42" t="str">
        <f t="shared" si="82"/>
        <v>1.</v>
      </c>
      <c r="U197" s="43" t="str">
        <f t="shared" si="82"/>
        <v>2.</v>
      </c>
      <c r="V197" s="43" t="str">
        <f t="shared" si="82"/>
        <v>4.</v>
      </c>
      <c r="W197" s="43" t="str">
        <f t="shared" si="82"/>
        <v>15.</v>
      </c>
      <c r="X197" s="43" t="str">
        <f t="shared" si="82"/>
        <v/>
      </c>
      <c r="Y197" s="43" t="str">
        <f t="shared" si="82"/>
        <v/>
      </c>
      <c r="Z197" s="43" t="str">
        <f t="shared" si="82"/>
        <v/>
      </c>
      <c r="AA197" s="43" t="str">
        <f t="shared" si="82"/>
        <v/>
      </c>
      <c r="AB197" s="43" t="str">
        <f t="shared" si="82"/>
        <v/>
      </c>
      <c r="AC197" s="45" t="str">
        <f t="shared" si="79"/>
        <v>1.2.4.15.</v>
      </c>
    </row>
    <row r="198" spans="1:29" s="26" customFormat="1" ht="27.6" x14ac:dyDescent="0.3">
      <c r="A198" s="46" t="str">
        <f t="shared" si="77"/>
        <v>1.2.4.15.1</v>
      </c>
      <c r="B198" s="95" t="s">
        <v>335</v>
      </c>
      <c r="C198" s="36" t="s">
        <v>9</v>
      </c>
      <c r="D198" s="36">
        <v>1</v>
      </c>
      <c r="E198" s="37">
        <v>760.32295839945175</v>
      </c>
      <c r="F198" s="48">
        <v>760.32295839945175</v>
      </c>
      <c r="G198" s="36" t="s">
        <v>109</v>
      </c>
      <c r="H198" s="39" t="s">
        <v>732</v>
      </c>
      <c r="I198" s="40" t="str">
        <f t="shared" si="78"/>
        <v>1.2.4.15.1</v>
      </c>
      <c r="J198" s="41">
        <v>5</v>
      </c>
      <c r="K198" s="42">
        <f t="shared" si="83"/>
        <v>1</v>
      </c>
      <c r="L198" s="43">
        <f t="shared" si="84"/>
        <v>2</v>
      </c>
      <c r="M198" s="43">
        <f t="shared" si="84"/>
        <v>4</v>
      </c>
      <c r="N198" s="43">
        <f t="shared" si="84"/>
        <v>15</v>
      </c>
      <c r="O198" s="43">
        <f t="shared" si="84"/>
        <v>1</v>
      </c>
      <c r="P198" s="43">
        <f t="shared" si="84"/>
        <v>0</v>
      </c>
      <c r="Q198" s="43">
        <f t="shared" si="84"/>
        <v>0</v>
      </c>
      <c r="R198" s="43">
        <f t="shared" si="84"/>
        <v>0</v>
      </c>
      <c r="S198" s="44">
        <f t="shared" si="84"/>
        <v>0</v>
      </c>
      <c r="T198" s="42" t="str">
        <f t="shared" si="82"/>
        <v>1.</v>
      </c>
      <c r="U198" s="43" t="str">
        <f t="shared" si="82"/>
        <v>2.</v>
      </c>
      <c r="V198" s="43" t="str">
        <f t="shared" si="82"/>
        <v>4.</v>
      </c>
      <c r="W198" s="43" t="str">
        <f t="shared" si="82"/>
        <v>15.</v>
      </c>
      <c r="X198" s="43" t="str">
        <f t="shared" si="82"/>
        <v>1.</v>
      </c>
      <c r="Y198" s="43" t="str">
        <f t="shared" si="82"/>
        <v/>
      </c>
      <c r="Z198" s="43" t="str">
        <f t="shared" si="82"/>
        <v/>
      </c>
      <c r="AA198" s="43" t="str">
        <f t="shared" si="82"/>
        <v/>
      </c>
      <c r="AB198" s="43" t="str">
        <f t="shared" si="82"/>
        <v/>
      </c>
      <c r="AC198" s="45" t="str">
        <f t="shared" si="79"/>
        <v>1.2.4.15.1.</v>
      </c>
    </row>
    <row r="199" spans="1:29" s="26" customFormat="1" ht="27.6" x14ac:dyDescent="0.3">
      <c r="A199" s="46" t="str">
        <f t="shared" si="77"/>
        <v>1.2.4.15.2</v>
      </c>
      <c r="B199" s="95" t="s">
        <v>336</v>
      </c>
      <c r="C199" s="36" t="s">
        <v>9</v>
      </c>
      <c r="D199" s="36">
        <v>1</v>
      </c>
      <c r="E199" s="37">
        <v>293.99154391445461</v>
      </c>
      <c r="F199" s="48">
        <v>293.99154391445461</v>
      </c>
      <c r="G199" s="36" t="s">
        <v>109</v>
      </c>
      <c r="H199" s="39" t="s">
        <v>733</v>
      </c>
      <c r="I199" s="40" t="str">
        <f t="shared" si="78"/>
        <v>1.2.4.15.2</v>
      </c>
      <c r="J199" s="41">
        <v>5</v>
      </c>
      <c r="K199" s="42">
        <f t="shared" si="83"/>
        <v>1</v>
      </c>
      <c r="L199" s="43">
        <f t="shared" si="84"/>
        <v>2</v>
      </c>
      <c r="M199" s="43">
        <f t="shared" si="84"/>
        <v>4</v>
      </c>
      <c r="N199" s="43">
        <f t="shared" si="84"/>
        <v>15</v>
      </c>
      <c r="O199" s="43">
        <f t="shared" si="84"/>
        <v>2</v>
      </c>
      <c r="P199" s="43">
        <f t="shared" si="84"/>
        <v>0</v>
      </c>
      <c r="Q199" s="43">
        <f t="shared" si="84"/>
        <v>0</v>
      </c>
      <c r="R199" s="43">
        <f t="shared" si="84"/>
        <v>0</v>
      </c>
      <c r="S199" s="44">
        <f t="shared" si="84"/>
        <v>0</v>
      </c>
      <c r="T199" s="42" t="str">
        <f t="shared" si="82"/>
        <v>1.</v>
      </c>
      <c r="U199" s="43" t="str">
        <f t="shared" si="82"/>
        <v>2.</v>
      </c>
      <c r="V199" s="43" t="str">
        <f t="shared" si="82"/>
        <v>4.</v>
      </c>
      <c r="W199" s="43" t="str">
        <f t="shared" si="82"/>
        <v>15.</v>
      </c>
      <c r="X199" s="43" t="str">
        <f t="shared" si="82"/>
        <v>2.</v>
      </c>
      <c r="Y199" s="43" t="str">
        <f t="shared" si="82"/>
        <v/>
      </c>
      <c r="Z199" s="43" t="str">
        <f t="shared" si="82"/>
        <v/>
      </c>
      <c r="AA199" s="43" t="str">
        <f t="shared" si="82"/>
        <v/>
      </c>
      <c r="AB199" s="43" t="str">
        <f t="shared" si="82"/>
        <v/>
      </c>
      <c r="AC199" s="45" t="str">
        <f t="shared" si="79"/>
        <v>1.2.4.15.2.</v>
      </c>
    </row>
    <row r="200" spans="1:29" s="26" customFormat="1" ht="27.6" x14ac:dyDescent="0.3">
      <c r="A200" s="46" t="str">
        <f t="shared" si="77"/>
        <v>1.2.4.16</v>
      </c>
      <c r="B200" s="95" t="s">
        <v>337</v>
      </c>
      <c r="C200" s="36" t="s">
        <v>58</v>
      </c>
      <c r="D200" s="36">
        <v>31.2</v>
      </c>
      <c r="E200" s="37">
        <v>5.1656761504845976</v>
      </c>
      <c r="F200" s="48">
        <v>161.16909589511945</v>
      </c>
      <c r="G200" s="36" t="s">
        <v>55</v>
      </c>
      <c r="H200" s="39" t="s">
        <v>734</v>
      </c>
      <c r="I200" s="40" t="str">
        <f t="shared" si="78"/>
        <v>1.2.4.16</v>
      </c>
      <c r="J200" s="41">
        <v>4</v>
      </c>
      <c r="K200" s="42">
        <f t="shared" si="83"/>
        <v>1</v>
      </c>
      <c r="L200" s="43">
        <f t="shared" si="84"/>
        <v>2</v>
      </c>
      <c r="M200" s="43">
        <f t="shared" si="84"/>
        <v>4</v>
      </c>
      <c r="N200" s="43">
        <f t="shared" si="84"/>
        <v>16</v>
      </c>
      <c r="O200" s="43">
        <f t="shared" si="84"/>
        <v>0</v>
      </c>
      <c r="P200" s="43">
        <f t="shared" si="84"/>
        <v>0</v>
      </c>
      <c r="Q200" s="43">
        <f t="shared" si="84"/>
        <v>0</v>
      </c>
      <c r="R200" s="43">
        <f t="shared" si="84"/>
        <v>0</v>
      </c>
      <c r="S200" s="44">
        <f t="shared" si="84"/>
        <v>0</v>
      </c>
      <c r="T200" s="42" t="str">
        <f t="shared" si="82"/>
        <v>1.</v>
      </c>
      <c r="U200" s="43" t="str">
        <f t="shared" si="82"/>
        <v>2.</v>
      </c>
      <c r="V200" s="43" t="str">
        <f t="shared" si="82"/>
        <v>4.</v>
      </c>
      <c r="W200" s="43" t="str">
        <f t="shared" si="82"/>
        <v>16.</v>
      </c>
      <c r="X200" s="43" t="str">
        <f t="shared" si="82"/>
        <v/>
      </c>
      <c r="Y200" s="43" t="str">
        <f t="shared" si="82"/>
        <v/>
      </c>
      <c r="Z200" s="43" t="str">
        <f t="shared" si="82"/>
        <v/>
      </c>
      <c r="AA200" s="43" t="str">
        <f t="shared" si="82"/>
        <v/>
      </c>
      <c r="AB200" s="43" t="str">
        <f t="shared" si="82"/>
        <v/>
      </c>
      <c r="AC200" s="45" t="str">
        <f t="shared" si="79"/>
        <v>1.2.4.16.</v>
      </c>
    </row>
    <row r="201" spans="1:29" s="28" customFormat="1" ht="55.2" x14ac:dyDescent="0.3">
      <c r="A201" s="46" t="str">
        <f t="shared" si="77"/>
        <v>1.2.4.17</v>
      </c>
      <c r="B201" s="95" t="s">
        <v>338</v>
      </c>
      <c r="C201" s="36" t="s">
        <v>58</v>
      </c>
      <c r="D201" s="36">
        <v>87.6</v>
      </c>
      <c r="E201" s="37">
        <v>158.40440548124155</v>
      </c>
      <c r="F201" s="48">
        <v>13876.225920156759</v>
      </c>
      <c r="G201" s="36" t="s">
        <v>339</v>
      </c>
      <c r="H201" s="39" t="s">
        <v>735</v>
      </c>
      <c r="I201" s="40" t="str">
        <f t="shared" si="78"/>
        <v>1.2.4.17</v>
      </c>
      <c r="J201" s="41">
        <v>4</v>
      </c>
      <c r="K201" s="42">
        <f t="shared" si="83"/>
        <v>1</v>
      </c>
      <c r="L201" s="43">
        <f t="shared" si="84"/>
        <v>2</v>
      </c>
      <c r="M201" s="43">
        <f t="shared" si="84"/>
        <v>4</v>
      </c>
      <c r="N201" s="43">
        <f t="shared" si="84"/>
        <v>17</v>
      </c>
      <c r="O201" s="43">
        <f t="shared" si="84"/>
        <v>0</v>
      </c>
      <c r="P201" s="43">
        <f t="shared" si="84"/>
        <v>0</v>
      </c>
      <c r="Q201" s="43">
        <f t="shared" si="84"/>
        <v>0</v>
      </c>
      <c r="R201" s="43">
        <f t="shared" si="84"/>
        <v>0</v>
      </c>
      <c r="S201" s="44">
        <f t="shared" si="84"/>
        <v>0</v>
      </c>
      <c r="T201" s="42" t="str">
        <f t="shared" si="82"/>
        <v>1.</v>
      </c>
      <c r="U201" s="43" t="str">
        <f t="shared" si="82"/>
        <v>2.</v>
      </c>
      <c r="V201" s="43" t="str">
        <f t="shared" si="82"/>
        <v>4.</v>
      </c>
      <c r="W201" s="43" t="str">
        <f t="shared" si="82"/>
        <v>17.</v>
      </c>
      <c r="X201" s="43" t="str">
        <f t="shared" si="82"/>
        <v/>
      </c>
      <c r="Y201" s="43" t="str">
        <f t="shared" si="82"/>
        <v/>
      </c>
      <c r="Z201" s="43" t="str">
        <f t="shared" si="82"/>
        <v/>
      </c>
      <c r="AA201" s="43" t="str">
        <f t="shared" si="82"/>
        <v/>
      </c>
      <c r="AB201" s="43" t="str">
        <f t="shared" si="82"/>
        <v/>
      </c>
      <c r="AC201" s="45" t="str">
        <f t="shared" si="79"/>
        <v>1.2.4.17.</v>
      </c>
    </row>
    <row r="202" spans="1:29" s="26" customFormat="1" ht="27.6" x14ac:dyDescent="0.3">
      <c r="A202" s="46" t="str">
        <f t="shared" si="77"/>
        <v>1.2.4.18</v>
      </c>
      <c r="B202" s="95" t="s">
        <v>151</v>
      </c>
      <c r="C202" s="36" t="s">
        <v>10</v>
      </c>
      <c r="D202" s="36">
        <v>730</v>
      </c>
      <c r="E202" s="37">
        <v>157.28705488668678</v>
      </c>
      <c r="F202" s="48">
        <v>114819.55006728134</v>
      </c>
      <c r="G202" s="36" t="s">
        <v>340</v>
      </c>
      <c r="H202" s="39" t="s">
        <v>736</v>
      </c>
      <c r="I202" s="40" t="str">
        <f t="shared" si="78"/>
        <v>1.2.4.18</v>
      </c>
      <c r="J202" s="41">
        <v>4</v>
      </c>
      <c r="K202" s="42">
        <f t="shared" si="83"/>
        <v>1</v>
      </c>
      <c r="L202" s="43">
        <f t="shared" si="84"/>
        <v>2</v>
      </c>
      <c r="M202" s="43">
        <f t="shared" si="84"/>
        <v>4</v>
      </c>
      <c r="N202" s="43">
        <f t="shared" si="84"/>
        <v>18</v>
      </c>
      <c r="O202" s="43">
        <f t="shared" si="84"/>
        <v>0</v>
      </c>
      <c r="P202" s="43">
        <f t="shared" si="84"/>
        <v>0</v>
      </c>
      <c r="Q202" s="43">
        <f t="shared" si="84"/>
        <v>0</v>
      </c>
      <c r="R202" s="43">
        <f t="shared" si="84"/>
        <v>0</v>
      </c>
      <c r="S202" s="44">
        <f t="shared" si="84"/>
        <v>0</v>
      </c>
      <c r="T202" s="42" t="str">
        <f t="shared" si="82"/>
        <v>1.</v>
      </c>
      <c r="U202" s="43" t="str">
        <f t="shared" si="82"/>
        <v>2.</v>
      </c>
      <c r="V202" s="43" t="str">
        <f t="shared" si="82"/>
        <v>4.</v>
      </c>
      <c r="W202" s="43" t="str">
        <f t="shared" si="82"/>
        <v>18.</v>
      </c>
      <c r="X202" s="43" t="str">
        <f t="shared" si="82"/>
        <v/>
      </c>
      <c r="Y202" s="43" t="str">
        <f t="shared" si="82"/>
        <v/>
      </c>
      <c r="Z202" s="43" t="str">
        <f t="shared" si="82"/>
        <v/>
      </c>
      <c r="AA202" s="43" t="str">
        <f t="shared" si="82"/>
        <v/>
      </c>
      <c r="AB202" s="43" t="str">
        <f t="shared" si="82"/>
        <v/>
      </c>
      <c r="AC202" s="45" t="str">
        <f t="shared" si="79"/>
        <v>1.2.4.18.</v>
      </c>
    </row>
    <row r="203" spans="1:29" s="26" customFormat="1" ht="27.6" x14ac:dyDescent="0.3">
      <c r="A203" s="46" t="str">
        <f t="shared" si="77"/>
        <v>1.2.4.19</v>
      </c>
      <c r="B203" s="95" t="s">
        <v>341</v>
      </c>
      <c r="C203" s="36" t="s">
        <v>10</v>
      </c>
      <c r="D203" s="36">
        <v>36</v>
      </c>
      <c r="E203" s="37">
        <v>190.45560984828353</v>
      </c>
      <c r="F203" s="48">
        <v>6856.4019545382071</v>
      </c>
      <c r="G203" s="36" t="s">
        <v>86</v>
      </c>
      <c r="H203" s="39" t="s">
        <v>737</v>
      </c>
      <c r="I203" s="40" t="str">
        <f t="shared" si="78"/>
        <v>1.2.4.19</v>
      </c>
      <c r="J203" s="41">
        <v>4</v>
      </c>
      <c r="K203" s="42">
        <f t="shared" si="83"/>
        <v>1</v>
      </c>
      <c r="L203" s="43">
        <f t="shared" si="84"/>
        <v>2</v>
      </c>
      <c r="M203" s="43">
        <f t="shared" si="84"/>
        <v>4</v>
      </c>
      <c r="N203" s="43">
        <f t="shared" si="84"/>
        <v>19</v>
      </c>
      <c r="O203" s="43">
        <f t="shared" si="84"/>
        <v>0</v>
      </c>
      <c r="P203" s="43">
        <f t="shared" si="84"/>
        <v>0</v>
      </c>
      <c r="Q203" s="43">
        <f t="shared" si="84"/>
        <v>0</v>
      </c>
      <c r="R203" s="43">
        <f t="shared" si="84"/>
        <v>0</v>
      </c>
      <c r="S203" s="44">
        <f t="shared" si="84"/>
        <v>0</v>
      </c>
      <c r="T203" s="42" t="str">
        <f t="shared" si="82"/>
        <v>1.</v>
      </c>
      <c r="U203" s="43" t="str">
        <f t="shared" si="82"/>
        <v>2.</v>
      </c>
      <c r="V203" s="43" t="str">
        <f t="shared" si="82"/>
        <v>4.</v>
      </c>
      <c r="W203" s="43" t="str">
        <f t="shared" si="82"/>
        <v>19.</v>
      </c>
      <c r="X203" s="43" t="str">
        <f t="shared" si="82"/>
        <v/>
      </c>
      <c r="Y203" s="43" t="str">
        <f t="shared" si="82"/>
        <v/>
      </c>
      <c r="Z203" s="43" t="str">
        <f t="shared" si="82"/>
        <v/>
      </c>
      <c r="AA203" s="43" t="str">
        <f t="shared" si="82"/>
        <v/>
      </c>
      <c r="AB203" s="43" t="str">
        <f t="shared" si="82"/>
        <v/>
      </c>
      <c r="AC203" s="45" t="str">
        <f t="shared" si="79"/>
        <v>1.2.4.19.</v>
      </c>
    </row>
    <row r="204" spans="1:29" s="26" customFormat="1" ht="27.6" x14ac:dyDescent="0.3">
      <c r="A204" s="46" t="str">
        <f t="shared" si="77"/>
        <v>1.2.4.20</v>
      </c>
      <c r="B204" s="95" t="s">
        <v>342</v>
      </c>
      <c r="C204" s="36" t="s">
        <v>9</v>
      </c>
      <c r="D204" s="36">
        <v>12</v>
      </c>
      <c r="E204" s="37">
        <v>703.99556470854259</v>
      </c>
      <c r="F204" s="48">
        <v>8447.9467765025111</v>
      </c>
      <c r="G204" s="36" t="s">
        <v>105</v>
      </c>
      <c r="H204" s="39" t="s">
        <v>738</v>
      </c>
      <c r="I204" s="40" t="str">
        <f t="shared" si="78"/>
        <v>1.2.4.20</v>
      </c>
      <c r="J204" s="41">
        <v>4</v>
      </c>
      <c r="K204" s="42">
        <f t="shared" si="83"/>
        <v>1</v>
      </c>
      <c r="L204" s="43">
        <f t="shared" si="84"/>
        <v>2</v>
      </c>
      <c r="M204" s="43">
        <f t="shared" si="84"/>
        <v>4</v>
      </c>
      <c r="N204" s="43">
        <f t="shared" si="84"/>
        <v>20</v>
      </c>
      <c r="O204" s="43">
        <f t="shared" si="84"/>
        <v>0</v>
      </c>
      <c r="P204" s="43">
        <f t="shared" si="84"/>
        <v>0</v>
      </c>
      <c r="Q204" s="43">
        <f t="shared" si="84"/>
        <v>0</v>
      </c>
      <c r="R204" s="43">
        <f t="shared" si="84"/>
        <v>0</v>
      </c>
      <c r="S204" s="44">
        <f t="shared" si="84"/>
        <v>0</v>
      </c>
      <c r="T204" s="42" t="str">
        <f t="shared" si="82"/>
        <v>1.</v>
      </c>
      <c r="U204" s="43" t="str">
        <f t="shared" si="82"/>
        <v>2.</v>
      </c>
      <c r="V204" s="43" t="str">
        <f t="shared" si="82"/>
        <v>4.</v>
      </c>
      <c r="W204" s="43" t="str">
        <f t="shared" si="82"/>
        <v>20.</v>
      </c>
      <c r="X204" s="43" t="str">
        <f t="shared" si="82"/>
        <v/>
      </c>
      <c r="Y204" s="43" t="str">
        <f t="shared" si="82"/>
        <v/>
      </c>
      <c r="Z204" s="43" t="str">
        <f t="shared" si="82"/>
        <v/>
      </c>
      <c r="AA204" s="43" t="str">
        <f t="shared" si="82"/>
        <v/>
      </c>
      <c r="AB204" s="43" t="str">
        <f t="shared" si="82"/>
        <v/>
      </c>
      <c r="AC204" s="45" t="str">
        <f t="shared" si="79"/>
        <v>1.2.4.20.</v>
      </c>
    </row>
    <row r="205" spans="1:29" s="26" customFormat="1" ht="27.6" x14ac:dyDescent="0.3">
      <c r="A205" s="46" t="str">
        <f t="shared" si="77"/>
        <v>1.2.4.21</v>
      </c>
      <c r="B205" s="95" t="s">
        <v>343</v>
      </c>
      <c r="C205" s="36" t="s">
        <v>20</v>
      </c>
      <c r="D205" s="36">
        <v>19.399999999999999</v>
      </c>
      <c r="E205" s="37">
        <v>498.11496776863601</v>
      </c>
      <c r="F205" s="48">
        <v>9663.4303747115373</v>
      </c>
      <c r="G205" s="36" t="s">
        <v>344</v>
      </c>
      <c r="H205" s="39" t="s">
        <v>739</v>
      </c>
      <c r="I205" s="40" t="str">
        <f t="shared" si="78"/>
        <v>1.2.4.21</v>
      </c>
      <c r="J205" s="41">
        <v>4</v>
      </c>
      <c r="K205" s="42">
        <f t="shared" si="83"/>
        <v>1</v>
      </c>
      <c r="L205" s="43">
        <f t="shared" si="84"/>
        <v>2</v>
      </c>
      <c r="M205" s="43">
        <f t="shared" si="84"/>
        <v>4</v>
      </c>
      <c r="N205" s="43">
        <f t="shared" si="84"/>
        <v>21</v>
      </c>
      <c r="O205" s="43">
        <f t="shared" si="84"/>
        <v>0</v>
      </c>
      <c r="P205" s="43">
        <f t="shared" si="84"/>
        <v>0</v>
      </c>
      <c r="Q205" s="43">
        <f t="shared" si="84"/>
        <v>0</v>
      </c>
      <c r="R205" s="43">
        <f t="shared" si="84"/>
        <v>0</v>
      </c>
      <c r="S205" s="44">
        <f t="shared" si="84"/>
        <v>0</v>
      </c>
      <c r="T205" s="42" t="str">
        <f t="shared" si="82"/>
        <v>1.</v>
      </c>
      <c r="U205" s="43" t="str">
        <f t="shared" si="82"/>
        <v>2.</v>
      </c>
      <c r="V205" s="43" t="str">
        <f t="shared" si="82"/>
        <v>4.</v>
      </c>
      <c r="W205" s="43" t="str">
        <f t="shared" si="82"/>
        <v>21.</v>
      </c>
      <c r="X205" s="43" t="str">
        <f t="shared" si="82"/>
        <v/>
      </c>
      <c r="Y205" s="43" t="str">
        <f t="shared" si="82"/>
        <v/>
      </c>
      <c r="Z205" s="43" t="str">
        <f t="shared" si="82"/>
        <v/>
      </c>
      <c r="AA205" s="43" t="str">
        <f t="shared" si="82"/>
        <v/>
      </c>
      <c r="AB205" s="43" t="str">
        <f t="shared" si="82"/>
        <v/>
      </c>
      <c r="AC205" s="45" t="str">
        <f t="shared" si="79"/>
        <v>1.2.4.21.</v>
      </c>
    </row>
    <row r="206" spans="1:29" s="26" customFormat="1" ht="27.6" x14ac:dyDescent="0.3">
      <c r="A206" s="46" t="str">
        <f t="shared" si="77"/>
        <v>1.2.4.22</v>
      </c>
      <c r="B206" s="95" t="s">
        <v>30</v>
      </c>
      <c r="C206" s="36" t="s">
        <v>9</v>
      </c>
      <c r="D206" s="36">
        <v>2</v>
      </c>
      <c r="E206" s="37">
        <v>30.2192054803349</v>
      </c>
      <c r="F206" s="48">
        <v>60.438410960669799</v>
      </c>
      <c r="G206" s="36" t="s">
        <v>87</v>
      </c>
      <c r="H206" s="39" t="s">
        <v>740</v>
      </c>
      <c r="I206" s="40" t="str">
        <f t="shared" si="78"/>
        <v>1.2.4.22</v>
      </c>
      <c r="J206" s="41">
        <v>4</v>
      </c>
      <c r="K206" s="42">
        <f t="shared" si="83"/>
        <v>1</v>
      </c>
      <c r="L206" s="43">
        <f t="shared" ref="L206:S221" si="85">IF(L$10=$J206,L205+1,IF(AND(L$10&lt;$J206,L205=0),1,IF(K206&lt;&gt;K205,0,L205)))</f>
        <v>2</v>
      </c>
      <c r="M206" s="43">
        <f t="shared" si="85"/>
        <v>4</v>
      </c>
      <c r="N206" s="43">
        <f t="shared" si="85"/>
        <v>22</v>
      </c>
      <c r="O206" s="43">
        <f t="shared" si="85"/>
        <v>0</v>
      </c>
      <c r="P206" s="43">
        <f t="shared" si="85"/>
        <v>0</v>
      </c>
      <c r="Q206" s="43">
        <f t="shared" si="85"/>
        <v>0</v>
      </c>
      <c r="R206" s="43">
        <f t="shared" si="85"/>
        <v>0</v>
      </c>
      <c r="S206" s="44">
        <f t="shared" si="85"/>
        <v>0</v>
      </c>
      <c r="T206" s="42" t="str">
        <f t="shared" si="82"/>
        <v>1.</v>
      </c>
      <c r="U206" s="43" t="str">
        <f t="shared" si="82"/>
        <v>2.</v>
      </c>
      <c r="V206" s="43" t="str">
        <f t="shared" si="82"/>
        <v>4.</v>
      </c>
      <c r="W206" s="43" t="str">
        <f t="shared" si="82"/>
        <v>22.</v>
      </c>
      <c r="X206" s="43" t="str">
        <f t="shared" si="82"/>
        <v/>
      </c>
      <c r="Y206" s="43" t="str">
        <f t="shared" si="82"/>
        <v/>
      </c>
      <c r="Z206" s="43" t="str">
        <f t="shared" si="82"/>
        <v/>
      </c>
      <c r="AA206" s="43" t="str">
        <f t="shared" si="82"/>
        <v/>
      </c>
      <c r="AB206" s="43" t="str">
        <f t="shared" si="82"/>
        <v/>
      </c>
      <c r="AC206" s="45" t="str">
        <f t="shared" si="79"/>
        <v>1.2.4.22.</v>
      </c>
    </row>
    <row r="207" spans="1:29" s="26" customFormat="1" ht="96.6" x14ac:dyDescent="0.3">
      <c r="A207" s="46" t="str">
        <f t="shared" si="77"/>
        <v>1.2.4.23</v>
      </c>
      <c r="B207" s="95" t="s">
        <v>345</v>
      </c>
      <c r="C207" s="36" t="s">
        <v>26</v>
      </c>
      <c r="D207" s="36">
        <v>3</v>
      </c>
      <c r="E207" s="37">
        <v>98176.602456445064</v>
      </c>
      <c r="F207" s="48">
        <v>294529.80736933521</v>
      </c>
      <c r="G207" s="36" t="s">
        <v>346</v>
      </c>
      <c r="H207" s="39" t="s">
        <v>741</v>
      </c>
      <c r="I207" s="40" t="str">
        <f t="shared" si="78"/>
        <v>1.2.4.23</v>
      </c>
      <c r="J207" s="41">
        <v>4</v>
      </c>
      <c r="K207" s="42">
        <f t="shared" si="83"/>
        <v>1</v>
      </c>
      <c r="L207" s="43">
        <f t="shared" si="85"/>
        <v>2</v>
      </c>
      <c r="M207" s="43">
        <f t="shared" si="85"/>
        <v>4</v>
      </c>
      <c r="N207" s="43">
        <f t="shared" si="85"/>
        <v>23</v>
      </c>
      <c r="O207" s="43">
        <f t="shared" si="85"/>
        <v>0</v>
      </c>
      <c r="P207" s="43">
        <f t="shared" si="85"/>
        <v>0</v>
      </c>
      <c r="Q207" s="43">
        <f t="shared" si="85"/>
        <v>0</v>
      </c>
      <c r="R207" s="43">
        <f t="shared" si="85"/>
        <v>0</v>
      </c>
      <c r="S207" s="44">
        <f t="shared" si="85"/>
        <v>0</v>
      </c>
      <c r="T207" s="42" t="str">
        <f t="shared" si="82"/>
        <v>1.</v>
      </c>
      <c r="U207" s="43" t="str">
        <f t="shared" si="82"/>
        <v>2.</v>
      </c>
      <c r="V207" s="43" t="str">
        <f t="shared" si="82"/>
        <v>4.</v>
      </c>
      <c r="W207" s="43" t="str">
        <f t="shared" si="82"/>
        <v>23.</v>
      </c>
      <c r="X207" s="43" t="str">
        <f t="shared" si="82"/>
        <v/>
      </c>
      <c r="Y207" s="43" t="str">
        <f t="shared" si="82"/>
        <v/>
      </c>
      <c r="Z207" s="43" t="str">
        <f t="shared" si="82"/>
        <v/>
      </c>
      <c r="AA207" s="43" t="str">
        <f t="shared" si="82"/>
        <v/>
      </c>
      <c r="AB207" s="43" t="str">
        <f t="shared" si="82"/>
        <v/>
      </c>
      <c r="AC207" s="45" t="str">
        <f t="shared" si="79"/>
        <v>1.2.4.23.</v>
      </c>
    </row>
    <row r="208" spans="1:29" s="26" customFormat="1" ht="110.4" x14ac:dyDescent="0.3">
      <c r="A208" s="46" t="str">
        <f t="shared" si="77"/>
        <v>1.2.4.24</v>
      </c>
      <c r="B208" s="95" t="s">
        <v>347</v>
      </c>
      <c r="C208" s="36" t="s">
        <v>26</v>
      </c>
      <c r="D208" s="36">
        <v>15</v>
      </c>
      <c r="E208" s="37">
        <v>51460.396935445555</v>
      </c>
      <c r="F208" s="48">
        <v>771905.95403168327</v>
      </c>
      <c r="G208" s="36" t="s">
        <v>348</v>
      </c>
      <c r="H208" s="39" t="s">
        <v>742</v>
      </c>
      <c r="I208" s="40" t="str">
        <f t="shared" si="78"/>
        <v>1.2.4.24</v>
      </c>
      <c r="J208" s="41">
        <v>4</v>
      </c>
      <c r="K208" s="42">
        <f t="shared" si="83"/>
        <v>1</v>
      </c>
      <c r="L208" s="43">
        <f t="shared" si="85"/>
        <v>2</v>
      </c>
      <c r="M208" s="43">
        <f t="shared" si="85"/>
        <v>4</v>
      </c>
      <c r="N208" s="43">
        <f t="shared" si="85"/>
        <v>24</v>
      </c>
      <c r="O208" s="43">
        <f t="shared" si="85"/>
        <v>0</v>
      </c>
      <c r="P208" s="43">
        <f t="shared" si="85"/>
        <v>0</v>
      </c>
      <c r="Q208" s="43">
        <f t="shared" si="85"/>
        <v>0</v>
      </c>
      <c r="R208" s="43">
        <f t="shared" si="85"/>
        <v>0</v>
      </c>
      <c r="S208" s="44">
        <f t="shared" si="85"/>
        <v>0</v>
      </c>
      <c r="T208" s="42" t="str">
        <f t="shared" ref="T208:AB228" si="86">IF(K208=0,"",K208&amp;".")</f>
        <v>1.</v>
      </c>
      <c r="U208" s="43" t="str">
        <f t="shared" si="86"/>
        <v>2.</v>
      </c>
      <c r="V208" s="43" t="str">
        <f t="shared" si="86"/>
        <v>4.</v>
      </c>
      <c r="W208" s="43" t="str">
        <f t="shared" si="86"/>
        <v>24.</v>
      </c>
      <c r="X208" s="43" t="str">
        <f t="shared" si="86"/>
        <v/>
      </c>
      <c r="Y208" s="43" t="str">
        <f t="shared" si="86"/>
        <v/>
      </c>
      <c r="Z208" s="43" t="str">
        <f t="shared" si="86"/>
        <v/>
      </c>
      <c r="AA208" s="43" t="str">
        <f t="shared" si="86"/>
        <v/>
      </c>
      <c r="AB208" s="43" t="str">
        <f t="shared" si="86"/>
        <v/>
      </c>
      <c r="AC208" s="45" t="str">
        <f t="shared" si="79"/>
        <v>1.2.4.24.</v>
      </c>
    </row>
    <row r="209" spans="1:29" s="26" customFormat="1" ht="96.6" x14ac:dyDescent="0.3">
      <c r="A209" s="46" t="str">
        <f t="shared" si="77"/>
        <v>1.2.4.25</v>
      </c>
      <c r="B209" s="95" t="s">
        <v>349</v>
      </c>
      <c r="C209" s="36" t="s">
        <v>26</v>
      </c>
      <c r="D209" s="36">
        <v>4</v>
      </c>
      <c r="E209" s="37">
        <v>65211.366581813803</v>
      </c>
      <c r="F209" s="48">
        <v>260845.46632725521</v>
      </c>
      <c r="G209" s="36" t="s">
        <v>350</v>
      </c>
      <c r="H209" s="39" t="s">
        <v>743</v>
      </c>
      <c r="I209" s="40" t="str">
        <f t="shared" si="78"/>
        <v>1.2.4.25</v>
      </c>
      <c r="J209" s="41">
        <v>4</v>
      </c>
      <c r="K209" s="42">
        <f t="shared" si="83"/>
        <v>1</v>
      </c>
      <c r="L209" s="43">
        <f t="shared" si="85"/>
        <v>2</v>
      </c>
      <c r="M209" s="43">
        <f t="shared" si="85"/>
        <v>4</v>
      </c>
      <c r="N209" s="43">
        <f t="shared" si="85"/>
        <v>25</v>
      </c>
      <c r="O209" s="43">
        <f t="shared" si="85"/>
        <v>0</v>
      </c>
      <c r="P209" s="43">
        <f t="shared" si="85"/>
        <v>0</v>
      </c>
      <c r="Q209" s="43">
        <f t="shared" si="85"/>
        <v>0</v>
      </c>
      <c r="R209" s="43">
        <f t="shared" si="85"/>
        <v>0</v>
      </c>
      <c r="S209" s="44">
        <f t="shared" si="85"/>
        <v>0</v>
      </c>
      <c r="T209" s="42" t="str">
        <f t="shared" si="86"/>
        <v>1.</v>
      </c>
      <c r="U209" s="43" t="str">
        <f t="shared" si="86"/>
        <v>2.</v>
      </c>
      <c r="V209" s="43" t="str">
        <f t="shared" si="86"/>
        <v>4.</v>
      </c>
      <c r="W209" s="43" t="str">
        <f t="shared" si="86"/>
        <v>25.</v>
      </c>
      <c r="X209" s="43" t="str">
        <f t="shared" si="86"/>
        <v/>
      </c>
      <c r="Y209" s="43" t="str">
        <f t="shared" si="86"/>
        <v/>
      </c>
      <c r="Z209" s="43" t="str">
        <f t="shared" si="86"/>
        <v/>
      </c>
      <c r="AA209" s="43" t="str">
        <f t="shared" si="86"/>
        <v/>
      </c>
      <c r="AB209" s="43" t="str">
        <f t="shared" si="86"/>
        <v/>
      </c>
      <c r="AC209" s="45" t="str">
        <f t="shared" si="79"/>
        <v>1.2.4.25.</v>
      </c>
    </row>
    <row r="210" spans="1:29" s="26" customFormat="1" ht="82.8" x14ac:dyDescent="0.3">
      <c r="A210" s="46" t="str">
        <f t="shared" si="77"/>
        <v>1.2.4.26</v>
      </c>
      <c r="B210" s="95" t="s">
        <v>351</v>
      </c>
      <c r="C210" s="36" t="s">
        <v>17</v>
      </c>
      <c r="D210" s="36">
        <v>6.6</v>
      </c>
      <c r="E210" s="37">
        <v>9552.656547214996</v>
      </c>
      <c r="F210" s="48">
        <v>63047.533211618975</v>
      </c>
      <c r="G210" s="36" t="s">
        <v>352</v>
      </c>
      <c r="H210" s="39" t="s">
        <v>744</v>
      </c>
      <c r="I210" s="40" t="str">
        <f t="shared" si="78"/>
        <v>1.2.4.26</v>
      </c>
      <c r="J210" s="41">
        <v>4</v>
      </c>
      <c r="K210" s="42">
        <f t="shared" si="83"/>
        <v>1</v>
      </c>
      <c r="L210" s="43">
        <f t="shared" si="85"/>
        <v>2</v>
      </c>
      <c r="M210" s="43">
        <f t="shared" si="85"/>
        <v>4</v>
      </c>
      <c r="N210" s="43">
        <f t="shared" si="85"/>
        <v>26</v>
      </c>
      <c r="O210" s="43">
        <f t="shared" si="85"/>
        <v>0</v>
      </c>
      <c r="P210" s="43">
        <f t="shared" si="85"/>
        <v>0</v>
      </c>
      <c r="Q210" s="43">
        <f t="shared" si="85"/>
        <v>0</v>
      </c>
      <c r="R210" s="43">
        <f t="shared" si="85"/>
        <v>0</v>
      </c>
      <c r="S210" s="44">
        <f t="shared" si="85"/>
        <v>0</v>
      </c>
      <c r="T210" s="42" t="str">
        <f t="shared" si="86"/>
        <v>1.</v>
      </c>
      <c r="U210" s="43" t="str">
        <f t="shared" si="86"/>
        <v>2.</v>
      </c>
      <c r="V210" s="43" t="str">
        <f t="shared" si="86"/>
        <v>4.</v>
      </c>
      <c r="W210" s="43" t="str">
        <f t="shared" si="86"/>
        <v>26.</v>
      </c>
      <c r="X210" s="43" t="str">
        <f t="shared" si="86"/>
        <v/>
      </c>
      <c r="Y210" s="43" t="str">
        <f t="shared" si="86"/>
        <v/>
      </c>
      <c r="Z210" s="43" t="str">
        <f t="shared" si="86"/>
        <v/>
      </c>
      <c r="AA210" s="43" t="str">
        <f t="shared" si="86"/>
        <v/>
      </c>
      <c r="AB210" s="43" t="str">
        <f t="shared" si="86"/>
        <v/>
      </c>
      <c r="AC210" s="45" t="str">
        <f t="shared" si="79"/>
        <v>1.2.4.26.</v>
      </c>
    </row>
    <row r="211" spans="1:29" s="26" customFormat="1" ht="41.4" x14ac:dyDescent="0.3">
      <c r="A211" s="46" t="str">
        <f t="shared" si="77"/>
        <v>1.2.4.27</v>
      </c>
      <c r="B211" s="95" t="s">
        <v>353</v>
      </c>
      <c r="C211" s="36" t="s">
        <v>17</v>
      </c>
      <c r="D211" s="36">
        <v>0.88</v>
      </c>
      <c r="E211" s="37">
        <v>5787.9743829981908</v>
      </c>
      <c r="F211" s="48">
        <v>5093.4174570384075</v>
      </c>
      <c r="G211" s="36" t="s">
        <v>354</v>
      </c>
      <c r="H211" s="39" t="s">
        <v>745</v>
      </c>
      <c r="I211" s="40" t="str">
        <f t="shared" si="78"/>
        <v>1.2.4.27</v>
      </c>
      <c r="J211" s="41">
        <v>4</v>
      </c>
      <c r="K211" s="42">
        <f t="shared" si="83"/>
        <v>1</v>
      </c>
      <c r="L211" s="43">
        <f t="shared" si="85"/>
        <v>2</v>
      </c>
      <c r="M211" s="43">
        <f t="shared" si="85"/>
        <v>4</v>
      </c>
      <c r="N211" s="43">
        <f t="shared" si="85"/>
        <v>27</v>
      </c>
      <c r="O211" s="43">
        <f t="shared" si="85"/>
        <v>0</v>
      </c>
      <c r="P211" s="43">
        <f t="shared" si="85"/>
        <v>0</v>
      </c>
      <c r="Q211" s="43">
        <f t="shared" si="85"/>
        <v>0</v>
      </c>
      <c r="R211" s="43">
        <f t="shared" si="85"/>
        <v>0</v>
      </c>
      <c r="S211" s="44">
        <f t="shared" si="85"/>
        <v>0</v>
      </c>
      <c r="T211" s="42" t="str">
        <f t="shared" si="86"/>
        <v>1.</v>
      </c>
      <c r="U211" s="43" t="str">
        <f t="shared" si="86"/>
        <v>2.</v>
      </c>
      <c r="V211" s="43" t="str">
        <f t="shared" si="86"/>
        <v>4.</v>
      </c>
      <c r="W211" s="43" t="str">
        <f t="shared" si="86"/>
        <v>27.</v>
      </c>
      <c r="X211" s="43" t="str">
        <f t="shared" si="86"/>
        <v/>
      </c>
      <c r="Y211" s="43" t="str">
        <f t="shared" si="86"/>
        <v/>
      </c>
      <c r="Z211" s="43" t="str">
        <f t="shared" si="86"/>
        <v/>
      </c>
      <c r="AA211" s="43" t="str">
        <f t="shared" si="86"/>
        <v/>
      </c>
      <c r="AB211" s="43" t="str">
        <f t="shared" si="86"/>
        <v/>
      </c>
      <c r="AC211" s="45" t="str">
        <f t="shared" si="79"/>
        <v>1.2.4.27.</v>
      </c>
    </row>
    <row r="212" spans="1:29" s="26" customFormat="1" ht="27.6" x14ac:dyDescent="0.3">
      <c r="A212" s="46" t="str">
        <f t="shared" si="77"/>
        <v>1.2.4.28</v>
      </c>
      <c r="B212" s="95" t="s">
        <v>353</v>
      </c>
      <c r="C212" s="36" t="s">
        <v>9</v>
      </c>
      <c r="D212" s="36">
        <v>1</v>
      </c>
      <c r="E212" s="37">
        <v>4203.8272512643662</v>
      </c>
      <c r="F212" s="48">
        <v>4203.8272512643662</v>
      </c>
      <c r="G212" s="36" t="s">
        <v>355</v>
      </c>
      <c r="H212" s="39" t="s">
        <v>746</v>
      </c>
      <c r="I212" s="40" t="str">
        <f t="shared" si="78"/>
        <v>1.2.4.28</v>
      </c>
      <c r="J212" s="41">
        <v>4</v>
      </c>
      <c r="K212" s="42">
        <f t="shared" si="83"/>
        <v>1</v>
      </c>
      <c r="L212" s="43">
        <f t="shared" si="85"/>
        <v>2</v>
      </c>
      <c r="M212" s="43">
        <f t="shared" si="85"/>
        <v>4</v>
      </c>
      <c r="N212" s="43">
        <f t="shared" si="85"/>
        <v>28</v>
      </c>
      <c r="O212" s="43">
        <f t="shared" si="85"/>
        <v>0</v>
      </c>
      <c r="P212" s="43">
        <f t="shared" si="85"/>
        <v>0</v>
      </c>
      <c r="Q212" s="43">
        <f t="shared" si="85"/>
        <v>0</v>
      </c>
      <c r="R212" s="43">
        <f t="shared" si="85"/>
        <v>0</v>
      </c>
      <c r="S212" s="44">
        <f t="shared" si="85"/>
        <v>0</v>
      </c>
      <c r="T212" s="42" t="str">
        <f t="shared" si="86"/>
        <v>1.</v>
      </c>
      <c r="U212" s="43" t="str">
        <f t="shared" si="86"/>
        <v>2.</v>
      </c>
      <c r="V212" s="43" t="str">
        <f t="shared" si="86"/>
        <v>4.</v>
      </c>
      <c r="W212" s="43" t="str">
        <f t="shared" si="86"/>
        <v>28.</v>
      </c>
      <c r="X212" s="43" t="str">
        <f t="shared" si="86"/>
        <v/>
      </c>
      <c r="Y212" s="43" t="str">
        <f t="shared" si="86"/>
        <v/>
      </c>
      <c r="Z212" s="43" t="str">
        <f t="shared" si="86"/>
        <v/>
      </c>
      <c r="AA212" s="43" t="str">
        <f t="shared" si="86"/>
        <v/>
      </c>
      <c r="AB212" s="43" t="str">
        <f t="shared" si="86"/>
        <v/>
      </c>
      <c r="AC212" s="45" t="str">
        <f t="shared" si="79"/>
        <v>1.2.4.28.</v>
      </c>
    </row>
    <row r="213" spans="1:29" s="26" customFormat="1" ht="27.6" x14ac:dyDescent="0.3">
      <c r="A213" s="46" t="str">
        <f t="shared" si="77"/>
        <v>1.2.4.29</v>
      </c>
      <c r="B213" s="95" t="s">
        <v>356</v>
      </c>
      <c r="C213" s="36" t="s">
        <v>10</v>
      </c>
      <c r="D213" s="36">
        <v>67</v>
      </c>
      <c r="E213" s="37">
        <v>158.69211183935428</v>
      </c>
      <c r="F213" s="48">
        <v>10632.371493236737</v>
      </c>
      <c r="G213" s="36" t="s">
        <v>357</v>
      </c>
      <c r="H213" s="39" t="s">
        <v>747</v>
      </c>
      <c r="I213" s="40" t="str">
        <f t="shared" si="78"/>
        <v>1.2.4.29</v>
      </c>
      <c r="J213" s="41">
        <v>4</v>
      </c>
      <c r="K213" s="42">
        <f t="shared" si="83"/>
        <v>1</v>
      </c>
      <c r="L213" s="43">
        <f t="shared" si="85"/>
        <v>2</v>
      </c>
      <c r="M213" s="43">
        <f t="shared" si="85"/>
        <v>4</v>
      </c>
      <c r="N213" s="43">
        <f t="shared" si="85"/>
        <v>29</v>
      </c>
      <c r="O213" s="43">
        <f t="shared" si="85"/>
        <v>0</v>
      </c>
      <c r="P213" s="43">
        <f t="shared" si="85"/>
        <v>0</v>
      </c>
      <c r="Q213" s="43">
        <f t="shared" si="85"/>
        <v>0</v>
      </c>
      <c r="R213" s="43">
        <f t="shared" si="85"/>
        <v>0</v>
      </c>
      <c r="S213" s="44">
        <f t="shared" si="85"/>
        <v>0</v>
      </c>
      <c r="T213" s="42" t="str">
        <f t="shared" si="86"/>
        <v>1.</v>
      </c>
      <c r="U213" s="43" t="str">
        <f t="shared" si="86"/>
        <v>2.</v>
      </c>
      <c r="V213" s="43" t="str">
        <f t="shared" si="86"/>
        <v>4.</v>
      </c>
      <c r="W213" s="43" t="str">
        <f t="shared" si="86"/>
        <v>29.</v>
      </c>
      <c r="X213" s="43" t="str">
        <f t="shared" si="86"/>
        <v/>
      </c>
      <c r="Y213" s="43" t="str">
        <f t="shared" si="86"/>
        <v/>
      </c>
      <c r="Z213" s="43" t="str">
        <f t="shared" si="86"/>
        <v/>
      </c>
      <c r="AA213" s="43" t="str">
        <f t="shared" si="86"/>
        <v/>
      </c>
      <c r="AB213" s="43" t="str">
        <f t="shared" si="86"/>
        <v/>
      </c>
      <c r="AC213" s="45" t="str">
        <f t="shared" si="79"/>
        <v>1.2.4.29.</v>
      </c>
    </row>
    <row r="214" spans="1:29" s="26" customFormat="1" ht="27.6" x14ac:dyDescent="0.3">
      <c r="A214" s="46" t="str">
        <f t="shared" si="77"/>
        <v>1.2.4.30</v>
      </c>
      <c r="B214" s="95" t="s">
        <v>358</v>
      </c>
      <c r="C214" s="36" t="s">
        <v>10</v>
      </c>
      <c r="D214" s="36">
        <v>55</v>
      </c>
      <c r="E214" s="37">
        <v>158.69211183935431</v>
      </c>
      <c r="F214" s="48">
        <v>8728.0661511644867</v>
      </c>
      <c r="G214" s="36"/>
      <c r="H214" s="39" t="s">
        <v>747</v>
      </c>
      <c r="I214" s="40" t="str">
        <f t="shared" si="78"/>
        <v>1.2.4.30</v>
      </c>
      <c r="J214" s="41">
        <v>4</v>
      </c>
      <c r="K214" s="42">
        <f t="shared" si="83"/>
        <v>1</v>
      </c>
      <c r="L214" s="43">
        <f t="shared" si="85"/>
        <v>2</v>
      </c>
      <c r="M214" s="43">
        <f t="shared" si="85"/>
        <v>4</v>
      </c>
      <c r="N214" s="43">
        <f t="shared" si="85"/>
        <v>30</v>
      </c>
      <c r="O214" s="43">
        <f t="shared" si="85"/>
        <v>0</v>
      </c>
      <c r="P214" s="43">
        <f t="shared" si="85"/>
        <v>0</v>
      </c>
      <c r="Q214" s="43">
        <f t="shared" si="85"/>
        <v>0</v>
      </c>
      <c r="R214" s="43">
        <f t="shared" si="85"/>
        <v>0</v>
      </c>
      <c r="S214" s="44">
        <f t="shared" si="85"/>
        <v>0</v>
      </c>
      <c r="T214" s="42" t="str">
        <f t="shared" si="86"/>
        <v>1.</v>
      </c>
      <c r="U214" s="43" t="str">
        <f t="shared" si="86"/>
        <v>2.</v>
      </c>
      <c r="V214" s="43" t="str">
        <f t="shared" si="86"/>
        <v>4.</v>
      </c>
      <c r="W214" s="43" t="str">
        <f t="shared" si="86"/>
        <v>30.</v>
      </c>
      <c r="X214" s="43" t="str">
        <f t="shared" si="86"/>
        <v/>
      </c>
      <c r="Y214" s="43" t="str">
        <f t="shared" si="86"/>
        <v/>
      </c>
      <c r="Z214" s="43" t="str">
        <f t="shared" si="86"/>
        <v/>
      </c>
      <c r="AA214" s="43" t="str">
        <f t="shared" si="86"/>
        <v/>
      </c>
      <c r="AB214" s="43" t="str">
        <f t="shared" si="86"/>
        <v/>
      </c>
      <c r="AC214" s="45" t="str">
        <f t="shared" si="79"/>
        <v>1.2.4.30.</v>
      </c>
    </row>
    <row r="215" spans="1:29" s="26" customFormat="1" ht="27.6" x14ac:dyDescent="0.3">
      <c r="A215" s="46" t="str">
        <f t="shared" si="77"/>
        <v>1.2.4.31</v>
      </c>
      <c r="B215" s="95" t="s">
        <v>359</v>
      </c>
      <c r="C215" s="36" t="s">
        <v>10</v>
      </c>
      <c r="D215" s="36">
        <v>803</v>
      </c>
      <c r="E215" s="37">
        <v>149.74542502584106</v>
      </c>
      <c r="F215" s="48">
        <v>120245.57629575038</v>
      </c>
      <c r="G215" s="36" t="s">
        <v>360</v>
      </c>
      <c r="H215" s="39" t="s">
        <v>748</v>
      </c>
      <c r="I215" s="40" t="str">
        <f t="shared" si="78"/>
        <v>1.2.4.31</v>
      </c>
      <c r="J215" s="41">
        <v>4</v>
      </c>
      <c r="K215" s="42">
        <f t="shared" si="83"/>
        <v>1</v>
      </c>
      <c r="L215" s="43">
        <f t="shared" si="85"/>
        <v>2</v>
      </c>
      <c r="M215" s="43">
        <f t="shared" si="85"/>
        <v>4</v>
      </c>
      <c r="N215" s="43">
        <f t="shared" si="85"/>
        <v>31</v>
      </c>
      <c r="O215" s="43">
        <f t="shared" si="85"/>
        <v>0</v>
      </c>
      <c r="P215" s="43">
        <f t="shared" si="85"/>
        <v>0</v>
      </c>
      <c r="Q215" s="43">
        <f t="shared" si="85"/>
        <v>0</v>
      </c>
      <c r="R215" s="43">
        <f t="shared" si="85"/>
        <v>0</v>
      </c>
      <c r="S215" s="44">
        <f t="shared" si="85"/>
        <v>0</v>
      </c>
      <c r="T215" s="42" t="str">
        <f t="shared" si="86"/>
        <v>1.</v>
      </c>
      <c r="U215" s="43" t="str">
        <f t="shared" si="86"/>
        <v>2.</v>
      </c>
      <c r="V215" s="43" t="str">
        <f t="shared" si="86"/>
        <v>4.</v>
      </c>
      <c r="W215" s="43" t="str">
        <f t="shared" si="86"/>
        <v>31.</v>
      </c>
      <c r="X215" s="43" t="str">
        <f t="shared" si="86"/>
        <v/>
      </c>
      <c r="Y215" s="43" t="str">
        <f t="shared" si="86"/>
        <v/>
      </c>
      <c r="Z215" s="43" t="str">
        <f t="shared" si="86"/>
        <v/>
      </c>
      <c r="AA215" s="43" t="str">
        <f t="shared" si="86"/>
        <v/>
      </c>
      <c r="AB215" s="43" t="str">
        <f t="shared" si="86"/>
        <v/>
      </c>
      <c r="AC215" s="45" t="str">
        <f t="shared" si="79"/>
        <v>1.2.4.31.</v>
      </c>
    </row>
    <row r="216" spans="1:29" s="26" customFormat="1" ht="27.6" x14ac:dyDescent="0.3">
      <c r="A216" s="46" t="str">
        <f t="shared" si="77"/>
        <v>1.2.4.32</v>
      </c>
      <c r="B216" s="95" t="s">
        <v>31</v>
      </c>
      <c r="C216" s="36" t="s">
        <v>10</v>
      </c>
      <c r="D216" s="36">
        <v>694</v>
      </c>
      <c r="E216" s="37">
        <v>13.517845038753716</v>
      </c>
      <c r="F216" s="48">
        <v>9381.384456895079</v>
      </c>
      <c r="G216" s="36" t="s">
        <v>361</v>
      </c>
      <c r="H216" s="39" t="s">
        <v>749</v>
      </c>
      <c r="I216" s="40" t="str">
        <f t="shared" si="78"/>
        <v>1.2.4.32</v>
      </c>
      <c r="J216" s="41">
        <v>4</v>
      </c>
      <c r="K216" s="42">
        <f t="shared" si="83"/>
        <v>1</v>
      </c>
      <c r="L216" s="43">
        <f t="shared" si="85"/>
        <v>2</v>
      </c>
      <c r="M216" s="43">
        <f t="shared" si="85"/>
        <v>4</v>
      </c>
      <c r="N216" s="43">
        <f t="shared" si="85"/>
        <v>32</v>
      </c>
      <c r="O216" s="43">
        <f t="shared" si="85"/>
        <v>0</v>
      </c>
      <c r="P216" s="43">
        <f t="shared" si="85"/>
        <v>0</v>
      </c>
      <c r="Q216" s="43">
        <f t="shared" si="85"/>
        <v>0</v>
      </c>
      <c r="R216" s="43">
        <f t="shared" si="85"/>
        <v>0</v>
      </c>
      <c r="S216" s="44">
        <f t="shared" si="85"/>
        <v>0</v>
      </c>
      <c r="T216" s="42" t="str">
        <f t="shared" si="86"/>
        <v>1.</v>
      </c>
      <c r="U216" s="43" t="str">
        <f t="shared" si="86"/>
        <v>2.</v>
      </c>
      <c r="V216" s="43" t="str">
        <f t="shared" si="86"/>
        <v>4.</v>
      </c>
      <c r="W216" s="43" t="str">
        <f t="shared" si="86"/>
        <v>32.</v>
      </c>
      <c r="X216" s="43" t="str">
        <f t="shared" si="86"/>
        <v/>
      </c>
      <c r="Y216" s="43" t="str">
        <f t="shared" si="86"/>
        <v/>
      </c>
      <c r="Z216" s="43" t="str">
        <f t="shared" si="86"/>
        <v/>
      </c>
      <c r="AA216" s="43" t="str">
        <f t="shared" si="86"/>
        <v/>
      </c>
      <c r="AB216" s="43" t="str">
        <f t="shared" si="86"/>
        <v/>
      </c>
      <c r="AC216" s="45" t="str">
        <f t="shared" si="79"/>
        <v>1.2.4.32.</v>
      </c>
    </row>
    <row r="217" spans="1:29" s="26" customFormat="1" ht="27.6" x14ac:dyDescent="0.3">
      <c r="A217" s="46" t="str">
        <f t="shared" si="77"/>
        <v>1.2.4.33</v>
      </c>
      <c r="B217" s="95" t="s">
        <v>362</v>
      </c>
      <c r="C217" s="36" t="s">
        <v>9</v>
      </c>
      <c r="D217" s="36">
        <v>3</v>
      </c>
      <c r="E217" s="37">
        <v>5054.441924044163</v>
      </c>
      <c r="F217" s="48">
        <v>15163.325772132488</v>
      </c>
      <c r="G217" s="36" t="s">
        <v>363</v>
      </c>
      <c r="H217" s="39" t="s">
        <v>750</v>
      </c>
      <c r="I217" s="40" t="str">
        <f t="shared" si="78"/>
        <v>1.2.4.33</v>
      </c>
      <c r="J217" s="41">
        <v>4</v>
      </c>
      <c r="K217" s="42">
        <f t="shared" si="83"/>
        <v>1</v>
      </c>
      <c r="L217" s="43">
        <f t="shared" si="85"/>
        <v>2</v>
      </c>
      <c r="M217" s="43">
        <f t="shared" si="85"/>
        <v>4</v>
      </c>
      <c r="N217" s="43">
        <f t="shared" si="85"/>
        <v>33</v>
      </c>
      <c r="O217" s="43">
        <f t="shared" si="85"/>
        <v>0</v>
      </c>
      <c r="P217" s="43">
        <f t="shared" si="85"/>
        <v>0</v>
      </c>
      <c r="Q217" s="43">
        <f t="shared" si="85"/>
        <v>0</v>
      </c>
      <c r="R217" s="43">
        <f t="shared" si="85"/>
        <v>0</v>
      </c>
      <c r="S217" s="44">
        <f t="shared" si="85"/>
        <v>0</v>
      </c>
      <c r="T217" s="42" t="str">
        <f t="shared" si="86"/>
        <v>1.</v>
      </c>
      <c r="U217" s="43" t="str">
        <f t="shared" si="86"/>
        <v>2.</v>
      </c>
      <c r="V217" s="43" t="str">
        <f t="shared" si="86"/>
        <v>4.</v>
      </c>
      <c r="W217" s="43" t="str">
        <f t="shared" si="86"/>
        <v>33.</v>
      </c>
      <c r="X217" s="43" t="str">
        <f t="shared" si="86"/>
        <v/>
      </c>
      <c r="Y217" s="43" t="str">
        <f t="shared" si="86"/>
        <v/>
      </c>
      <c r="Z217" s="43" t="str">
        <f t="shared" si="86"/>
        <v/>
      </c>
      <c r="AA217" s="43" t="str">
        <f t="shared" si="86"/>
        <v/>
      </c>
      <c r="AB217" s="43" t="str">
        <f t="shared" si="86"/>
        <v/>
      </c>
      <c r="AC217" s="45" t="str">
        <f t="shared" si="79"/>
        <v>1.2.4.33.</v>
      </c>
    </row>
    <row r="218" spans="1:29" s="26" customFormat="1" ht="27.6" x14ac:dyDescent="0.3">
      <c r="A218" s="46" t="str">
        <f t="shared" si="77"/>
        <v>1.2.4.34</v>
      </c>
      <c r="B218" s="95" t="s">
        <v>364</v>
      </c>
      <c r="C218" s="36" t="s">
        <v>10</v>
      </c>
      <c r="D218" s="36">
        <v>10</v>
      </c>
      <c r="E218" s="37">
        <v>47.679190868972832</v>
      </c>
      <c r="F218" s="48">
        <v>476.7919086897283</v>
      </c>
      <c r="G218" s="36" t="s">
        <v>107</v>
      </c>
      <c r="H218" s="39" t="s">
        <v>670</v>
      </c>
      <c r="I218" s="40" t="str">
        <f t="shared" si="78"/>
        <v>1.2.4.34</v>
      </c>
      <c r="J218" s="41">
        <v>4</v>
      </c>
      <c r="K218" s="42">
        <f t="shared" si="83"/>
        <v>1</v>
      </c>
      <c r="L218" s="43">
        <f t="shared" si="85"/>
        <v>2</v>
      </c>
      <c r="M218" s="43">
        <f t="shared" si="85"/>
        <v>4</v>
      </c>
      <c r="N218" s="43">
        <f t="shared" si="85"/>
        <v>34</v>
      </c>
      <c r="O218" s="43">
        <f t="shared" si="85"/>
        <v>0</v>
      </c>
      <c r="P218" s="43">
        <f t="shared" si="85"/>
        <v>0</v>
      </c>
      <c r="Q218" s="43">
        <f t="shared" si="85"/>
        <v>0</v>
      </c>
      <c r="R218" s="43">
        <f t="shared" si="85"/>
        <v>0</v>
      </c>
      <c r="S218" s="44">
        <f t="shared" si="85"/>
        <v>0</v>
      </c>
      <c r="T218" s="42" t="str">
        <f t="shared" si="86"/>
        <v>1.</v>
      </c>
      <c r="U218" s="43" t="str">
        <f t="shared" si="86"/>
        <v>2.</v>
      </c>
      <c r="V218" s="43" t="str">
        <f t="shared" si="86"/>
        <v>4.</v>
      </c>
      <c r="W218" s="43" t="str">
        <f t="shared" si="86"/>
        <v>34.</v>
      </c>
      <c r="X218" s="43" t="str">
        <f t="shared" si="86"/>
        <v/>
      </c>
      <c r="Y218" s="43" t="str">
        <f t="shared" si="86"/>
        <v/>
      </c>
      <c r="Z218" s="43" t="str">
        <f t="shared" si="86"/>
        <v/>
      </c>
      <c r="AA218" s="43" t="str">
        <f t="shared" si="86"/>
        <v/>
      </c>
      <c r="AB218" s="43" t="str">
        <f t="shared" si="86"/>
        <v/>
      </c>
      <c r="AC218" s="45" t="str">
        <f t="shared" si="79"/>
        <v>1.2.4.34.</v>
      </c>
    </row>
    <row r="219" spans="1:29" ht="14.4" x14ac:dyDescent="0.3">
      <c r="A219" s="98" t="str">
        <f t="shared" si="77"/>
        <v>1.2.4.35</v>
      </c>
      <c r="B219" s="99" t="s">
        <v>21</v>
      </c>
      <c r="C219" s="100"/>
      <c r="D219" s="101"/>
      <c r="E219" s="37"/>
      <c r="F219" s="48"/>
      <c r="G219" s="36"/>
      <c r="H219" s="39"/>
      <c r="I219" s="40" t="str">
        <f t="shared" si="78"/>
        <v>1.2.4.35</v>
      </c>
      <c r="J219" s="41">
        <v>4</v>
      </c>
      <c r="K219" s="42">
        <f t="shared" si="83"/>
        <v>1</v>
      </c>
      <c r="L219" s="43">
        <f t="shared" si="85"/>
        <v>2</v>
      </c>
      <c r="M219" s="43">
        <f t="shared" si="85"/>
        <v>4</v>
      </c>
      <c r="N219" s="43">
        <f t="shared" si="85"/>
        <v>35</v>
      </c>
      <c r="O219" s="43">
        <f t="shared" si="85"/>
        <v>0</v>
      </c>
      <c r="P219" s="43">
        <f t="shared" si="85"/>
        <v>0</v>
      </c>
      <c r="Q219" s="43">
        <f t="shared" si="85"/>
        <v>0</v>
      </c>
      <c r="R219" s="43">
        <f t="shared" si="85"/>
        <v>0</v>
      </c>
      <c r="S219" s="44">
        <f t="shared" si="85"/>
        <v>0</v>
      </c>
      <c r="T219" s="42" t="str">
        <f t="shared" si="86"/>
        <v>1.</v>
      </c>
      <c r="U219" s="43" t="str">
        <f t="shared" si="86"/>
        <v>2.</v>
      </c>
      <c r="V219" s="43" t="str">
        <f t="shared" si="86"/>
        <v>4.</v>
      </c>
      <c r="W219" s="43" t="str">
        <f t="shared" si="86"/>
        <v>35.</v>
      </c>
      <c r="X219" s="43" t="str">
        <f t="shared" si="86"/>
        <v/>
      </c>
      <c r="Y219" s="43" t="str">
        <f t="shared" si="86"/>
        <v/>
      </c>
      <c r="Z219" s="43" t="str">
        <f t="shared" si="86"/>
        <v/>
      </c>
      <c r="AA219" s="43" t="str">
        <f t="shared" si="86"/>
        <v/>
      </c>
      <c r="AB219" s="43" t="str">
        <f t="shared" si="86"/>
        <v/>
      </c>
      <c r="AC219" s="45" t="str">
        <f t="shared" si="79"/>
        <v>1.2.4.35.</v>
      </c>
    </row>
    <row r="220" spans="1:29" s="26" customFormat="1" ht="27.6" x14ac:dyDescent="0.3">
      <c r="A220" s="46" t="str">
        <f t="shared" si="77"/>
        <v>1.2.4.35.1</v>
      </c>
      <c r="B220" s="95" t="s">
        <v>365</v>
      </c>
      <c r="C220" s="36" t="s">
        <v>366</v>
      </c>
      <c r="D220" s="36">
        <v>80</v>
      </c>
      <c r="E220" s="37">
        <v>14.773833790385954</v>
      </c>
      <c r="F220" s="48">
        <v>1181.9067032308762</v>
      </c>
      <c r="G220" s="36" t="s">
        <v>367</v>
      </c>
      <c r="H220" s="39" t="s">
        <v>751</v>
      </c>
      <c r="I220" s="40" t="str">
        <f t="shared" si="78"/>
        <v>1.2.4.35.1</v>
      </c>
      <c r="J220" s="41">
        <v>5</v>
      </c>
      <c r="K220" s="42">
        <f t="shared" si="83"/>
        <v>1</v>
      </c>
      <c r="L220" s="43">
        <f t="shared" si="85"/>
        <v>2</v>
      </c>
      <c r="M220" s="43">
        <f t="shared" si="85"/>
        <v>4</v>
      </c>
      <c r="N220" s="43">
        <f t="shared" si="85"/>
        <v>35</v>
      </c>
      <c r="O220" s="43">
        <f t="shared" si="85"/>
        <v>1</v>
      </c>
      <c r="P220" s="43">
        <f t="shared" si="85"/>
        <v>0</v>
      </c>
      <c r="Q220" s="43">
        <f t="shared" si="85"/>
        <v>0</v>
      </c>
      <c r="R220" s="43">
        <f t="shared" si="85"/>
        <v>0</v>
      </c>
      <c r="S220" s="44">
        <f t="shared" si="85"/>
        <v>0</v>
      </c>
      <c r="T220" s="42" t="str">
        <f t="shared" si="86"/>
        <v>1.</v>
      </c>
      <c r="U220" s="43" t="str">
        <f t="shared" si="86"/>
        <v>2.</v>
      </c>
      <c r="V220" s="43" t="str">
        <f t="shared" si="86"/>
        <v>4.</v>
      </c>
      <c r="W220" s="43" t="str">
        <f t="shared" si="86"/>
        <v>35.</v>
      </c>
      <c r="X220" s="43" t="str">
        <f t="shared" si="86"/>
        <v>1.</v>
      </c>
      <c r="Y220" s="43" t="str">
        <f t="shared" si="86"/>
        <v/>
      </c>
      <c r="Z220" s="43" t="str">
        <f t="shared" si="86"/>
        <v/>
      </c>
      <c r="AA220" s="43" t="str">
        <f t="shared" si="86"/>
        <v/>
      </c>
      <c r="AB220" s="43" t="str">
        <f t="shared" si="86"/>
        <v/>
      </c>
      <c r="AC220" s="45" t="str">
        <f t="shared" si="79"/>
        <v>1.2.4.35.1.</v>
      </c>
    </row>
    <row r="221" spans="1:29" s="26" customFormat="1" ht="27.6" x14ac:dyDescent="0.3">
      <c r="A221" s="46" t="str">
        <f t="shared" si="77"/>
        <v>1.2.4.35.2</v>
      </c>
      <c r="B221" s="95" t="s">
        <v>192</v>
      </c>
      <c r="C221" s="36" t="s">
        <v>368</v>
      </c>
      <c r="D221" s="36">
        <v>80</v>
      </c>
      <c r="E221" s="37">
        <v>13.766526941041452</v>
      </c>
      <c r="F221" s="48">
        <v>1101.3221552833161</v>
      </c>
      <c r="G221" s="36" t="s">
        <v>369</v>
      </c>
      <c r="H221" s="39" t="s">
        <v>752</v>
      </c>
      <c r="I221" s="40" t="str">
        <f t="shared" si="78"/>
        <v>1.2.4.35.2</v>
      </c>
      <c r="J221" s="41">
        <v>5</v>
      </c>
      <c r="K221" s="42">
        <f t="shared" si="83"/>
        <v>1</v>
      </c>
      <c r="L221" s="43">
        <f t="shared" si="85"/>
        <v>2</v>
      </c>
      <c r="M221" s="43">
        <f t="shared" si="85"/>
        <v>4</v>
      </c>
      <c r="N221" s="43">
        <f t="shared" si="85"/>
        <v>35</v>
      </c>
      <c r="O221" s="43">
        <f t="shared" si="85"/>
        <v>2</v>
      </c>
      <c r="P221" s="43">
        <f t="shared" si="85"/>
        <v>0</v>
      </c>
      <c r="Q221" s="43">
        <f t="shared" si="85"/>
        <v>0</v>
      </c>
      <c r="R221" s="43">
        <f t="shared" si="85"/>
        <v>0</v>
      </c>
      <c r="S221" s="44">
        <f t="shared" si="85"/>
        <v>0</v>
      </c>
      <c r="T221" s="42" t="str">
        <f t="shared" si="86"/>
        <v>1.</v>
      </c>
      <c r="U221" s="43" t="str">
        <f t="shared" si="86"/>
        <v>2.</v>
      </c>
      <c r="V221" s="43" t="str">
        <f t="shared" si="86"/>
        <v>4.</v>
      </c>
      <c r="W221" s="43" t="str">
        <f t="shared" si="86"/>
        <v>35.</v>
      </c>
      <c r="X221" s="43" t="str">
        <f t="shared" si="86"/>
        <v>2.</v>
      </c>
      <c r="Y221" s="43" t="str">
        <f t="shared" si="86"/>
        <v/>
      </c>
      <c r="Z221" s="43" t="str">
        <f t="shared" si="86"/>
        <v/>
      </c>
      <c r="AA221" s="43" t="str">
        <f t="shared" si="86"/>
        <v/>
      </c>
      <c r="AB221" s="43" t="str">
        <f t="shared" si="86"/>
        <v/>
      </c>
      <c r="AC221" s="45" t="str">
        <f t="shared" si="79"/>
        <v>1.2.4.35.2.</v>
      </c>
    </row>
    <row r="222" spans="1:29" s="26" customFormat="1" ht="27.6" x14ac:dyDescent="0.3">
      <c r="A222" s="46" t="str">
        <f t="shared" si="77"/>
        <v>1.2.4.35.3</v>
      </c>
      <c r="B222" s="95" t="s">
        <v>370</v>
      </c>
      <c r="C222" s="126" t="s">
        <v>23</v>
      </c>
      <c r="D222" s="53">
        <v>0.02</v>
      </c>
      <c r="E222" s="37">
        <v>671.53789956299772</v>
      </c>
      <c r="F222" s="48">
        <v>13.430757991259956</v>
      </c>
      <c r="G222" s="36" t="s">
        <v>371</v>
      </c>
      <c r="H222" s="39" t="s">
        <v>753</v>
      </c>
      <c r="I222" s="40" t="str">
        <f t="shared" si="78"/>
        <v>1.2.4.35.3</v>
      </c>
      <c r="J222" s="41">
        <v>5</v>
      </c>
      <c r="K222" s="42">
        <f t="shared" si="83"/>
        <v>1</v>
      </c>
      <c r="L222" s="43">
        <f t="shared" ref="L222:S228" si="87">IF(L$10=$J222,L221+1,IF(AND(L$10&lt;$J222,L221=0),1,IF(K222&lt;&gt;K221,0,L221)))</f>
        <v>2</v>
      </c>
      <c r="M222" s="43">
        <f t="shared" si="87"/>
        <v>4</v>
      </c>
      <c r="N222" s="43">
        <f t="shared" si="87"/>
        <v>35</v>
      </c>
      <c r="O222" s="43">
        <f t="shared" si="87"/>
        <v>3</v>
      </c>
      <c r="P222" s="43">
        <f t="shared" si="87"/>
        <v>0</v>
      </c>
      <c r="Q222" s="43">
        <f t="shared" si="87"/>
        <v>0</v>
      </c>
      <c r="R222" s="43">
        <f t="shared" si="87"/>
        <v>0</v>
      </c>
      <c r="S222" s="44">
        <f t="shared" si="87"/>
        <v>0</v>
      </c>
      <c r="T222" s="42" t="str">
        <f t="shared" si="86"/>
        <v>1.</v>
      </c>
      <c r="U222" s="43" t="str">
        <f t="shared" si="86"/>
        <v>2.</v>
      </c>
      <c r="V222" s="43" t="str">
        <f t="shared" si="86"/>
        <v>4.</v>
      </c>
      <c r="W222" s="43" t="str">
        <f t="shared" si="86"/>
        <v>35.</v>
      </c>
      <c r="X222" s="43" t="str">
        <f t="shared" si="86"/>
        <v>3.</v>
      </c>
      <c r="Y222" s="43" t="str">
        <f t="shared" si="86"/>
        <v/>
      </c>
      <c r="Z222" s="43" t="str">
        <f t="shared" si="86"/>
        <v/>
      </c>
      <c r="AA222" s="43" t="str">
        <f t="shared" si="86"/>
        <v/>
      </c>
      <c r="AB222" s="43" t="str">
        <f t="shared" si="86"/>
        <v/>
      </c>
      <c r="AC222" s="45" t="str">
        <f t="shared" si="79"/>
        <v>1.2.4.35.3.</v>
      </c>
    </row>
    <row r="223" spans="1:29" s="26" customFormat="1" ht="27.6" x14ac:dyDescent="0.3">
      <c r="A223" s="46" t="str">
        <f t="shared" ref="A223:A257" si="88">I223</f>
        <v>1.2.4.35.4</v>
      </c>
      <c r="B223" s="95" t="s">
        <v>372</v>
      </c>
      <c r="C223" s="36" t="s">
        <v>23</v>
      </c>
      <c r="D223" s="36">
        <v>0.02</v>
      </c>
      <c r="E223" s="37">
        <v>1007.3068493444965</v>
      </c>
      <c r="F223" s="48">
        <v>20.146136986889932</v>
      </c>
      <c r="G223" s="36" t="s">
        <v>239</v>
      </c>
      <c r="H223" s="39" t="s">
        <v>754</v>
      </c>
      <c r="I223" s="40" t="str">
        <f t="shared" si="78"/>
        <v>1.2.4.35.4</v>
      </c>
      <c r="J223" s="41">
        <v>5</v>
      </c>
      <c r="K223" s="42">
        <f t="shared" si="83"/>
        <v>1</v>
      </c>
      <c r="L223" s="43">
        <f t="shared" si="87"/>
        <v>2</v>
      </c>
      <c r="M223" s="43">
        <f t="shared" si="87"/>
        <v>4</v>
      </c>
      <c r="N223" s="43">
        <f t="shared" si="87"/>
        <v>35</v>
      </c>
      <c r="O223" s="43">
        <f t="shared" si="87"/>
        <v>4</v>
      </c>
      <c r="P223" s="43">
        <f t="shared" si="87"/>
        <v>0</v>
      </c>
      <c r="Q223" s="43">
        <f t="shared" si="87"/>
        <v>0</v>
      </c>
      <c r="R223" s="43">
        <f t="shared" si="87"/>
        <v>0</v>
      </c>
      <c r="S223" s="44">
        <f t="shared" si="87"/>
        <v>0</v>
      </c>
      <c r="T223" s="42" t="str">
        <f t="shared" si="86"/>
        <v>1.</v>
      </c>
      <c r="U223" s="43" t="str">
        <f t="shared" si="86"/>
        <v>2.</v>
      </c>
      <c r="V223" s="43" t="str">
        <f t="shared" si="86"/>
        <v>4.</v>
      </c>
      <c r="W223" s="43" t="str">
        <f t="shared" si="86"/>
        <v>35.</v>
      </c>
      <c r="X223" s="43" t="str">
        <f t="shared" si="86"/>
        <v>4.</v>
      </c>
      <c r="Y223" s="43" t="str">
        <f t="shared" si="86"/>
        <v/>
      </c>
      <c r="Z223" s="43" t="str">
        <f t="shared" si="86"/>
        <v/>
      </c>
      <c r="AA223" s="43" t="str">
        <f t="shared" si="86"/>
        <v/>
      </c>
      <c r="AB223" s="43" t="str">
        <f t="shared" si="86"/>
        <v/>
      </c>
      <c r="AC223" s="45" t="str">
        <f t="shared" si="79"/>
        <v>1.2.4.35.4.</v>
      </c>
    </row>
    <row r="224" spans="1:29" s="26" customFormat="1" ht="27.6" x14ac:dyDescent="0.3">
      <c r="A224" s="46" t="str">
        <f t="shared" si="88"/>
        <v>1.2.4.35.4.1</v>
      </c>
      <c r="B224" s="95" t="s">
        <v>373</v>
      </c>
      <c r="C224" s="36" t="s">
        <v>14</v>
      </c>
      <c r="D224" s="36">
        <v>5</v>
      </c>
      <c r="E224" s="37">
        <v>8.0584547947559724</v>
      </c>
      <c r="F224" s="48">
        <v>40.292273973779864</v>
      </c>
      <c r="G224" s="36" t="s">
        <v>187</v>
      </c>
      <c r="H224" s="39" t="s">
        <v>755</v>
      </c>
      <c r="I224" s="40" t="str">
        <f t="shared" si="78"/>
        <v>1.2.4.35.4.1</v>
      </c>
      <c r="J224" s="41">
        <v>6</v>
      </c>
      <c r="K224" s="42">
        <f t="shared" si="83"/>
        <v>1</v>
      </c>
      <c r="L224" s="43">
        <f t="shared" si="87"/>
        <v>2</v>
      </c>
      <c r="M224" s="43">
        <f t="shared" si="87"/>
        <v>4</v>
      </c>
      <c r="N224" s="43">
        <f t="shared" si="87"/>
        <v>35</v>
      </c>
      <c r="O224" s="43">
        <f t="shared" si="87"/>
        <v>4</v>
      </c>
      <c r="P224" s="43">
        <f t="shared" si="87"/>
        <v>1</v>
      </c>
      <c r="Q224" s="43">
        <f t="shared" si="87"/>
        <v>0</v>
      </c>
      <c r="R224" s="43">
        <f t="shared" si="87"/>
        <v>0</v>
      </c>
      <c r="S224" s="44">
        <f t="shared" si="87"/>
        <v>0</v>
      </c>
      <c r="T224" s="42" t="str">
        <f t="shared" si="86"/>
        <v>1.</v>
      </c>
      <c r="U224" s="43" t="str">
        <f t="shared" si="86"/>
        <v>2.</v>
      </c>
      <c r="V224" s="43" t="str">
        <f t="shared" si="86"/>
        <v>4.</v>
      </c>
      <c r="W224" s="43" t="str">
        <f t="shared" si="86"/>
        <v>35.</v>
      </c>
      <c r="X224" s="43" t="str">
        <f t="shared" si="86"/>
        <v>4.</v>
      </c>
      <c r="Y224" s="43" t="str">
        <f t="shared" si="86"/>
        <v>1.</v>
      </c>
      <c r="Z224" s="43" t="str">
        <f t="shared" si="86"/>
        <v/>
      </c>
      <c r="AA224" s="43" t="str">
        <f t="shared" si="86"/>
        <v/>
      </c>
      <c r="AB224" s="43" t="str">
        <f t="shared" si="86"/>
        <v/>
      </c>
      <c r="AC224" s="45" t="str">
        <f t="shared" si="79"/>
        <v>1.2.4.35.4.1.</v>
      </c>
    </row>
    <row r="225" spans="1:29" s="26" customFormat="1" ht="27.6" x14ac:dyDescent="0.3">
      <c r="A225" s="46" t="str">
        <f t="shared" si="88"/>
        <v>1.2.4.35.4.2</v>
      </c>
      <c r="B225" s="95" t="s">
        <v>199</v>
      </c>
      <c r="C225" s="36" t="s">
        <v>14</v>
      </c>
      <c r="D225" s="36">
        <v>8</v>
      </c>
      <c r="E225" s="37">
        <v>59.319181128064798</v>
      </c>
      <c r="F225" s="48">
        <v>474.55344902451839</v>
      </c>
      <c r="G225" s="36" t="s">
        <v>233</v>
      </c>
      <c r="H225" s="39" t="s">
        <v>756</v>
      </c>
      <c r="I225" s="40" t="str">
        <f t="shared" si="78"/>
        <v>1.2.4.35.4.2</v>
      </c>
      <c r="J225" s="41">
        <v>6</v>
      </c>
      <c r="K225" s="42">
        <f t="shared" si="83"/>
        <v>1</v>
      </c>
      <c r="L225" s="43">
        <f t="shared" si="87"/>
        <v>2</v>
      </c>
      <c r="M225" s="43">
        <f t="shared" si="87"/>
        <v>4</v>
      </c>
      <c r="N225" s="43">
        <f t="shared" si="87"/>
        <v>35</v>
      </c>
      <c r="O225" s="43">
        <f t="shared" si="87"/>
        <v>4</v>
      </c>
      <c r="P225" s="43">
        <f t="shared" si="87"/>
        <v>2</v>
      </c>
      <c r="Q225" s="43">
        <f t="shared" si="87"/>
        <v>0</v>
      </c>
      <c r="R225" s="43">
        <f t="shared" si="87"/>
        <v>0</v>
      </c>
      <c r="S225" s="44">
        <f t="shared" si="87"/>
        <v>0</v>
      </c>
      <c r="T225" s="42" t="str">
        <f t="shared" si="86"/>
        <v>1.</v>
      </c>
      <c r="U225" s="43" t="str">
        <f t="shared" si="86"/>
        <v>2.</v>
      </c>
      <c r="V225" s="43" t="str">
        <f t="shared" si="86"/>
        <v>4.</v>
      </c>
      <c r="W225" s="43" t="str">
        <f t="shared" si="86"/>
        <v>35.</v>
      </c>
      <c r="X225" s="43" t="str">
        <f t="shared" si="86"/>
        <v>4.</v>
      </c>
      <c r="Y225" s="43" t="str">
        <f t="shared" si="86"/>
        <v>2.</v>
      </c>
      <c r="Z225" s="43" t="str">
        <f t="shared" si="86"/>
        <v/>
      </c>
      <c r="AA225" s="43" t="str">
        <f t="shared" si="86"/>
        <v/>
      </c>
      <c r="AB225" s="43" t="str">
        <f t="shared" si="86"/>
        <v/>
      </c>
      <c r="AC225" s="45" t="str">
        <f t="shared" si="79"/>
        <v>1.2.4.35.4.2.</v>
      </c>
    </row>
    <row r="226" spans="1:29" s="26" customFormat="1" ht="27.6" x14ac:dyDescent="0.3">
      <c r="A226" s="46" t="str">
        <f t="shared" si="88"/>
        <v>1.2.4.35.4.3</v>
      </c>
      <c r="B226" s="95" t="s">
        <v>201</v>
      </c>
      <c r="C226" s="36" t="s">
        <v>14</v>
      </c>
      <c r="D226" s="36">
        <v>4</v>
      </c>
      <c r="E226" s="37">
        <v>6.7153789956299779</v>
      </c>
      <c r="F226" s="48">
        <v>26.861515982519911</v>
      </c>
      <c r="G226" s="36" t="s">
        <v>231</v>
      </c>
      <c r="H226" s="39" t="s">
        <v>757</v>
      </c>
      <c r="I226" s="40" t="str">
        <f t="shared" si="78"/>
        <v>1.2.4.35.4.3</v>
      </c>
      <c r="J226" s="41">
        <v>6</v>
      </c>
      <c r="K226" s="42">
        <f t="shared" si="83"/>
        <v>1</v>
      </c>
      <c r="L226" s="43">
        <f t="shared" si="87"/>
        <v>2</v>
      </c>
      <c r="M226" s="43">
        <f t="shared" si="87"/>
        <v>4</v>
      </c>
      <c r="N226" s="43">
        <f t="shared" si="87"/>
        <v>35</v>
      </c>
      <c r="O226" s="43">
        <f t="shared" si="87"/>
        <v>4</v>
      </c>
      <c r="P226" s="43">
        <f t="shared" si="87"/>
        <v>3</v>
      </c>
      <c r="Q226" s="43">
        <f t="shared" si="87"/>
        <v>0</v>
      </c>
      <c r="R226" s="43">
        <f t="shared" si="87"/>
        <v>0</v>
      </c>
      <c r="S226" s="44">
        <f t="shared" si="87"/>
        <v>0</v>
      </c>
      <c r="T226" s="42" t="str">
        <f t="shared" si="86"/>
        <v>1.</v>
      </c>
      <c r="U226" s="43" t="str">
        <f t="shared" si="86"/>
        <v>2.</v>
      </c>
      <c r="V226" s="43" t="str">
        <f t="shared" si="86"/>
        <v>4.</v>
      </c>
      <c r="W226" s="43" t="str">
        <f t="shared" si="86"/>
        <v>35.</v>
      </c>
      <c r="X226" s="43" t="str">
        <f t="shared" si="86"/>
        <v>4.</v>
      </c>
      <c r="Y226" s="43" t="str">
        <f t="shared" si="86"/>
        <v>3.</v>
      </c>
      <c r="Z226" s="43" t="str">
        <f t="shared" si="86"/>
        <v/>
      </c>
      <c r="AA226" s="43" t="str">
        <f t="shared" si="86"/>
        <v/>
      </c>
      <c r="AB226" s="43" t="str">
        <f t="shared" si="86"/>
        <v/>
      </c>
      <c r="AC226" s="45" t="str">
        <f t="shared" si="79"/>
        <v>1.2.4.35.4.3.</v>
      </c>
    </row>
    <row r="227" spans="1:29" s="26" customFormat="1" ht="27.6" x14ac:dyDescent="0.3">
      <c r="A227" s="46" t="str">
        <f t="shared" si="88"/>
        <v>1.2.4.35.4.4</v>
      </c>
      <c r="B227" s="95" t="s">
        <v>203</v>
      </c>
      <c r="C227" s="36" t="s">
        <v>14</v>
      </c>
      <c r="D227" s="36">
        <v>4</v>
      </c>
      <c r="E227" s="37">
        <v>59.319181128064798</v>
      </c>
      <c r="F227" s="48">
        <v>237.27672451225919</v>
      </c>
      <c r="G227" s="36" t="s">
        <v>233</v>
      </c>
      <c r="H227" s="39" t="s">
        <v>756</v>
      </c>
      <c r="I227" s="40" t="str">
        <f t="shared" si="78"/>
        <v>1.2.4.35.4.4</v>
      </c>
      <c r="J227" s="41">
        <v>6</v>
      </c>
      <c r="K227" s="42">
        <f t="shared" si="83"/>
        <v>1</v>
      </c>
      <c r="L227" s="43">
        <f t="shared" si="87"/>
        <v>2</v>
      </c>
      <c r="M227" s="43">
        <f t="shared" si="87"/>
        <v>4</v>
      </c>
      <c r="N227" s="43">
        <f t="shared" si="87"/>
        <v>35</v>
      </c>
      <c r="O227" s="43">
        <f t="shared" si="87"/>
        <v>4</v>
      </c>
      <c r="P227" s="43">
        <f t="shared" si="87"/>
        <v>4</v>
      </c>
      <c r="Q227" s="43">
        <f t="shared" si="87"/>
        <v>0</v>
      </c>
      <c r="R227" s="43">
        <f t="shared" si="87"/>
        <v>0</v>
      </c>
      <c r="S227" s="44">
        <f t="shared" si="87"/>
        <v>0</v>
      </c>
      <c r="T227" s="42" t="str">
        <f t="shared" si="86"/>
        <v>1.</v>
      </c>
      <c r="U227" s="43" t="str">
        <f t="shared" si="86"/>
        <v>2.</v>
      </c>
      <c r="V227" s="43" t="str">
        <f t="shared" si="86"/>
        <v>4.</v>
      </c>
      <c r="W227" s="43" t="str">
        <f t="shared" si="86"/>
        <v>35.</v>
      </c>
      <c r="X227" s="43" t="str">
        <f t="shared" si="86"/>
        <v>4.</v>
      </c>
      <c r="Y227" s="43" t="str">
        <f t="shared" si="86"/>
        <v>4.</v>
      </c>
      <c r="Z227" s="43" t="str">
        <f t="shared" si="86"/>
        <v/>
      </c>
      <c r="AA227" s="43" t="str">
        <f t="shared" si="86"/>
        <v/>
      </c>
      <c r="AB227" s="43" t="str">
        <f t="shared" si="86"/>
        <v/>
      </c>
      <c r="AC227" s="45" t="str">
        <f t="shared" si="79"/>
        <v>1.2.4.35.4.4.</v>
      </c>
    </row>
    <row r="228" spans="1:29" s="26" customFormat="1" ht="27.6" x14ac:dyDescent="0.3">
      <c r="A228" s="46" t="str">
        <f t="shared" si="88"/>
        <v>1.2.4.35.4.5</v>
      </c>
      <c r="B228" s="95" t="s">
        <v>204</v>
      </c>
      <c r="C228" s="36" t="s">
        <v>14</v>
      </c>
      <c r="D228" s="36">
        <v>2</v>
      </c>
      <c r="E228" s="37">
        <v>6.7153789956299779</v>
      </c>
      <c r="F228" s="48">
        <v>13.430757991259956</v>
      </c>
      <c r="G228" s="36" t="s">
        <v>231</v>
      </c>
      <c r="H228" s="39" t="s">
        <v>757</v>
      </c>
      <c r="I228" s="40" t="str">
        <f t="shared" si="78"/>
        <v>1.2.4.35.4.5</v>
      </c>
      <c r="J228" s="41">
        <v>6</v>
      </c>
      <c r="K228" s="42">
        <f t="shared" si="83"/>
        <v>1</v>
      </c>
      <c r="L228" s="43">
        <f t="shared" si="87"/>
        <v>2</v>
      </c>
      <c r="M228" s="43">
        <f t="shared" si="87"/>
        <v>4</v>
      </c>
      <c r="N228" s="43">
        <f t="shared" si="87"/>
        <v>35</v>
      </c>
      <c r="O228" s="43">
        <f t="shared" si="87"/>
        <v>4</v>
      </c>
      <c r="P228" s="43">
        <f t="shared" si="87"/>
        <v>5</v>
      </c>
      <c r="Q228" s="43">
        <f t="shared" si="87"/>
        <v>0</v>
      </c>
      <c r="R228" s="43">
        <f t="shared" si="87"/>
        <v>0</v>
      </c>
      <c r="S228" s="44">
        <f t="shared" si="87"/>
        <v>0</v>
      </c>
      <c r="T228" s="42" t="str">
        <f t="shared" si="86"/>
        <v>1.</v>
      </c>
      <c r="U228" s="43" t="str">
        <f t="shared" si="86"/>
        <v>2.</v>
      </c>
      <c r="V228" s="43" t="str">
        <f t="shared" si="86"/>
        <v>4.</v>
      </c>
      <c r="W228" s="43" t="str">
        <f t="shared" si="86"/>
        <v>35.</v>
      </c>
      <c r="X228" s="43" t="str">
        <f t="shared" si="86"/>
        <v>4.</v>
      </c>
      <c r="Y228" s="43" t="str">
        <f t="shared" si="86"/>
        <v>5.</v>
      </c>
      <c r="Z228" s="43" t="str">
        <f t="shared" si="86"/>
        <v/>
      </c>
      <c r="AA228" s="43" t="str">
        <f t="shared" si="86"/>
        <v/>
      </c>
      <c r="AB228" s="43" t="str">
        <f t="shared" si="86"/>
        <v/>
      </c>
      <c r="AC228" s="45" t="str">
        <f t="shared" si="79"/>
        <v>1.2.4.35.4.5.</v>
      </c>
    </row>
    <row r="229" spans="1:29" s="27" customFormat="1" ht="14.4" x14ac:dyDescent="0.3">
      <c r="A229" s="122" t="str">
        <f t="shared" si="88"/>
        <v>1.2.5</v>
      </c>
      <c r="B229" s="127" t="s">
        <v>404</v>
      </c>
      <c r="C229" s="124"/>
      <c r="D229" s="125"/>
      <c r="E229" s="197"/>
      <c r="F229" s="70">
        <f>SUM(F230:F258)</f>
        <v>12084403.608485686</v>
      </c>
      <c r="G229" s="49" t="s">
        <v>405</v>
      </c>
      <c r="H229" s="50"/>
      <c r="I229" s="40" t="str">
        <f t="shared" ref="I229" si="89">IF(J229=0,"",LEFT(AC229,LEN(AC229)-1))</f>
        <v>1.2.5</v>
      </c>
      <c r="J229" s="41">
        <v>3</v>
      </c>
      <c r="K229" s="42">
        <f t="shared" ref="K229" si="90">IF(J229=$K$10,K228+1,K228)</f>
        <v>1</v>
      </c>
      <c r="L229" s="43">
        <f t="shared" ref="L229" si="91">IF(L$10=$J229,L228+1,IF(AND(L$10&lt;$J229,L228=0),1,IF(K229&lt;&gt;K228,0,L228)))</f>
        <v>2</v>
      </c>
      <c r="M229" s="43">
        <f t="shared" ref="M229" si="92">IF(M$10=$J229,M228+1,IF(AND(M$10&lt;$J229,M228=0),1,IF(L229&lt;&gt;L228,0,M228)))</f>
        <v>5</v>
      </c>
      <c r="N229" s="43">
        <f t="shared" ref="N229" si="93">IF(N$10=$J229,N228+1,IF(AND(N$10&lt;$J229,N228=0),1,IF(M229&lt;&gt;M228,0,N228)))</f>
        <v>0</v>
      </c>
      <c r="O229" s="43">
        <f t="shared" ref="O229" si="94">IF(O$10=$J229,O228+1,IF(AND(O$10&lt;$J229,O228=0),1,IF(N229&lt;&gt;N228,0,O228)))</f>
        <v>0</v>
      </c>
      <c r="P229" s="43">
        <f t="shared" ref="P229" si="95">IF(P$10=$J229,P228+1,IF(AND(P$10&lt;$J229,P228=0),1,IF(O229&lt;&gt;O228,0,P228)))</f>
        <v>0</v>
      </c>
      <c r="Q229" s="43">
        <f t="shared" ref="Q229" si="96">IF(Q$10=$J229,Q228+1,IF(AND(Q$10&lt;$J229,Q228=0),1,IF(P229&lt;&gt;P228,0,Q228)))</f>
        <v>0</v>
      </c>
      <c r="R229" s="43">
        <f t="shared" ref="R229" si="97">IF(R$10=$J229,R228+1,IF(AND(R$10&lt;$J229,R228=0),1,IF(Q229&lt;&gt;Q228,0,R228)))</f>
        <v>0</v>
      </c>
      <c r="S229" s="44">
        <f t="shared" ref="S229" si="98">IF(S$10=$J229,S228+1,IF(AND(S$10&lt;$J229,S228=0),1,IF(R229&lt;&gt;R228,0,S228)))</f>
        <v>0</v>
      </c>
      <c r="T229" s="42" t="str">
        <f t="shared" ref="T229:AB229" si="99">IF(K229=0,"",K229&amp;".")</f>
        <v>1.</v>
      </c>
      <c r="U229" s="43" t="str">
        <f t="shared" si="99"/>
        <v>2.</v>
      </c>
      <c r="V229" s="43" t="str">
        <f t="shared" si="99"/>
        <v>5.</v>
      </c>
      <c r="W229" s="43" t="str">
        <f t="shared" si="99"/>
        <v/>
      </c>
      <c r="X229" s="43" t="str">
        <f t="shared" si="99"/>
        <v/>
      </c>
      <c r="Y229" s="43" t="str">
        <f t="shared" si="99"/>
        <v/>
      </c>
      <c r="Z229" s="43" t="str">
        <f t="shared" si="99"/>
        <v/>
      </c>
      <c r="AA229" s="43" t="str">
        <f t="shared" si="99"/>
        <v/>
      </c>
      <c r="AB229" s="43" t="str">
        <f t="shared" si="99"/>
        <v/>
      </c>
      <c r="AC229" s="45" t="str">
        <f t="shared" ref="AC229" si="100">T229&amp;U229&amp;V229&amp;W229&amp;X229&amp;Y229&amp;Z229&amp;AA229&amp;AB229</f>
        <v>1.2.5.</v>
      </c>
    </row>
    <row r="230" spans="1:29" s="128" customFormat="1" ht="28.2" x14ac:dyDescent="0.3">
      <c r="A230" s="80" t="str">
        <f t="shared" si="88"/>
        <v>1.2.5.1</v>
      </c>
      <c r="B230" s="120" t="s">
        <v>374</v>
      </c>
      <c r="C230" s="36" t="s">
        <v>375</v>
      </c>
      <c r="D230" s="36">
        <v>28</v>
      </c>
      <c r="E230" s="37">
        <v>445.89307570642944</v>
      </c>
      <c r="F230" s="48">
        <v>12485.006119780024</v>
      </c>
      <c r="G230" s="36" t="s">
        <v>45</v>
      </c>
      <c r="H230" s="39" t="s">
        <v>760</v>
      </c>
      <c r="I230" s="40" t="str">
        <f t="shared" ref="I230:I268" si="101">IF(J230=0,"",LEFT(AC230,LEN(AC230)-1))</f>
        <v>1.2.5.1</v>
      </c>
      <c r="J230" s="41">
        <v>4</v>
      </c>
      <c r="K230" s="42">
        <f t="shared" ref="K230:K259" si="102">IF(J230=$K$10,K229+1,K229)</f>
        <v>1</v>
      </c>
      <c r="L230" s="43">
        <f t="shared" ref="L230:S240" si="103">IF(L$10=$J230,L229+1,IF(AND(L$10&lt;$J230,L229=0),1,IF(K230&lt;&gt;K229,0,L229)))</f>
        <v>2</v>
      </c>
      <c r="M230" s="43">
        <f t="shared" si="103"/>
        <v>5</v>
      </c>
      <c r="N230" s="43">
        <f t="shared" si="103"/>
        <v>1</v>
      </c>
      <c r="O230" s="43">
        <f t="shared" si="103"/>
        <v>0</v>
      </c>
      <c r="P230" s="43">
        <f t="shared" si="103"/>
        <v>0</v>
      </c>
      <c r="Q230" s="43">
        <f t="shared" si="103"/>
        <v>0</v>
      </c>
      <c r="R230" s="43">
        <f t="shared" si="103"/>
        <v>0</v>
      </c>
      <c r="S230" s="44">
        <f t="shared" si="103"/>
        <v>0</v>
      </c>
      <c r="T230" s="42" t="str">
        <f t="shared" ref="T230:AB233" si="104">IF(K230=0,"",K230&amp;".")</f>
        <v>1.</v>
      </c>
      <c r="U230" s="43" t="str">
        <f t="shared" si="104"/>
        <v>2.</v>
      </c>
      <c r="V230" s="43" t="str">
        <f t="shared" si="104"/>
        <v>5.</v>
      </c>
      <c r="W230" s="43" t="str">
        <f t="shared" si="104"/>
        <v>1.</v>
      </c>
      <c r="X230" s="43" t="str">
        <f t="shared" si="104"/>
        <v/>
      </c>
      <c r="Y230" s="43" t="str">
        <f t="shared" si="104"/>
        <v/>
      </c>
      <c r="Z230" s="43" t="str">
        <f t="shared" si="104"/>
        <v/>
      </c>
      <c r="AA230" s="43" t="str">
        <f t="shared" si="104"/>
        <v/>
      </c>
      <c r="AB230" s="43" t="str">
        <f t="shared" si="104"/>
        <v/>
      </c>
      <c r="AC230" s="45" t="str">
        <f t="shared" ref="AC230:AC268" si="105">T230&amp;U230&amp;V230&amp;W230&amp;X230&amp;Y230&amp;Z230&amp;AA230&amp;AB230</f>
        <v>1.2.5.1.</v>
      </c>
    </row>
    <row r="231" spans="1:29" s="128" customFormat="1" ht="28.2" x14ac:dyDescent="0.3">
      <c r="A231" s="80" t="str">
        <f t="shared" si="88"/>
        <v>1.2.5.2</v>
      </c>
      <c r="B231" s="120" t="s">
        <v>376</v>
      </c>
      <c r="C231" s="36" t="s">
        <v>375</v>
      </c>
      <c r="D231" s="36">
        <v>28</v>
      </c>
      <c r="E231" s="37">
        <v>117.64361058726084</v>
      </c>
      <c r="F231" s="48">
        <v>3294.0210964433036</v>
      </c>
      <c r="G231" s="36" t="s">
        <v>89</v>
      </c>
      <c r="H231" s="39" t="s">
        <v>761</v>
      </c>
      <c r="I231" s="40" t="str">
        <f t="shared" si="101"/>
        <v>1.2.5.2</v>
      </c>
      <c r="J231" s="41">
        <v>4</v>
      </c>
      <c r="K231" s="42">
        <f t="shared" si="102"/>
        <v>1</v>
      </c>
      <c r="L231" s="43">
        <f t="shared" si="103"/>
        <v>2</v>
      </c>
      <c r="M231" s="43">
        <f t="shared" si="103"/>
        <v>5</v>
      </c>
      <c r="N231" s="43">
        <f t="shared" si="103"/>
        <v>2</v>
      </c>
      <c r="O231" s="43">
        <f t="shared" si="103"/>
        <v>0</v>
      </c>
      <c r="P231" s="43">
        <f t="shared" si="103"/>
        <v>0</v>
      </c>
      <c r="Q231" s="43">
        <f t="shared" si="103"/>
        <v>0</v>
      </c>
      <c r="R231" s="43">
        <f t="shared" si="103"/>
        <v>0</v>
      </c>
      <c r="S231" s="44">
        <f t="shared" si="103"/>
        <v>0</v>
      </c>
      <c r="T231" s="42" t="str">
        <f t="shared" si="104"/>
        <v>1.</v>
      </c>
      <c r="U231" s="43" t="str">
        <f t="shared" si="104"/>
        <v>2.</v>
      </c>
      <c r="V231" s="43" t="str">
        <f t="shared" si="104"/>
        <v>5.</v>
      </c>
      <c r="W231" s="43" t="str">
        <f t="shared" si="104"/>
        <v>2.</v>
      </c>
      <c r="X231" s="43" t="str">
        <f t="shared" si="104"/>
        <v/>
      </c>
      <c r="Y231" s="43" t="str">
        <f t="shared" si="104"/>
        <v/>
      </c>
      <c r="Z231" s="43" t="str">
        <f t="shared" si="104"/>
        <v/>
      </c>
      <c r="AA231" s="43" t="str">
        <f t="shared" si="104"/>
        <v/>
      </c>
      <c r="AB231" s="43" t="str">
        <f t="shared" si="104"/>
        <v/>
      </c>
      <c r="AC231" s="45" t="str">
        <f t="shared" si="105"/>
        <v>1.2.5.2.</v>
      </c>
    </row>
    <row r="232" spans="1:29" s="128" customFormat="1" ht="28.2" x14ac:dyDescent="0.3">
      <c r="A232" s="80" t="str">
        <f t="shared" si="88"/>
        <v>1.2.5.3</v>
      </c>
      <c r="B232" s="120" t="s">
        <v>406</v>
      </c>
      <c r="C232" s="36" t="s">
        <v>17</v>
      </c>
      <c r="D232" s="36">
        <v>450</v>
      </c>
      <c r="E232" s="37">
        <v>36.019579132685671</v>
      </c>
      <c r="F232" s="48">
        <v>16208.810609708551</v>
      </c>
      <c r="G232" s="36" t="s">
        <v>90</v>
      </c>
      <c r="H232" s="39" t="s">
        <v>762</v>
      </c>
      <c r="I232" s="40" t="str">
        <f t="shared" si="101"/>
        <v>1.2.5.3</v>
      </c>
      <c r="J232" s="41">
        <v>4</v>
      </c>
      <c r="K232" s="42">
        <f t="shared" si="102"/>
        <v>1</v>
      </c>
      <c r="L232" s="43">
        <f t="shared" si="103"/>
        <v>2</v>
      </c>
      <c r="M232" s="43">
        <f t="shared" si="103"/>
        <v>5</v>
      </c>
      <c r="N232" s="43">
        <f t="shared" si="103"/>
        <v>3</v>
      </c>
      <c r="O232" s="43">
        <f t="shared" si="103"/>
        <v>0</v>
      </c>
      <c r="P232" s="43">
        <f t="shared" si="103"/>
        <v>0</v>
      </c>
      <c r="Q232" s="43">
        <f t="shared" si="103"/>
        <v>0</v>
      </c>
      <c r="R232" s="43">
        <f t="shared" si="103"/>
        <v>0</v>
      </c>
      <c r="S232" s="44">
        <f t="shared" si="103"/>
        <v>0</v>
      </c>
      <c r="T232" s="42" t="str">
        <f t="shared" si="104"/>
        <v>1.</v>
      </c>
      <c r="U232" s="43" t="str">
        <f t="shared" si="104"/>
        <v>2.</v>
      </c>
      <c r="V232" s="43" t="str">
        <f t="shared" si="104"/>
        <v>5.</v>
      </c>
      <c r="W232" s="43" t="str">
        <f t="shared" si="104"/>
        <v>3.</v>
      </c>
      <c r="X232" s="43" t="str">
        <f t="shared" si="104"/>
        <v/>
      </c>
      <c r="Y232" s="43" t="str">
        <f t="shared" si="104"/>
        <v/>
      </c>
      <c r="Z232" s="43" t="str">
        <f t="shared" si="104"/>
        <v/>
      </c>
      <c r="AA232" s="43" t="str">
        <f t="shared" si="104"/>
        <v/>
      </c>
      <c r="AB232" s="43" t="str">
        <f t="shared" si="104"/>
        <v/>
      </c>
      <c r="AC232" s="45" t="str">
        <f t="shared" si="105"/>
        <v>1.2.5.3.</v>
      </c>
    </row>
    <row r="233" spans="1:29" s="128" customFormat="1" ht="42" x14ac:dyDescent="0.3">
      <c r="A233" s="80" t="str">
        <f t="shared" si="88"/>
        <v>1.2.5.4</v>
      </c>
      <c r="B233" s="120" t="s">
        <v>377</v>
      </c>
      <c r="C233" s="36" t="s">
        <v>17</v>
      </c>
      <c r="D233" s="36">
        <v>188</v>
      </c>
      <c r="E233" s="37">
        <v>55.509997255472122</v>
      </c>
      <c r="F233" s="48">
        <v>10435.879484028759</v>
      </c>
      <c r="G233" s="36" t="s">
        <v>81</v>
      </c>
      <c r="H233" s="39" t="s">
        <v>763</v>
      </c>
      <c r="I233" s="40" t="str">
        <f t="shared" si="101"/>
        <v>1.2.5.4</v>
      </c>
      <c r="J233" s="41">
        <v>4</v>
      </c>
      <c r="K233" s="42">
        <f t="shared" si="102"/>
        <v>1</v>
      </c>
      <c r="L233" s="43">
        <f t="shared" si="103"/>
        <v>2</v>
      </c>
      <c r="M233" s="43">
        <f t="shared" si="103"/>
        <v>5</v>
      </c>
      <c r="N233" s="43">
        <f t="shared" si="103"/>
        <v>4</v>
      </c>
      <c r="O233" s="43">
        <f t="shared" si="103"/>
        <v>0</v>
      </c>
      <c r="P233" s="43">
        <f t="shared" si="103"/>
        <v>0</v>
      </c>
      <c r="Q233" s="43">
        <f t="shared" si="103"/>
        <v>0</v>
      </c>
      <c r="R233" s="43">
        <f t="shared" si="103"/>
        <v>0</v>
      </c>
      <c r="S233" s="44">
        <f t="shared" si="103"/>
        <v>0</v>
      </c>
      <c r="T233" s="42" t="str">
        <f t="shared" si="104"/>
        <v>1.</v>
      </c>
      <c r="U233" s="43" t="str">
        <f t="shared" si="104"/>
        <v>2.</v>
      </c>
      <c r="V233" s="43" t="str">
        <f t="shared" si="104"/>
        <v>5.</v>
      </c>
      <c r="W233" s="43" t="str">
        <f t="shared" si="104"/>
        <v>4.</v>
      </c>
      <c r="X233" s="43" t="str">
        <f t="shared" si="104"/>
        <v/>
      </c>
      <c r="Y233" s="43" t="str">
        <f t="shared" si="104"/>
        <v/>
      </c>
      <c r="Z233" s="43" t="str">
        <f t="shared" si="104"/>
        <v/>
      </c>
      <c r="AA233" s="43" t="str">
        <f t="shared" si="104"/>
        <v/>
      </c>
      <c r="AB233" s="43" t="str">
        <f t="shared" si="104"/>
        <v/>
      </c>
      <c r="AC233" s="45" t="str">
        <f t="shared" si="105"/>
        <v>1.2.5.4.</v>
      </c>
    </row>
    <row r="234" spans="1:29" s="128" customFormat="1" ht="28.2" x14ac:dyDescent="0.3">
      <c r="A234" s="80" t="str">
        <f t="shared" si="88"/>
        <v>1.2.5.5</v>
      </c>
      <c r="B234" s="120" t="s">
        <v>378</v>
      </c>
      <c r="C234" s="36" t="s">
        <v>17</v>
      </c>
      <c r="D234" s="36">
        <v>1.3</v>
      </c>
      <c r="E234" s="37">
        <v>301.05500207113914</v>
      </c>
      <c r="F234" s="48">
        <v>391.37150269248087</v>
      </c>
      <c r="G234" s="36" t="s">
        <v>91</v>
      </c>
      <c r="H234" s="39" t="s">
        <v>764</v>
      </c>
      <c r="I234" s="40" t="str">
        <f t="shared" si="101"/>
        <v>1.2.5.5</v>
      </c>
      <c r="J234" s="41">
        <v>4</v>
      </c>
      <c r="K234" s="42">
        <f t="shared" si="102"/>
        <v>1</v>
      </c>
      <c r="L234" s="43">
        <f t="shared" si="103"/>
        <v>2</v>
      </c>
      <c r="M234" s="43">
        <f t="shared" si="103"/>
        <v>5</v>
      </c>
      <c r="N234" s="43">
        <f t="shared" si="103"/>
        <v>5</v>
      </c>
      <c r="O234" s="43">
        <f t="shared" si="103"/>
        <v>0</v>
      </c>
      <c r="P234" s="43">
        <f t="shared" si="103"/>
        <v>0</v>
      </c>
      <c r="Q234" s="43">
        <f t="shared" si="103"/>
        <v>0</v>
      </c>
      <c r="R234" s="43">
        <f t="shared" si="103"/>
        <v>0</v>
      </c>
      <c r="S234" s="44">
        <f t="shared" si="103"/>
        <v>0</v>
      </c>
      <c r="T234" s="42" t="str">
        <f t="shared" ref="T234:AB262" si="106">IF(K234=0,"",K234&amp;".")</f>
        <v>1.</v>
      </c>
      <c r="U234" s="43" t="str">
        <f t="shared" si="106"/>
        <v>2.</v>
      </c>
      <c r="V234" s="43" t="str">
        <f t="shared" si="106"/>
        <v>5.</v>
      </c>
      <c r="W234" s="43" t="str">
        <f t="shared" si="106"/>
        <v>5.</v>
      </c>
      <c r="X234" s="43" t="str">
        <f t="shared" si="106"/>
        <v/>
      </c>
      <c r="Y234" s="43" t="str">
        <f t="shared" si="106"/>
        <v/>
      </c>
      <c r="Z234" s="43" t="str">
        <f t="shared" si="106"/>
        <v/>
      </c>
      <c r="AA234" s="43" t="str">
        <f t="shared" si="106"/>
        <v/>
      </c>
      <c r="AB234" s="43" t="str">
        <f t="shared" si="106"/>
        <v/>
      </c>
      <c r="AC234" s="45" t="str">
        <f t="shared" si="105"/>
        <v>1.2.5.5.</v>
      </c>
    </row>
    <row r="235" spans="1:29" s="128" customFormat="1" ht="42" x14ac:dyDescent="0.3">
      <c r="A235" s="80" t="str">
        <f t="shared" si="88"/>
        <v>1.2.5.6</v>
      </c>
      <c r="B235" s="120" t="s">
        <v>379</v>
      </c>
      <c r="C235" s="36" t="s">
        <v>17</v>
      </c>
      <c r="D235" s="36">
        <v>1.3</v>
      </c>
      <c r="E235" s="37">
        <v>88.436198274843903</v>
      </c>
      <c r="F235" s="48">
        <v>114.96705775729708</v>
      </c>
      <c r="G235" s="36" t="s">
        <v>47</v>
      </c>
      <c r="H235" s="39" t="s">
        <v>765</v>
      </c>
      <c r="I235" s="40" t="str">
        <f t="shared" si="101"/>
        <v>1.2.5.6</v>
      </c>
      <c r="J235" s="41">
        <v>4</v>
      </c>
      <c r="K235" s="42">
        <f t="shared" si="102"/>
        <v>1</v>
      </c>
      <c r="L235" s="43">
        <f t="shared" si="103"/>
        <v>2</v>
      </c>
      <c r="M235" s="43">
        <f t="shared" si="103"/>
        <v>5</v>
      </c>
      <c r="N235" s="43">
        <f t="shared" si="103"/>
        <v>6</v>
      </c>
      <c r="O235" s="43">
        <f t="shared" si="103"/>
        <v>0</v>
      </c>
      <c r="P235" s="43">
        <f t="shared" si="103"/>
        <v>0</v>
      </c>
      <c r="Q235" s="43">
        <f t="shared" si="103"/>
        <v>0</v>
      </c>
      <c r="R235" s="43">
        <f t="shared" si="103"/>
        <v>0</v>
      </c>
      <c r="S235" s="44">
        <f t="shared" si="103"/>
        <v>0</v>
      </c>
      <c r="T235" s="42" t="str">
        <f t="shared" si="106"/>
        <v>1.</v>
      </c>
      <c r="U235" s="43" t="str">
        <f t="shared" si="106"/>
        <v>2.</v>
      </c>
      <c r="V235" s="43" t="str">
        <f t="shared" si="106"/>
        <v>5.</v>
      </c>
      <c r="W235" s="43" t="str">
        <f t="shared" si="106"/>
        <v>6.</v>
      </c>
      <c r="X235" s="43" t="str">
        <f t="shared" si="106"/>
        <v/>
      </c>
      <c r="Y235" s="43" t="str">
        <f t="shared" si="106"/>
        <v/>
      </c>
      <c r="Z235" s="43" t="str">
        <f t="shared" si="106"/>
        <v/>
      </c>
      <c r="AA235" s="43" t="str">
        <f t="shared" si="106"/>
        <v/>
      </c>
      <c r="AB235" s="43" t="str">
        <f t="shared" si="106"/>
        <v/>
      </c>
      <c r="AC235" s="45" t="str">
        <f t="shared" si="105"/>
        <v>1.2.5.6.</v>
      </c>
    </row>
    <row r="236" spans="1:29" s="128" customFormat="1" ht="28.2" x14ac:dyDescent="0.3">
      <c r="A236" s="80" t="str">
        <f t="shared" si="88"/>
        <v>1.2.5.7</v>
      </c>
      <c r="B236" s="120" t="s">
        <v>380</v>
      </c>
      <c r="C236" s="36" t="s">
        <v>17</v>
      </c>
      <c r="D236" s="36">
        <v>135</v>
      </c>
      <c r="E236" s="37">
        <v>12979.952933130029</v>
      </c>
      <c r="F236" s="48">
        <v>1752293.6459725539</v>
      </c>
      <c r="G236" s="36" t="s">
        <v>82</v>
      </c>
      <c r="H236" s="39" t="s">
        <v>766</v>
      </c>
      <c r="I236" s="40" t="str">
        <f t="shared" si="101"/>
        <v>1.2.5.7</v>
      </c>
      <c r="J236" s="41">
        <v>4</v>
      </c>
      <c r="K236" s="42">
        <f t="shared" si="102"/>
        <v>1</v>
      </c>
      <c r="L236" s="43">
        <f t="shared" si="103"/>
        <v>2</v>
      </c>
      <c r="M236" s="43">
        <f t="shared" si="103"/>
        <v>5</v>
      </c>
      <c r="N236" s="43">
        <f t="shared" si="103"/>
        <v>7</v>
      </c>
      <c r="O236" s="43">
        <f t="shared" si="103"/>
        <v>0</v>
      </c>
      <c r="P236" s="43">
        <f t="shared" si="103"/>
        <v>0</v>
      </c>
      <c r="Q236" s="43">
        <f t="shared" si="103"/>
        <v>0</v>
      </c>
      <c r="R236" s="43">
        <f t="shared" si="103"/>
        <v>0</v>
      </c>
      <c r="S236" s="44">
        <f t="shared" si="103"/>
        <v>0</v>
      </c>
      <c r="T236" s="42" t="str">
        <f t="shared" si="106"/>
        <v>1.</v>
      </c>
      <c r="U236" s="43" t="str">
        <f t="shared" si="106"/>
        <v>2.</v>
      </c>
      <c r="V236" s="43" t="str">
        <f t="shared" si="106"/>
        <v>5.</v>
      </c>
      <c r="W236" s="43" t="str">
        <f t="shared" si="106"/>
        <v>7.</v>
      </c>
      <c r="X236" s="43" t="str">
        <f t="shared" si="106"/>
        <v/>
      </c>
      <c r="Y236" s="43" t="str">
        <f t="shared" si="106"/>
        <v/>
      </c>
      <c r="Z236" s="43" t="str">
        <f t="shared" si="106"/>
        <v/>
      </c>
      <c r="AA236" s="43" t="str">
        <f t="shared" si="106"/>
        <v/>
      </c>
      <c r="AB236" s="43" t="str">
        <f t="shared" si="106"/>
        <v/>
      </c>
      <c r="AC236" s="45" t="str">
        <f t="shared" si="105"/>
        <v>1.2.5.7.</v>
      </c>
    </row>
    <row r="237" spans="1:29" s="128" customFormat="1" ht="41.4" x14ac:dyDescent="0.3">
      <c r="A237" s="80" t="str">
        <f t="shared" si="88"/>
        <v>1.2.5.8</v>
      </c>
      <c r="B237" s="120" t="s">
        <v>381</v>
      </c>
      <c r="C237" s="36" t="s">
        <v>9</v>
      </c>
      <c r="D237" s="36">
        <v>12</v>
      </c>
      <c r="E237" s="37">
        <v>414590.12521903688</v>
      </c>
      <c r="F237" s="48">
        <v>4975081.5026284428</v>
      </c>
      <c r="G237" s="36" t="s">
        <v>407</v>
      </c>
      <c r="H237" s="39" t="s">
        <v>767</v>
      </c>
      <c r="I237" s="40" t="str">
        <f t="shared" si="101"/>
        <v>1.2.5.8</v>
      </c>
      <c r="J237" s="41">
        <v>4</v>
      </c>
      <c r="K237" s="42">
        <f t="shared" si="102"/>
        <v>1</v>
      </c>
      <c r="L237" s="43">
        <f t="shared" si="103"/>
        <v>2</v>
      </c>
      <c r="M237" s="43">
        <f t="shared" si="103"/>
        <v>5</v>
      </c>
      <c r="N237" s="43">
        <f t="shared" si="103"/>
        <v>8</v>
      </c>
      <c r="O237" s="43">
        <f t="shared" si="103"/>
        <v>0</v>
      </c>
      <c r="P237" s="43">
        <f t="shared" si="103"/>
        <v>0</v>
      </c>
      <c r="Q237" s="43">
        <f t="shared" si="103"/>
        <v>0</v>
      </c>
      <c r="R237" s="43">
        <f t="shared" si="103"/>
        <v>0</v>
      </c>
      <c r="S237" s="44">
        <f t="shared" si="103"/>
        <v>0</v>
      </c>
      <c r="T237" s="42" t="str">
        <f t="shared" si="106"/>
        <v>1.</v>
      </c>
      <c r="U237" s="43" t="str">
        <f t="shared" si="106"/>
        <v>2.</v>
      </c>
      <c r="V237" s="43" t="str">
        <f t="shared" si="106"/>
        <v>5.</v>
      </c>
      <c r="W237" s="43" t="str">
        <f t="shared" si="106"/>
        <v>8.</v>
      </c>
      <c r="X237" s="43" t="str">
        <f t="shared" si="106"/>
        <v/>
      </c>
      <c r="Y237" s="43" t="str">
        <f t="shared" si="106"/>
        <v/>
      </c>
      <c r="Z237" s="43" t="str">
        <f t="shared" si="106"/>
        <v/>
      </c>
      <c r="AA237" s="43" t="str">
        <f t="shared" si="106"/>
        <v/>
      </c>
      <c r="AB237" s="43" t="str">
        <f t="shared" si="106"/>
        <v/>
      </c>
      <c r="AC237" s="45" t="str">
        <f t="shared" si="105"/>
        <v>1.2.5.8.</v>
      </c>
    </row>
    <row r="238" spans="1:29" s="128" customFormat="1" ht="41.4" x14ac:dyDescent="0.3">
      <c r="A238" s="80" t="str">
        <f t="shared" si="88"/>
        <v>1.2.5.9</v>
      </c>
      <c r="B238" s="120" t="s">
        <v>382</v>
      </c>
      <c r="C238" s="36" t="s">
        <v>19</v>
      </c>
      <c r="D238" s="36">
        <v>2.88</v>
      </c>
      <c r="E238" s="37">
        <v>216017.70964705988</v>
      </c>
      <c r="F238" s="48">
        <v>622131.00378353242</v>
      </c>
      <c r="G238" s="36" t="s">
        <v>49</v>
      </c>
      <c r="H238" s="39" t="s">
        <v>758</v>
      </c>
      <c r="I238" s="40" t="str">
        <f t="shared" si="101"/>
        <v>1.2.5.9</v>
      </c>
      <c r="J238" s="41">
        <v>4</v>
      </c>
      <c r="K238" s="42">
        <f t="shared" si="102"/>
        <v>1</v>
      </c>
      <c r="L238" s="43">
        <f t="shared" si="103"/>
        <v>2</v>
      </c>
      <c r="M238" s="43">
        <f t="shared" si="103"/>
        <v>5</v>
      </c>
      <c r="N238" s="43">
        <f t="shared" si="103"/>
        <v>9</v>
      </c>
      <c r="O238" s="43">
        <f t="shared" si="103"/>
        <v>0</v>
      </c>
      <c r="P238" s="43">
        <f t="shared" si="103"/>
        <v>0</v>
      </c>
      <c r="Q238" s="43">
        <f t="shared" si="103"/>
        <v>0</v>
      </c>
      <c r="R238" s="43">
        <f t="shared" si="103"/>
        <v>0</v>
      </c>
      <c r="S238" s="44">
        <f t="shared" si="103"/>
        <v>0</v>
      </c>
      <c r="T238" s="42" t="str">
        <f t="shared" si="106"/>
        <v>1.</v>
      </c>
      <c r="U238" s="43" t="str">
        <f t="shared" si="106"/>
        <v>2.</v>
      </c>
      <c r="V238" s="43" t="str">
        <f t="shared" si="106"/>
        <v>5.</v>
      </c>
      <c r="W238" s="43" t="str">
        <f t="shared" si="106"/>
        <v>9.</v>
      </c>
      <c r="X238" s="43" t="str">
        <f t="shared" si="106"/>
        <v/>
      </c>
      <c r="Y238" s="43" t="str">
        <f t="shared" si="106"/>
        <v/>
      </c>
      <c r="Z238" s="43" t="str">
        <f t="shared" si="106"/>
        <v/>
      </c>
      <c r="AA238" s="43" t="str">
        <f t="shared" si="106"/>
        <v/>
      </c>
      <c r="AB238" s="43" t="str">
        <f t="shared" si="106"/>
        <v/>
      </c>
      <c r="AC238" s="45" t="str">
        <f t="shared" si="105"/>
        <v>1.2.5.9.</v>
      </c>
    </row>
    <row r="239" spans="1:29" s="128" customFormat="1" ht="69" x14ac:dyDescent="0.3">
      <c r="A239" s="80" t="str">
        <f t="shared" si="88"/>
        <v>1.2.5.10</v>
      </c>
      <c r="B239" s="120" t="s">
        <v>383</v>
      </c>
      <c r="C239" s="36" t="s">
        <v>9</v>
      </c>
      <c r="D239" s="36">
        <v>40</v>
      </c>
      <c r="E239" s="37">
        <v>36577.736261399259</v>
      </c>
      <c r="F239" s="48">
        <v>1463109.4504559704</v>
      </c>
      <c r="G239" s="36" t="s">
        <v>97</v>
      </c>
      <c r="H239" s="39" t="s">
        <v>768</v>
      </c>
      <c r="I239" s="40" t="str">
        <f t="shared" si="101"/>
        <v>1.2.5.10</v>
      </c>
      <c r="J239" s="41">
        <v>4</v>
      </c>
      <c r="K239" s="42">
        <f t="shared" si="102"/>
        <v>1</v>
      </c>
      <c r="L239" s="43">
        <f t="shared" si="103"/>
        <v>2</v>
      </c>
      <c r="M239" s="43">
        <f t="shared" si="103"/>
        <v>5</v>
      </c>
      <c r="N239" s="43">
        <f t="shared" si="103"/>
        <v>10</v>
      </c>
      <c r="O239" s="43">
        <f t="shared" si="103"/>
        <v>0</v>
      </c>
      <c r="P239" s="43">
        <f t="shared" si="103"/>
        <v>0</v>
      </c>
      <c r="Q239" s="43">
        <f t="shared" si="103"/>
        <v>0</v>
      </c>
      <c r="R239" s="43">
        <f t="shared" si="103"/>
        <v>0</v>
      </c>
      <c r="S239" s="44">
        <f t="shared" si="103"/>
        <v>0</v>
      </c>
      <c r="T239" s="42" t="str">
        <f t="shared" si="106"/>
        <v>1.</v>
      </c>
      <c r="U239" s="43" t="str">
        <f t="shared" si="106"/>
        <v>2.</v>
      </c>
      <c r="V239" s="43" t="str">
        <f t="shared" si="106"/>
        <v>5.</v>
      </c>
      <c r="W239" s="43" t="str">
        <f t="shared" si="106"/>
        <v>10.</v>
      </c>
      <c r="X239" s="43" t="str">
        <f t="shared" si="106"/>
        <v/>
      </c>
      <c r="Y239" s="43" t="str">
        <f t="shared" si="106"/>
        <v/>
      </c>
      <c r="Z239" s="43" t="str">
        <f t="shared" si="106"/>
        <v/>
      </c>
      <c r="AA239" s="43" t="str">
        <f t="shared" si="106"/>
        <v/>
      </c>
      <c r="AB239" s="43" t="str">
        <f t="shared" si="106"/>
        <v/>
      </c>
      <c r="AC239" s="45" t="str">
        <f t="shared" si="105"/>
        <v>1.2.5.10.</v>
      </c>
    </row>
    <row r="240" spans="1:29" s="128" customFormat="1" ht="69" x14ac:dyDescent="0.3">
      <c r="A240" s="80" t="str">
        <f t="shared" si="88"/>
        <v>1.2.5.11</v>
      </c>
      <c r="B240" s="120" t="s">
        <v>384</v>
      </c>
      <c r="C240" s="36" t="s">
        <v>9</v>
      </c>
      <c r="D240" s="36">
        <v>36</v>
      </c>
      <c r="E240" s="37">
        <v>29546.614251291478</v>
      </c>
      <c r="F240" s="48">
        <v>1063678.1130464931</v>
      </c>
      <c r="G240" s="36" t="s">
        <v>97</v>
      </c>
      <c r="H240" s="39" t="s">
        <v>769</v>
      </c>
      <c r="I240" s="40" t="str">
        <f t="shared" si="101"/>
        <v>1.2.5.11</v>
      </c>
      <c r="J240" s="41">
        <v>4</v>
      </c>
      <c r="K240" s="42">
        <f t="shared" si="102"/>
        <v>1</v>
      </c>
      <c r="L240" s="43">
        <f t="shared" si="103"/>
        <v>2</v>
      </c>
      <c r="M240" s="43">
        <f t="shared" si="103"/>
        <v>5</v>
      </c>
      <c r="N240" s="43">
        <f t="shared" si="103"/>
        <v>11</v>
      </c>
      <c r="O240" s="43">
        <f t="shared" si="103"/>
        <v>0</v>
      </c>
      <c r="P240" s="43">
        <f t="shared" si="103"/>
        <v>0</v>
      </c>
      <c r="Q240" s="43">
        <f t="shared" si="103"/>
        <v>0</v>
      </c>
      <c r="R240" s="43">
        <f t="shared" si="103"/>
        <v>0</v>
      </c>
      <c r="S240" s="44">
        <f t="shared" si="103"/>
        <v>0</v>
      </c>
      <c r="T240" s="42" t="str">
        <f t="shared" si="106"/>
        <v>1.</v>
      </c>
      <c r="U240" s="43" t="str">
        <f t="shared" si="106"/>
        <v>2.</v>
      </c>
      <c r="V240" s="43" t="str">
        <f t="shared" si="106"/>
        <v>5.</v>
      </c>
      <c r="W240" s="43" t="str">
        <f t="shared" si="106"/>
        <v>11.</v>
      </c>
      <c r="X240" s="43" t="str">
        <f t="shared" si="106"/>
        <v/>
      </c>
      <c r="Y240" s="43" t="str">
        <f t="shared" si="106"/>
        <v/>
      </c>
      <c r="Z240" s="43" t="str">
        <f t="shared" si="106"/>
        <v/>
      </c>
      <c r="AA240" s="43" t="str">
        <f t="shared" si="106"/>
        <v/>
      </c>
      <c r="AB240" s="43" t="str">
        <f t="shared" si="106"/>
        <v/>
      </c>
      <c r="AC240" s="45" t="str">
        <f t="shared" si="105"/>
        <v>1.2.5.11.</v>
      </c>
    </row>
    <row r="241" spans="1:29" s="128" customFormat="1" ht="27.6" x14ac:dyDescent="0.3">
      <c r="A241" s="80" t="str">
        <f t="shared" si="88"/>
        <v>1.2.5.12</v>
      </c>
      <c r="B241" s="120" t="s">
        <v>385</v>
      </c>
      <c r="C241" s="36" t="s">
        <v>9</v>
      </c>
      <c r="D241" s="36">
        <v>28</v>
      </c>
      <c r="E241" s="37">
        <v>2089.2053762006585</v>
      </c>
      <c r="F241" s="48">
        <v>58497.750533618433</v>
      </c>
      <c r="G241" s="36" t="s">
        <v>50</v>
      </c>
      <c r="H241" s="39" t="s">
        <v>770</v>
      </c>
      <c r="I241" s="40" t="str">
        <f t="shared" si="101"/>
        <v>1.2.5.12</v>
      </c>
      <c r="J241" s="41">
        <v>4</v>
      </c>
      <c r="K241" s="42">
        <f t="shared" si="102"/>
        <v>1</v>
      </c>
      <c r="L241" s="43">
        <f t="shared" ref="L241:S256" si="107">IF(L$10=$J241,L240+1,IF(AND(L$10&lt;$J241,L240=0),1,IF(K241&lt;&gt;K240,0,L240)))</f>
        <v>2</v>
      </c>
      <c r="M241" s="43">
        <f t="shared" si="107"/>
        <v>5</v>
      </c>
      <c r="N241" s="43">
        <f t="shared" si="107"/>
        <v>12</v>
      </c>
      <c r="O241" s="43">
        <f t="shared" si="107"/>
        <v>0</v>
      </c>
      <c r="P241" s="43">
        <f t="shared" si="107"/>
        <v>0</v>
      </c>
      <c r="Q241" s="43">
        <f t="shared" si="107"/>
        <v>0</v>
      </c>
      <c r="R241" s="43">
        <f t="shared" si="107"/>
        <v>0</v>
      </c>
      <c r="S241" s="44">
        <f t="shared" si="107"/>
        <v>0</v>
      </c>
      <c r="T241" s="42" t="str">
        <f t="shared" si="106"/>
        <v>1.</v>
      </c>
      <c r="U241" s="43" t="str">
        <f t="shared" si="106"/>
        <v>2.</v>
      </c>
      <c r="V241" s="43" t="str">
        <f t="shared" si="106"/>
        <v>5.</v>
      </c>
      <c r="W241" s="43" t="str">
        <f t="shared" si="106"/>
        <v>12.</v>
      </c>
      <c r="X241" s="43" t="str">
        <f t="shared" si="106"/>
        <v/>
      </c>
      <c r="Y241" s="43" t="str">
        <f t="shared" si="106"/>
        <v/>
      </c>
      <c r="Z241" s="43" t="str">
        <f t="shared" si="106"/>
        <v/>
      </c>
      <c r="AA241" s="43" t="str">
        <f t="shared" si="106"/>
        <v/>
      </c>
      <c r="AB241" s="43" t="str">
        <f t="shared" si="106"/>
        <v/>
      </c>
      <c r="AC241" s="45" t="str">
        <f t="shared" si="105"/>
        <v>1.2.5.12.</v>
      </c>
    </row>
    <row r="242" spans="1:29" s="128" customFormat="1" ht="41.4" x14ac:dyDescent="0.3">
      <c r="A242" s="80" t="str">
        <f t="shared" si="88"/>
        <v>1.2.5.13</v>
      </c>
      <c r="B242" s="120" t="s">
        <v>104</v>
      </c>
      <c r="C242" s="36" t="s">
        <v>11</v>
      </c>
      <c r="D242" s="36">
        <v>28</v>
      </c>
      <c r="E242" s="37">
        <v>9189.7762575425404</v>
      </c>
      <c r="F242" s="48">
        <v>257313.73521119112</v>
      </c>
      <c r="G242" s="36" t="s">
        <v>94</v>
      </c>
      <c r="H242" s="39" t="s">
        <v>771</v>
      </c>
      <c r="I242" s="40" t="str">
        <f t="shared" si="101"/>
        <v>1.2.5.13</v>
      </c>
      <c r="J242" s="41">
        <v>4</v>
      </c>
      <c r="K242" s="42">
        <f t="shared" si="102"/>
        <v>1</v>
      </c>
      <c r="L242" s="43">
        <f t="shared" si="107"/>
        <v>2</v>
      </c>
      <c r="M242" s="43">
        <f t="shared" si="107"/>
        <v>5</v>
      </c>
      <c r="N242" s="43">
        <f t="shared" si="107"/>
        <v>13</v>
      </c>
      <c r="O242" s="43">
        <f t="shared" si="107"/>
        <v>0</v>
      </c>
      <c r="P242" s="43">
        <f t="shared" si="107"/>
        <v>0</v>
      </c>
      <c r="Q242" s="43">
        <f t="shared" si="107"/>
        <v>0</v>
      </c>
      <c r="R242" s="43">
        <f t="shared" si="107"/>
        <v>0</v>
      </c>
      <c r="S242" s="44">
        <f t="shared" si="107"/>
        <v>0</v>
      </c>
      <c r="T242" s="42" t="str">
        <f t="shared" si="106"/>
        <v>1.</v>
      </c>
      <c r="U242" s="43" t="str">
        <f t="shared" si="106"/>
        <v>2.</v>
      </c>
      <c r="V242" s="43" t="str">
        <f t="shared" si="106"/>
        <v>5.</v>
      </c>
      <c r="W242" s="43" t="str">
        <f t="shared" si="106"/>
        <v>13.</v>
      </c>
      <c r="X242" s="43" t="str">
        <f t="shared" si="106"/>
        <v/>
      </c>
      <c r="Y242" s="43" t="str">
        <f t="shared" si="106"/>
        <v/>
      </c>
      <c r="Z242" s="43" t="str">
        <f t="shared" si="106"/>
        <v/>
      </c>
      <c r="AA242" s="43" t="str">
        <f t="shared" si="106"/>
        <v/>
      </c>
      <c r="AB242" s="43" t="str">
        <f t="shared" si="106"/>
        <v/>
      </c>
      <c r="AC242" s="45" t="str">
        <f t="shared" si="105"/>
        <v>1.2.5.13.</v>
      </c>
    </row>
    <row r="243" spans="1:29" s="128" customFormat="1" ht="27.6" x14ac:dyDescent="0.3">
      <c r="A243" s="80" t="str">
        <f t="shared" si="88"/>
        <v>1.2.5.14</v>
      </c>
      <c r="B243" s="120" t="s">
        <v>386</v>
      </c>
      <c r="C243" s="36" t="s">
        <v>10</v>
      </c>
      <c r="D243" s="36">
        <v>1100</v>
      </c>
      <c r="E243" s="37">
        <v>97.052355053483851</v>
      </c>
      <c r="F243" s="48">
        <v>106757.59055883223</v>
      </c>
      <c r="G243" s="36" t="s">
        <v>108</v>
      </c>
      <c r="H243" s="39" t="s">
        <v>772</v>
      </c>
      <c r="I243" s="40" t="str">
        <f t="shared" si="101"/>
        <v>1.2.5.14</v>
      </c>
      <c r="J243" s="41">
        <v>4</v>
      </c>
      <c r="K243" s="42">
        <f t="shared" si="102"/>
        <v>1</v>
      </c>
      <c r="L243" s="43">
        <f t="shared" si="107"/>
        <v>2</v>
      </c>
      <c r="M243" s="43">
        <f t="shared" si="107"/>
        <v>5</v>
      </c>
      <c r="N243" s="43">
        <f t="shared" si="107"/>
        <v>14</v>
      </c>
      <c r="O243" s="43">
        <f t="shared" si="107"/>
        <v>0</v>
      </c>
      <c r="P243" s="43">
        <f t="shared" si="107"/>
        <v>0</v>
      </c>
      <c r="Q243" s="43">
        <f t="shared" si="107"/>
        <v>0</v>
      </c>
      <c r="R243" s="43">
        <f t="shared" si="107"/>
        <v>0</v>
      </c>
      <c r="S243" s="44">
        <f t="shared" si="107"/>
        <v>0</v>
      </c>
      <c r="T243" s="42" t="str">
        <f t="shared" si="106"/>
        <v>1.</v>
      </c>
      <c r="U243" s="43" t="str">
        <f t="shared" si="106"/>
        <v>2.</v>
      </c>
      <c r="V243" s="43" t="str">
        <f t="shared" si="106"/>
        <v>5.</v>
      </c>
      <c r="W243" s="43" t="str">
        <f t="shared" si="106"/>
        <v>14.</v>
      </c>
      <c r="X243" s="43" t="str">
        <f t="shared" si="106"/>
        <v/>
      </c>
      <c r="Y243" s="43" t="str">
        <f t="shared" si="106"/>
        <v/>
      </c>
      <c r="Z243" s="43" t="str">
        <f t="shared" si="106"/>
        <v/>
      </c>
      <c r="AA243" s="43" t="str">
        <f t="shared" si="106"/>
        <v/>
      </c>
      <c r="AB243" s="43" t="str">
        <f t="shared" si="106"/>
        <v/>
      </c>
      <c r="AC243" s="45" t="str">
        <f t="shared" si="105"/>
        <v>1.2.5.14.</v>
      </c>
    </row>
    <row r="244" spans="1:29" s="128" customFormat="1" ht="41.4" x14ac:dyDescent="0.3">
      <c r="A244" s="80" t="str">
        <f t="shared" si="88"/>
        <v>1.2.5.15</v>
      </c>
      <c r="B244" s="120" t="s">
        <v>387</v>
      </c>
      <c r="C244" s="36" t="s">
        <v>10</v>
      </c>
      <c r="D244" s="36">
        <v>1100</v>
      </c>
      <c r="E244" s="37">
        <v>483.28855668159116</v>
      </c>
      <c r="F244" s="48">
        <v>531617.41234975029</v>
      </c>
      <c r="G244" s="36" t="s">
        <v>344</v>
      </c>
      <c r="H244" s="39" t="s">
        <v>773</v>
      </c>
      <c r="I244" s="40" t="str">
        <f t="shared" si="101"/>
        <v>1.2.5.15</v>
      </c>
      <c r="J244" s="41">
        <v>4</v>
      </c>
      <c r="K244" s="42">
        <f t="shared" si="102"/>
        <v>1</v>
      </c>
      <c r="L244" s="43">
        <f t="shared" si="107"/>
        <v>2</v>
      </c>
      <c r="M244" s="43">
        <f t="shared" si="107"/>
        <v>5</v>
      </c>
      <c r="N244" s="43">
        <f t="shared" si="107"/>
        <v>15</v>
      </c>
      <c r="O244" s="43">
        <f t="shared" si="107"/>
        <v>0</v>
      </c>
      <c r="P244" s="43">
        <f t="shared" si="107"/>
        <v>0</v>
      </c>
      <c r="Q244" s="43">
        <f t="shared" si="107"/>
        <v>0</v>
      </c>
      <c r="R244" s="43">
        <f t="shared" si="107"/>
        <v>0</v>
      </c>
      <c r="S244" s="44">
        <f t="shared" si="107"/>
        <v>0</v>
      </c>
      <c r="T244" s="42" t="str">
        <f t="shared" si="106"/>
        <v>1.</v>
      </c>
      <c r="U244" s="43" t="str">
        <f t="shared" si="106"/>
        <v>2.</v>
      </c>
      <c r="V244" s="43" t="str">
        <f t="shared" si="106"/>
        <v>5.</v>
      </c>
      <c r="W244" s="43" t="str">
        <f t="shared" si="106"/>
        <v>15.</v>
      </c>
      <c r="X244" s="43" t="str">
        <f t="shared" si="106"/>
        <v/>
      </c>
      <c r="Y244" s="43" t="str">
        <f t="shared" si="106"/>
        <v/>
      </c>
      <c r="Z244" s="43" t="str">
        <f t="shared" si="106"/>
        <v/>
      </c>
      <c r="AA244" s="43" t="str">
        <f t="shared" si="106"/>
        <v/>
      </c>
      <c r="AB244" s="43" t="str">
        <f t="shared" si="106"/>
        <v/>
      </c>
      <c r="AC244" s="45" t="str">
        <f t="shared" si="105"/>
        <v>1.2.5.15.</v>
      </c>
    </row>
    <row r="245" spans="1:29" s="128" customFormat="1" ht="55.2" x14ac:dyDescent="0.3">
      <c r="A245" s="80" t="str">
        <f t="shared" si="88"/>
        <v>1.2.5.16</v>
      </c>
      <c r="B245" s="120" t="s">
        <v>388</v>
      </c>
      <c r="C245" s="36" t="s">
        <v>10</v>
      </c>
      <c r="D245" s="36">
        <v>1130</v>
      </c>
      <c r="E245" s="37">
        <v>206.88009531312062</v>
      </c>
      <c r="F245" s="48">
        <v>233774.5077038263</v>
      </c>
      <c r="G245" s="36" t="s">
        <v>116</v>
      </c>
      <c r="H245" s="39" t="s">
        <v>774</v>
      </c>
      <c r="I245" s="40" t="str">
        <f t="shared" si="101"/>
        <v>1.2.5.16</v>
      </c>
      <c r="J245" s="41">
        <v>4</v>
      </c>
      <c r="K245" s="42">
        <f t="shared" si="102"/>
        <v>1</v>
      </c>
      <c r="L245" s="43">
        <f t="shared" si="107"/>
        <v>2</v>
      </c>
      <c r="M245" s="43">
        <f t="shared" si="107"/>
        <v>5</v>
      </c>
      <c r="N245" s="43">
        <f t="shared" si="107"/>
        <v>16</v>
      </c>
      <c r="O245" s="43">
        <f t="shared" si="107"/>
        <v>0</v>
      </c>
      <c r="P245" s="43">
        <f t="shared" si="107"/>
        <v>0</v>
      </c>
      <c r="Q245" s="43">
        <f t="shared" si="107"/>
        <v>0</v>
      </c>
      <c r="R245" s="43">
        <f t="shared" si="107"/>
        <v>0</v>
      </c>
      <c r="S245" s="44">
        <f t="shared" si="107"/>
        <v>0</v>
      </c>
      <c r="T245" s="42" t="str">
        <f t="shared" si="106"/>
        <v>1.</v>
      </c>
      <c r="U245" s="43" t="str">
        <f t="shared" si="106"/>
        <v>2.</v>
      </c>
      <c r="V245" s="43" t="str">
        <f t="shared" si="106"/>
        <v>5.</v>
      </c>
      <c r="W245" s="43" t="str">
        <f t="shared" si="106"/>
        <v>16.</v>
      </c>
      <c r="X245" s="43" t="str">
        <f t="shared" si="106"/>
        <v/>
      </c>
      <c r="Y245" s="43" t="str">
        <f t="shared" si="106"/>
        <v/>
      </c>
      <c r="Z245" s="43" t="str">
        <f t="shared" si="106"/>
        <v/>
      </c>
      <c r="AA245" s="43" t="str">
        <f t="shared" si="106"/>
        <v/>
      </c>
      <c r="AB245" s="43" t="str">
        <f t="shared" si="106"/>
        <v/>
      </c>
      <c r="AC245" s="45" t="str">
        <f t="shared" si="105"/>
        <v>1.2.5.16.</v>
      </c>
    </row>
    <row r="246" spans="1:29" s="128" customFormat="1" ht="41.4" x14ac:dyDescent="0.3">
      <c r="A246" s="80" t="str">
        <f t="shared" si="88"/>
        <v>1.2.5.17</v>
      </c>
      <c r="B246" s="120" t="s">
        <v>390</v>
      </c>
      <c r="C246" s="36" t="s">
        <v>10</v>
      </c>
      <c r="D246" s="36">
        <v>1100</v>
      </c>
      <c r="E246" s="37">
        <v>359.33132571465296</v>
      </c>
      <c r="F246" s="48">
        <v>395264.45828611823</v>
      </c>
      <c r="G246" s="36" t="s">
        <v>389</v>
      </c>
      <c r="H246" s="39" t="s">
        <v>775</v>
      </c>
      <c r="I246" s="40" t="str">
        <f t="shared" si="101"/>
        <v>1.2.5.17</v>
      </c>
      <c r="J246" s="41">
        <v>4</v>
      </c>
      <c r="K246" s="42">
        <f t="shared" si="102"/>
        <v>1</v>
      </c>
      <c r="L246" s="43">
        <f t="shared" si="107"/>
        <v>2</v>
      </c>
      <c r="M246" s="43">
        <f t="shared" si="107"/>
        <v>5</v>
      </c>
      <c r="N246" s="43">
        <f t="shared" si="107"/>
        <v>17</v>
      </c>
      <c r="O246" s="43">
        <f t="shared" si="107"/>
        <v>0</v>
      </c>
      <c r="P246" s="43">
        <f t="shared" si="107"/>
        <v>0</v>
      </c>
      <c r="Q246" s="43">
        <f t="shared" si="107"/>
        <v>0</v>
      </c>
      <c r="R246" s="43">
        <f t="shared" si="107"/>
        <v>0</v>
      </c>
      <c r="S246" s="44">
        <f t="shared" si="107"/>
        <v>0</v>
      </c>
      <c r="T246" s="42" t="str">
        <f t="shared" si="106"/>
        <v>1.</v>
      </c>
      <c r="U246" s="43" t="str">
        <f t="shared" si="106"/>
        <v>2.</v>
      </c>
      <c r="V246" s="43" t="str">
        <f t="shared" si="106"/>
        <v>5.</v>
      </c>
      <c r="W246" s="43" t="str">
        <f t="shared" si="106"/>
        <v>17.</v>
      </c>
      <c r="X246" s="43" t="str">
        <f t="shared" si="106"/>
        <v/>
      </c>
      <c r="Y246" s="43" t="str">
        <f t="shared" si="106"/>
        <v/>
      </c>
      <c r="Z246" s="43" t="str">
        <f t="shared" si="106"/>
        <v/>
      </c>
      <c r="AA246" s="43" t="str">
        <f t="shared" si="106"/>
        <v/>
      </c>
      <c r="AB246" s="43" t="str">
        <f t="shared" si="106"/>
        <v/>
      </c>
      <c r="AC246" s="45" t="str">
        <f t="shared" si="105"/>
        <v>1.2.5.17.</v>
      </c>
    </row>
    <row r="247" spans="1:29" s="128" customFormat="1" ht="27.6" x14ac:dyDescent="0.3">
      <c r="A247" s="80" t="str">
        <f t="shared" si="88"/>
        <v>1.2.5.18</v>
      </c>
      <c r="B247" s="120" t="s">
        <v>391</v>
      </c>
      <c r="C247" s="36" t="s">
        <v>392</v>
      </c>
      <c r="D247" s="36">
        <v>8</v>
      </c>
      <c r="E247" s="37">
        <v>6834.4877133813852</v>
      </c>
      <c r="F247" s="48">
        <v>54675.901707051082</v>
      </c>
      <c r="G247" s="36" t="s">
        <v>61</v>
      </c>
      <c r="H247" s="39" t="s">
        <v>776</v>
      </c>
      <c r="I247" s="40" t="str">
        <f t="shared" si="101"/>
        <v>1.2.5.18</v>
      </c>
      <c r="J247" s="41">
        <v>4</v>
      </c>
      <c r="K247" s="42">
        <f t="shared" si="102"/>
        <v>1</v>
      </c>
      <c r="L247" s="43">
        <f t="shared" si="107"/>
        <v>2</v>
      </c>
      <c r="M247" s="43">
        <f t="shared" si="107"/>
        <v>5</v>
      </c>
      <c r="N247" s="43">
        <f t="shared" si="107"/>
        <v>18</v>
      </c>
      <c r="O247" s="43">
        <f t="shared" si="107"/>
        <v>0</v>
      </c>
      <c r="P247" s="43">
        <f t="shared" si="107"/>
        <v>0</v>
      </c>
      <c r="Q247" s="43">
        <f t="shared" si="107"/>
        <v>0</v>
      </c>
      <c r="R247" s="43">
        <f t="shared" si="107"/>
        <v>0</v>
      </c>
      <c r="S247" s="44">
        <f t="shared" si="107"/>
        <v>0</v>
      </c>
      <c r="T247" s="42" t="str">
        <f t="shared" si="106"/>
        <v>1.</v>
      </c>
      <c r="U247" s="43" t="str">
        <f t="shared" si="106"/>
        <v>2.</v>
      </c>
      <c r="V247" s="43" t="str">
        <f t="shared" si="106"/>
        <v>5.</v>
      </c>
      <c r="W247" s="43" t="str">
        <f t="shared" si="106"/>
        <v>18.</v>
      </c>
      <c r="X247" s="43" t="str">
        <f t="shared" si="106"/>
        <v/>
      </c>
      <c r="Y247" s="43" t="str">
        <f t="shared" si="106"/>
        <v/>
      </c>
      <c r="Z247" s="43" t="str">
        <f t="shared" si="106"/>
        <v/>
      </c>
      <c r="AA247" s="43" t="str">
        <f t="shared" si="106"/>
        <v/>
      </c>
      <c r="AB247" s="43" t="str">
        <f t="shared" si="106"/>
        <v/>
      </c>
      <c r="AC247" s="45" t="str">
        <f t="shared" si="105"/>
        <v>1.2.5.18.</v>
      </c>
    </row>
    <row r="248" spans="1:29" s="128" customFormat="1" ht="27.6" x14ac:dyDescent="0.3">
      <c r="A248" s="107" t="str">
        <f t="shared" si="88"/>
        <v>1.2.5.19</v>
      </c>
      <c r="B248" s="64" t="s">
        <v>393</v>
      </c>
      <c r="C248" s="36" t="s">
        <v>392</v>
      </c>
      <c r="D248" s="36">
        <v>2</v>
      </c>
      <c r="E248" s="37">
        <v>7157.2029978059836</v>
      </c>
      <c r="F248" s="48">
        <v>14314.405995611967</v>
      </c>
      <c r="G248" s="36" t="s">
        <v>92</v>
      </c>
      <c r="H248" s="39" t="s">
        <v>777</v>
      </c>
      <c r="I248" s="40" t="str">
        <f t="shared" si="101"/>
        <v>1.2.5.19</v>
      </c>
      <c r="J248" s="41">
        <v>4</v>
      </c>
      <c r="K248" s="42">
        <f t="shared" si="102"/>
        <v>1</v>
      </c>
      <c r="L248" s="43">
        <f t="shared" si="107"/>
        <v>2</v>
      </c>
      <c r="M248" s="43">
        <f t="shared" si="107"/>
        <v>5</v>
      </c>
      <c r="N248" s="43">
        <f t="shared" si="107"/>
        <v>19</v>
      </c>
      <c r="O248" s="43">
        <f t="shared" si="107"/>
        <v>0</v>
      </c>
      <c r="P248" s="43">
        <f t="shared" si="107"/>
        <v>0</v>
      </c>
      <c r="Q248" s="43">
        <f t="shared" si="107"/>
        <v>0</v>
      </c>
      <c r="R248" s="43">
        <f t="shared" si="107"/>
        <v>0</v>
      </c>
      <c r="S248" s="44">
        <f t="shared" si="107"/>
        <v>0</v>
      </c>
      <c r="T248" s="42" t="str">
        <f t="shared" si="106"/>
        <v>1.</v>
      </c>
      <c r="U248" s="43" t="str">
        <f t="shared" si="106"/>
        <v>2.</v>
      </c>
      <c r="V248" s="43" t="str">
        <f t="shared" si="106"/>
        <v>5.</v>
      </c>
      <c r="W248" s="43" t="str">
        <f t="shared" si="106"/>
        <v>19.</v>
      </c>
      <c r="X248" s="43" t="str">
        <f t="shared" si="106"/>
        <v/>
      </c>
      <c r="Y248" s="43" t="str">
        <f t="shared" si="106"/>
        <v/>
      </c>
      <c r="Z248" s="43" t="str">
        <f t="shared" si="106"/>
        <v/>
      </c>
      <c r="AA248" s="43" t="str">
        <f t="shared" si="106"/>
        <v/>
      </c>
      <c r="AB248" s="43" t="str">
        <f t="shared" si="106"/>
        <v/>
      </c>
      <c r="AC248" s="45" t="str">
        <f t="shared" si="105"/>
        <v>1.2.5.19.</v>
      </c>
    </row>
    <row r="249" spans="1:29" s="128" customFormat="1" ht="27.6" x14ac:dyDescent="0.3">
      <c r="A249" s="107" t="str">
        <f t="shared" si="88"/>
        <v>1.2.5.20</v>
      </c>
      <c r="B249" s="64" t="s">
        <v>25</v>
      </c>
      <c r="C249" s="36" t="s">
        <v>394</v>
      </c>
      <c r="D249" s="36">
        <v>14</v>
      </c>
      <c r="E249" s="37">
        <v>704.20680559106063</v>
      </c>
      <c r="F249" s="48">
        <v>9858.8952782748493</v>
      </c>
      <c r="G249" s="36" t="s">
        <v>85</v>
      </c>
      <c r="H249" s="39" t="s">
        <v>759</v>
      </c>
      <c r="I249" s="40" t="str">
        <f t="shared" si="101"/>
        <v>1.2.5.20</v>
      </c>
      <c r="J249" s="41">
        <v>4</v>
      </c>
      <c r="K249" s="42">
        <f t="shared" si="102"/>
        <v>1</v>
      </c>
      <c r="L249" s="43">
        <f t="shared" si="107"/>
        <v>2</v>
      </c>
      <c r="M249" s="43">
        <f t="shared" si="107"/>
        <v>5</v>
      </c>
      <c r="N249" s="43">
        <f t="shared" si="107"/>
        <v>20</v>
      </c>
      <c r="O249" s="43">
        <f t="shared" si="107"/>
        <v>0</v>
      </c>
      <c r="P249" s="43">
        <f t="shared" si="107"/>
        <v>0</v>
      </c>
      <c r="Q249" s="43">
        <f t="shared" si="107"/>
        <v>0</v>
      </c>
      <c r="R249" s="43">
        <f t="shared" si="107"/>
        <v>0</v>
      </c>
      <c r="S249" s="44">
        <f t="shared" si="107"/>
        <v>0</v>
      </c>
      <c r="T249" s="42" t="str">
        <f t="shared" si="106"/>
        <v>1.</v>
      </c>
      <c r="U249" s="43" t="str">
        <f t="shared" si="106"/>
        <v>2.</v>
      </c>
      <c r="V249" s="43" t="str">
        <f t="shared" si="106"/>
        <v>5.</v>
      </c>
      <c r="W249" s="43" t="str">
        <f t="shared" si="106"/>
        <v>20.</v>
      </c>
      <c r="X249" s="43" t="str">
        <f t="shared" si="106"/>
        <v/>
      </c>
      <c r="Y249" s="43" t="str">
        <f t="shared" si="106"/>
        <v/>
      </c>
      <c r="Z249" s="43" t="str">
        <f t="shared" si="106"/>
        <v/>
      </c>
      <c r="AA249" s="43" t="str">
        <f t="shared" si="106"/>
        <v/>
      </c>
      <c r="AB249" s="43" t="str">
        <f t="shared" si="106"/>
        <v/>
      </c>
      <c r="AC249" s="45" t="str">
        <f t="shared" si="105"/>
        <v>1.2.5.20.</v>
      </c>
    </row>
    <row r="250" spans="1:29" s="129" customFormat="1" ht="14.4" x14ac:dyDescent="0.3">
      <c r="A250" s="107" t="str">
        <f t="shared" si="88"/>
        <v>1.2.5.21</v>
      </c>
      <c r="B250" s="66" t="s">
        <v>395</v>
      </c>
      <c r="C250" s="36"/>
      <c r="D250" s="36"/>
      <c r="E250" s="37"/>
      <c r="F250" s="48"/>
      <c r="G250" s="36"/>
      <c r="H250" s="39"/>
      <c r="I250" s="40" t="str">
        <f t="shared" si="101"/>
        <v>1.2.5.21</v>
      </c>
      <c r="J250" s="41">
        <v>4</v>
      </c>
      <c r="K250" s="42">
        <f t="shared" si="102"/>
        <v>1</v>
      </c>
      <c r="L250" s="43">
        <f t="shared" si="107"/>
        <v>2</v>
      </c>
      <c r="M250" s="43">
        <f t="shared" si="107"/>
        <v>5</v>
      </c>
      <c r="N250" s="43">
        <f t="shared" si="107"/>
        <v>21</v>
      </c>
      <c r="O250" s="43">
        <f t="shared" si="107"/>
        <v>0</v>
      </c>
      <c r="P250" s="43">
        <f t="shared" si="107"/>
        <v>0</v>
      </c>
      <c r="Q250" s="43">
        <f t="shared" si="107"/>
        <v>0</v>
      </c>
      <c r="R250" s="43">
        <f t="shared" si="107"/>
        <v>0</v>
      </c>
      <c r="S250" s="44">
        <f t="shared" si="107"/>
        <v>0</v>
      </c>
      <c r="T250" s="42" t="str">
        <f t="shared" si="106"/>
        <v>1.</v>
      </c>
      <c r="U250" s="43" t="str">
        <f t="shared" si="106"/>
        <v>2.</v>
      </c>
      <c r="V250" s="43" t="str">
        <f t="shared" si="106"/>
        <v>5.</v>
      </c>
      <c r="W250" s="43" t="str">
        <f t="shared" si="106"/>
        <v>21.</v>
      </c>
      <c r="X250" s="43" t="str">
        <f t="shared" si="106"/>
        <v/>
      </c>
      <c r="Y250" s="43" t="str">
        <f t="shared" si="106"/>
        <v/>
      </c>
      <c r="Z250" s="43" t="str">
        <f t="shared" si="106"/>
        <v/>
      </c>
      <c r="AA250" s="43" t="str">
        <f t="shared" si="106"/>
        <v/>
      </c>
      <c r="AB250" s="43" t="str">
        <f t="shared" si="106"/>
        <v/>
      </c>
      <c r="AC250" s="45" t="str">
        <f t="shared" si="105"/>
        <v>1.2.5.21.</v>
      </c>
    </row>
    <row r="251" spans="1:29" s="128" customFormat="1" ht="41.4" x14ac:dyDescent="0.3">
      <c r="A251" s="107" t="str">
        <f t="shared" si="88"/>
        <v>1.2.5.21.1</v>
      </c>
      <c r="B251" s="64" t="s">
        <v>396</v>
      </c>
      <c r="C251" s="36" t="s">
        <v>17</v>
      </c>
      <c r="D251" s="36">
        <v>440</v>
      </c>
      <c r="E251" s="37">
        <v>35.166690403652183</v>
      </c>
      <c r="F251" s="48">
        <v>15473.34377760696</v>
      </c>
      <c r="G251" s="36" t="s">
        <v>52</v>
      </c>
      <c r="H251" s="39" t="s">
        <v>778</v>
      </c>
      <c r="I251" s="40" t="str">
        <f t="shared" si="101"/>
        <v>1.2.5.21.1</v>
      </c>
      <c r="J251" s="41">
        <v>5</v>
      </c>
      <c r="K251" s="42">
        <f t="shared" si="102"/>
        <v>1</v>
      </c>
      <c r="L251" s="43">
        <f t="shared" si="107"/>
        <v>2</v>
      </c>
      <c r="M251" s="43">
        <f t="shared" si="107"/>
        <v>5</v>
      </c>
      <c r="N251" s="43">
        <f t="shared" si="107"/>
        <v>21</v>
      </c>
      <c r="O251" s="43">
        <f t="shared" si="107"/>
        <v>1</v>
      </c>
      <c r="P251" s="43">
        <f t="shared" si="107"/>
        <v>0</v>
      </c>
      <c r="Q251" s="43">
        <f t="shared" si="107"/>
        <v>0</v>
      </c>
      <c r="R251" s="43">
        <f t="shared" si="107"/>
        <v>0</v>
      </c>
      <c r="S251" s="44">
        <f t="shared" si="107"/>
        <v>0</v>
      </c>
      <c r="T251" s="42" t="str">
        <f t="shared" si="106"/>
        <v>1.</v>
      </c>
      <c r="U251" s="43" t="str">
        <f t="shared" si="106"/>
        <v>2.</v>
      </c>
      <c r="V251" s="43" t="str">
        <f t="shared" si="106"/>
        <v>5.</v>
      </c>
      <c r="W251" s="43" t="str">
        <f t="shared" si="106"/>
        <v>21.</v>
      </c>
      <c r="X251" s="43" t="str">
        <f t="shared" si="106"/>
        <v>1.</v>
      </c>
      <c r="Y251" s="43" t="str">
        <f t="shared" si="106"/>
        <v/>
      </c>
      <c r="Z251" s="43" t="str">
        <f t="shared" si="106"/>
        <v/>
      </c>
      <c r="AA251" s="43" t="str">
        <f t="shared" si="106"/>
        <v/>
      </c>
      <c r="AB251" s="43" t="str">
        <f t="shared" si="106"/>
        <v/>
      </c>
      <c r="AC251" s="45" t="str">
        <f t="shared" si="105"/>
        <v>1.2.5.21.1.</v>
      </c>
    </row>
    <row r="252" spans="1:29" s="128" customFormat="1" ht="41.4" x14ac:dyDescent="0.3">
      <c r="A252" s="107" t="str">
        <f t="shared" si="88"/>
        <v>1.2.5.21.2</v>
      </c>
      <c r="B252" s="64" t="s">
        <v>397</v>
      </c>
      <c r="C252" s="36" t="s">
        <v>17</v>
      </c>
      <c r="D252" s="36">
        <v>204</v>
      </c>
      <c r="E252" s="37">
        <v>55.510396479329891</v>
      </c>
      <c r="F252" s="48">
        <v>11324.120881783298</v>
      </c>
      <c r="G252" s="36" t="s">
        <v>53</v>
      </c>
      <c r="H252" s="39" t="s">
        <v>779</v>
      </c>
      <c r="I252" s="40" t="str">
        <f t="shared" si="101"/>
        <v>1.2.5.21.2</v>
      </c>
      <c r="J252" s="41">
        <v>5</v>
      </c>
      <c r="K252" s="42">
        <f t="shared" si="102"/>
        <v>1</v>
      </c>
      <c r="L252" s="43">
        <f t="shared" si="107"/>
        <v>2</v>
      </c>
      <c r="M252" s="43">
        <f t="shared" si="107"/>
        <v>5</v>
      </c>
      <c r="N252" s="43">
        <f t="shared" si="107"/>
        <v>21</v>
      </c>
      <c r="O252" s="43">
        <f t="shared" si="107"/>
        <v>2</v>
      </c>
      <c r="P252" s="43">
        <f t="shared" si="107"/>
        <v>0</v>
      </c>
      <c r="Q252" s="43">
        <f t="shared" si="107"/>
        <v>0</v>
      </c>
      <c r="R252" s="43">
        <f t="shared" si="107"/>
        <v>0</v>
      </c>
      <c r="S252" s="44">
        <f t="shared" si="107"/>
        <v>0</v>
      </c>
      <c r="T252" s="42" t="str">
        <f t="shared" si="106"/>
        <v>1.</v>
      </c>
      <c r="U252" s="43" t="str">
        <f t="shared" si="106"/>
        <v>2.</v>
      </c>
      <c r="V252" s="43" t="str">
        <f t="shared" si="106"/>
        <v>5.</v>
      </c>
      <c r="W252" s="43" t="str">
        <f t="shared" si="106"/>
        <v>21.</v>
      </c>
      <c r="X252" s="43" t="str">
        <f t="shared" si="106"/>
        <v>2.</v>
      </c>
      <c r="Y252" s="43" t="str">
        <f t="shared" si="106"/>
        <v/>
      </c>
      <c r="Z252" s="43" t="str">
        <f t="shared" si="106"/>
        <v/>
      </c>
      <c r="AA252" s="43" t="str">
        <f t="shared" si="106"/>
        <v/>
      </c>
      <c r="AB252" s="43" t="str">
        <f t="shared" si="106"/>
        <v/>
      </c>
      <c r="AC252" s="45" t="str">
        <f t="shared" si="105"/>
        <v>1.2.5.21.2.</v>
      </c>
    </row>
    <row r="253" spans="1:29" s="128" customFormat="1" ht="27.6" x14ac:dyDescent="0.3">
      <c r="A253" s="107" t="str">
        <f t="shared" si="88"/>
        <v>1.2.5.21.3</v>
      </c>
      <c r="B253" s="64" t="s">
        <v>98</v>
      </c>
      <c r="C253" s="36" t="s">
        <v>17</v>
      </c>
      <c r="D253" s="36">
        <v>387</v>
      </c>
      <c r="E253" s="37">
        <v>19.218786146983742</v>
      </c>
      <c r="F253" s="48">
        <v>7437.670238882708</v>
      </c>
      <c r="G253" s="36" t="s">
        <v>71</v>
      </c>
      <c r="H253" s="39" t="s">
        <v>780</v>
      </c>
      <c r="I253" s="40" t="str">
        <f t="shared" si="101"/>
        <v>1.2.5.21.3</v>
      </c>
      <c r="J253" s="41">
        <v>5</v>
      </c>
      <c r="K253" s="42">
        <f t="shared" si="102"/>
        <v>1</v>
      </c>
      <c r="L253" s="43">
        <f t="shared" si="107"/>
        <v>2</v>
      </c>
      <c r="M253" s="43">
        <f t="shared" si="107"/>
        <v>5</v>
      </c>
      <c r="N253" s="43">
        <f t="shared" si="107"/>
        <v>21</v>
      </c>
      <c r="O253" s="43">
        <f t="shared" si="107"/>
        <v>3</v>
      </c>
      <c r="P253" s="43">
        <f t="shared" si="107"/>
        <v>0</v>
      </c>
      <c r="Q253" s="43">
        <f t="shared" si="107"/>
        <v>0</v>
      </c>
      <c r="R253" s="43">
        <f t="shared" si="107"/>
        <v>0</v>
      </c>
      <c r="S253" s="44">
        <f t="shared" si="107"/>
        <v>0</v>
      </c>
      <c r="T253" s="42" t="str">
        <f t="shared" si="106"/>
        <v>1.</v>
      </c>
      <c r="U253" s="43" t="str">
        <f t="shared" si="106"/>
        <v>2.</v>
      </c>
      <c r="V253" s="43" t="str">
        <f t="shared" si="106"/>
        <v>5.</v>
      </c>
      <c r="W253" s="43" t="str">
        <f t="shared" si="106"/>
        <v>21.</v>
      </c>
      <c r="X253" s="43" t="str">
        <f t="shared" si="106"/>
        <v>3.</v>
      </c>
      <c r="Y253" s="43" t="str">
        <f t="shared" si="106"/>
        <v/>
      </c>
      <c r="Z253" s="43" t="str">
        <f t="shared" si="106"/>
        <v/>
      </c>
      <c r="AA253" s="43" t="str">
        <f t="shared" si="106"/>
        <v/>
      </c>
      <c r="AB253" s="43" t="str">
        <f t="shared" si="106"/>
        <v/>
      </c>
      <c r="AC253" s="45" t="str">
        <f t="shared" si="105"/>
        <v>1.2.5.21.3.</v>
      </c>
    </row>
    <row r="254" spans="1:29" s="128" customFormat="1" ht="41.4" x14ac:dyDescent="0.3">
      <c r="A254" s="107" t="str">
        <f t="shared" si="88"/>
        <v>1.2.5.21.4</v>
      </c>
      <c r="B254" s="64" t="s">
        <v>398</v>
      </c>
      <c r="C254" s="36" t="s">
        <v>17</v>
      </c>
      <c r="D254" s="36">
        <v>110</v>
      </c>
      <c r="E254" s="37">
        <v>1092.2242884485872</v>
      </c>
      <c r="F254" s="48">
        <v>120144.6717293446</v>
      </c>
      <c r="G254" s="36" t="s">
        <v>115</v>
      </c>
      <c r="H254" s="39" t="s">
        <v>781</v>
      </c>
      <c r="I254" s="40" t="str">
        <f t="shared" si="101"/>
        <v>1.2.5.21.4</v>
      </c>
      <c r="J254" s="41">
        <v>5</v>
      </c>
      <c r="K254" s="42">
        <f t="shared" si="102"/>
        <v>1</v>
      </c>
      <c r="L254" s="43">
        <f t="shared" si="107"/>
        <v>2</v>
      </c>
      <c r="M254" s="43">
        <f t="shared" si="107"/>
        <v>5</v>
      </c>
      <c r="N254" s="43">
        <f t="shared" si="107"/>
        <v>21</v>
      </c>
      <c r="O254" s="43">
        <f t="shared" si="107"/>
        <v>4</v>
      </c>
      <c r="P254" s="43">
        <f t="shared" si="107"/>
        <v>0</v>
      </c>
      <c r="Q254" s="43">
        <f t="shared" si="107"/>
        <v>0</v>
      </c>
      <c r="R254" s="43">
        <f t="shared" si="107"/>
        <v>0</v>
      </c>
      <c r="S254" s="44">
        <f t="shared" si="107"/>
        <v>0</v>
      </c>
      <c r="T254" s="42" t="str">
        <f t="shared" si="106"/>
        <v>1.</v>
      </c>
      <c r="U254" s="43" t="str">
        <f t="shared" si="106"/>
        <v>2.</v>
      </c>
      <c r="V254" s="43" t="str">
        <f t="shared" si="106"/>
        <v>5.</v>
      </c>
      <c r="W254" s="43" t="str">
        <f t="shared" si="106"/>
        <v>21.</v>
      </c>
      <c r="X254" s="43" t="str">
        <f t="shared" si="106"/>
        <v>4.</v>
      </c>
      <c r="Y254" s="43" t="str">
        <f t="shared" si="106"/>
        <v/>
      </c>
      <c r="Z254" s="43" t="str">
        <f t="shared" si="106"/>
        <v/>
      </c>
      <c r="AA254" s="43" t="str">
        <f t="shared" si="106"/>
        <v/>
      </c>
      <c r="AB254" s="43" t="str">
        <f t="shared" si="106"/>
        <v/>
      </c>
      <c r="AC254" s="45" t="str">
        <f t="shared" si="105"/>
        <v>1.2.5.21.4.</v>
      </c>
    </row>
    <row r="255" spans="1:29" s="128" customFormat="1" ht="27.6" x14ac:dyDescent="0.3">
      <c r="A255" s="107" t="str">
        <f t="shared" si="88"/>
        <v>1.2.5.21.5</v>
      </c>
      <c r="B255" s="64" t="s">
        <v>399</v>
      </c>
      <c r="C255" s="36" t="s">
        <v>17</v>
      </c>
      <c r="D255" s="36">
        <v>479</v>
      </c>
      <c r="E255" s="37">
        <v>4.5339231945824965</v>
      </c>
      <c r="F255" s="48">
        <v>2171.749210205016</v>
      </c>
      <c r="G255" s="36" t="s">
        <v>109</v>
      </c>
      <c r="H255" s="39" t="s">
        <v>782</v>
      </c>
      <c r="I255" s="40" t="str">
        <f t="shared" si="101"/>
        <v>1.2.5.21.5</v>
      </c>
      <c r="J255" s="41">
        <v>5</v>
      </c>
      <c r="K255" s="42">
        <f t="shared" si="102"/>
        <v>1</v>
      </c>
      <c r="L255" s="43">
        <f t="shared" si="107"/>
        <v>2</v>
      </c>
      <c r="M255" s="43">
        <f t="shared" si="107"/>
        <v>5</v>
      </c>
      <c r="N255" s="43">
        <f t="shared" si="107"/>
        <v>21</v>
      </c>
      <c r="O255" s="43">
        <f t="shared" si="107"/>
        <v>5</v>
      </c>
      <c r="P255" s="43">
        <f t="shared" si="107"/>
        <v>0</v>
      </c>
      <c r="Q255" s="43">
        <f t="shared" si="107"/>
        <v>0</v>
      </c>
      <c r="R255" s="43">
        <f t="shared" si="107"/>
        <v>0</v>
      </c>
      <c r="S255" s="44">
        <f t="shared" si="107"/>
        <v>0</v>
      </c>
      <c r="T255" s="42" t="str">
        <f t="shared" si="106"/>
        <v>1.</v>
      </c>
      <c r="U255" s="43" t="str">
        <f t="shared" si="106"/>
        <v>2.</v>
      </c>
      <c r="V255" s="43" t="str">
        <f t="shared" si="106"/>
        <v>5.</v>
      </c>
      <c r="W255" s="43" t="str">
        <f t="shared" si="106"/>
        <v>21.</v>
      </c>
      <c r="X255" s="43" t="str">
        <f t="shared" si="106"/>
        <v>5.</v>
      </c>
      <c r="Y255" s="43" t="str">
        <f t="shared" si="106"/>
        <v/>
      </c>
      <c r="Z255" s="43" t="str">
        <f t="shared" si="106"/>
        <v/>
      </c>
      <c r="AA255" s="43" t="str">
        <f t="shared" si="106"/>
        <v/>
      </c>
      <c r="AB255" s="43" t="str">
        <f t="shared" si="106"/>
        <v/>
      </c>
      <c r="AC255" s="45" t="str">
        <f t="shared" si="105"/>
        <v>1.2.5.21.5.</v>
      </c>
    </row>
    <row r="256" spans="1:29" s="128" customFormat="1" ht="27.6" x14ac:dyDescent="0.3">
      <c r="A256" s="107" t="str">
        <f t="shared" si="88"/>
        <v>1.2.5.21.6</v>
      </c>
      <c r="B256" s="64" t="s">
        <v>400</v>
      </c>
      <c r="C256" s="36" t="s">
        <v>28</v>
      </c>
      <c r="D256" s="36">
        <v>3300</v>
      </c>
      <c r="E256" s="37">
        <v>12.712003789097656</v>
      </c>
      <c r="F256" s="48">
        <v>41949.612504022261</v>
      </c>
      <c r="G256" s="36" t="s">
        <v>55</v>
      </c>
      <c r="H256" s="39" t="s">
        <v>783</v>
      </c>
      <c r="I256" s="40" t="str">
        <f t="shared" si="101"/>
        <v>1.2.5.21.6</v>
      </c>
      <c r="J256" s="41">
        <v>5</v>
      </c>
      <c r="K256" s="42">
        <f t="shared" si="102"/>
        <v>1</v>
      </c>
      <c r="L256" s="43">
        <f t="shared" si="107"/>
        <v>2</v>
      </c>
      <c r="M256" s="43">
        <f t="shared" si="107"/>
        <v>5</v>
      </c>
      <c r="N256" s="43">
        <f t="shared" si="107"/>
        <v>21</v>
      </c>
      <c r="O256" s="43">
        <f t="shared" si="107"/>
        <v>6</v>
      </c>
      <c r="P256" s="43">
        <f t="shared" si="107"/>
        <v>0</v>
      </c>
      <c r="Q256" s="43">
        <f t="shared" si="107"/>
        <v>0</v>
      </c>
      <c r="R256" s="43">
        <f t="shared" si="107"/>
        <v>0</v>
      </c>
      <c r="S256" s="44">
        <f t="shared" si="107"/>
        <v>0</v>
      </c>
      <c r="T256" s="42" t="str">
        <f t="shared" si="106"/>
        <v>1.</v>
      </c>
      <c r="U256" s="43" t="str">
        <f t="shared" si="106"/>
        <v>2.</v>
      </c>
      <c r="V256" s="43" t="str">
        <f t="shared" si="106"/>
        <v>5.</v>
      </c>
      <c r="W256" s="43" t="str">
        <f t="shared" si="106"/>
        <v>21.</v>
      </c>
      <c r="X256" s="43" t="str">
        <f t="shared" si="106"/>
        <v>6.</v>
      </c>
      <c r="Y256" s="43" t="str">
        <f t="shared" si="106"/>
        <v/>
      </c>
      <c r="Z256" s="43" t="str">
        <f t="shared" si="106"/>
        <v/>
      </c>
      <c r="AA256" s="43" t="str">
        <f t="shared" si="106"/>
        <v/>
      </c>
      <c r="AB256" s="43" t="str">
        <f t="shared" si="106"/>
        <v/>
      </c>
      <c r="AC256" s="45" t="str">
        <f t="shared" si="105"/>
        <v>1.2.5.21.6.</v>
      </c>
    </row>
    <row r="257" spans="1:29" s="128" customFormat="1" ht="55.2" x14ac:dyDescent="0.3">
      <c r="A257" s="107" t="str">
        <f t="shared" si="88"/>
        <v>1.2.5.21.7</v>
      </c>
      <c r="B257" s="64" t="s">
        <v>401</v>
      </c>
      <c r="C257" s="36" t="s">
        <v>402</v>
      </c>
      <c r="D257" s="36">
        <v>0.39500000000000002</v>
      </c>
      <c r="E257" s="37">
        <v>530499.76556526031</v>
      </c>
      <c r="F257" s="48">
        <v>209547.40739827784</v>
      </c>
      <c r="G257" s="36" t="s">
        <v>56</v>
      </c>
      <c r="H257" s="39" t="s">
        <v>784</v>
      </c>
      <c r="I257" s="40" t="str">
        <f t="shared" si="101"/>
        <v>1.2.5.21.7</v>
      </c>
      <c r="J257" s="41">
        <v>5</v>
      </c>
      <c r="K257" s="42">
        <f t="shared" si="102"/>
        <v>1</v>
      </c>
      <c r="L257" s="43">
        <f t="shared" ref="L257:S259" si="108">IF(L$10=$J257,L256+1,IF(AND(L$10&lt;$J257,L256=0),1,IF(K257&lt;&gt;K256,0,L256)))</f>
        <v>2</v>
      </c>
      <c r="M257" s="43">
        <f t="shared" si="108"/>
        <v>5</v>
      </c>
      <c r="N257" s="43">
        <f t="shared" si="108"/>
        <v>21</v>
      </c>
      <c r="O257" s="43">
        <f t="shared" si="108"/>
        <v>7</v>
      </c>
      <c r="P257" s="43">
        <f t="shared" si="108"/>
        <v>0</v>
      </c>
      <c r="Q257" s="43">
        <f t="shared" si="108"/>
        <v>0</v>
      </c>
      <c r="R257" s="43">
        <f t="shared" si="108"/>
        <v>0</v>
      </c>
      <c r="S257" s="44">
        <f t="shared" si="108"/>
        <v>0</v>
      </c>
      <c r="T257" s="42" t="str">
        <f t="shared" si="106"/>
        <v>1.</v>
      </c>
      <c r="U257" s="43" t="str">
        <f t="shared" si="106"/>
        <v>2.</v>
      </c>
      <c r="V257" s="43" t="str">
        <f t="shared" si="106"/>
        <v>5.</v>
      </c>
      <c r="W257" s="43" t="str">
        <f t="shared" si="106"/>
        <v>21.</v>
      </c>
      <c r="X257" s="43" t="str">
        <f t="shared" si="106"/>
        <v>7.</v>
      </c>
      <c r="Y257" s="43" t="str">
        <f t="shared" si="106"/>
        <v/>
      </c>
      <c r="Z257" s="43" t="str">
        <f t="shared" si="106"/>
        <v/>
      </c>
      <c r="AA257" s="43" t="str">
        <f t="shared" si="106"/>
        <v/>
      </c>
      <c r="AB257" s="43" t="str">
        <f t="shared" si="106"/>
        <v/>
      </c>
      <c r="AC257" s="45" t="str">
        <f t="shared" si="105"/>
        <v>1.2.5.21.7.</v>
      </c>
    </row>
    <row r="258" spans="1:29" s="128" customFormat="1" ht="41.4" x14ac:dyDescent="0.3">
      <c r="A258" s="107" t="str">
        <f t="shared" ref="A258:A321" si="109">I258</f>
        <v>1.2.5.21.8</v>
      </c>
      <c r="B258" s="64" t="s">
        <v>403</v>
      </c>
      <c r="C258" s="36" t="s">
        <v>19</v>
      </c>
      <c r="D258" s="36">
        <v>627.20000000000005</v>
      </c>
      <c r="E258" s="37">
        <v>151.55708444497219</v>
      </c>
      <c r="F258" s="48">
        <v>95056.603363886563</v>
      </c>
      <c r="G258" s="36" t="s">
        <v>79</v>
      </c>
      <c r="H258" s="39" t="s">
        <v>785</v>
      </c>
      <c r="I258" s="40" t="str">
        <f t="shared" si="101"/>
        <v>1.2.5.21.8</v>
      </c>
      <c r="J258" s="41">
        <v>5</v>
      </c>
      <c r="K258" s="42">
        <f t="shared" si="102"/>
        <v>1</v>
      </c>
      <c r="L258" s="43">
        <f t="shared" si="108"/>
        <v>2</v>
      </c>
      <c r="M258" s="43">
        <f t="shared" si="108"/>
        <v>5</v>
      </c>
      <c r="N258" s="43">
        <f t="shared" si="108"/>
        <v>21</v>
      </c>
      <c r="O258" s="43">
        <f t="shared" si="108"/>
        <v>8</v>
      </c>
      <c r="P258" s="43">
        <f t="shared" si="108"/>
        <v>0</v>
      </c>
      <c r="Q258" s="43">
        <f t="shared" si="108"/>
        <v>0</v>
      </c>
      <c r="R258" s="43">
        <f t="shared" si="108"/>
        <v>0</v>
      </c>
      <c r="S258" s="44">
        <f t="shared" si="108"/>
        <v>0</v>
      </c>
      <c r="T258" s="42" t="str">
        <f t="shared" si="106"/>
        <v>1.</v>
      </c>
      <c r="U258" s="43" t="str">
        <f t="shared" si="106"/>
        <v>2.</v>
      </c>
      <c r="V258" s="43" t="str">
        <f t="shared" si="106"/>
        <v>5.</v>
      </c>
      <c r="W258" s="43" t="str">
        <f t="shared" si="106"/>
        <v>21.</v>
      </c>
      <c r="X258" s="43" t="str">
        <f t="shared" si="106"/>
        <v>8.</v>
      </c>
      <c r="Y258" s="43" t="str">
        <f t="shared" si="106"/>
        <v/>
      </c>
      <c r="Z258" s="43" t="str">
        <f t="shared" si="106"/>
        <v/>
      </c>
      <c r="AA258" s="43" t="str">
        <f t="shared" si="106"/>
        <v/>
      </c>
      <c r="AB258" s="43" t="str">
        <f t="shared" si="106"/>
        <v/>
      </c>
      <c r="AC258" s="45" t="str">
        <f t="shared" si="105"/>
        <v>1.2.5.21.8.</v>
      </c>
    </row>
    <row r="259" spans="1:29" s="128" customFormat="1" ht="14.4" x14ac:dyDescent="0.3">
      <c r="A259" s="130" t="str">
        <f t="shared" si="109"/>
        <v>1.3</v>
      </c>
      <c r="B259" s="66" t="s">
        <v>2</v>
      </c>
      <c r="C259" s="87"/>
      <c r="D259" s="87"/>
      <c r="E259" s="131"/>
      <c r="F259" s="38">
        <f>F260+F285+F309+F344+F376+F414</f>
        <v>299270327.17166603</v>
      </c>
      <c r="G259" s="36"/>
      <c r="H259" s="39"/>
      <c r="I259" s="40" t="str">
        <f t="shared" si="101"/>
        <v>1.3</v>
      </c>
      <c r="J259" s="41">
        <v>2</v>
      </c>
      <c r="K259" s="42">
        <f t="shared" si="102"/>
        <v>1</v>
      </c>
      <c r="L259" s="43">
        <f t="shared" si="108"/>
        <v>3</v>
      </c>
      <c r="M259" s="43">
        <f t="shared" si="108"/>
        <v>0</v>
      </c>
      <c r="N259" s="43">
        <f t="shared" si="108"/>
        <v>0</v>
      </c>
      <c r="O259" s="43">
        <f t="shared" si="108"/>
        <v>0</v>
      </c>
      <c r="P259" s="43">
        <f t="shared" si="108"/>
        <v>0</v>
      </c>
      <c r="Q259" s="43">
        <f t="shared" si="108"/>
        <v>0</v>
      </c>
      <c r="R259" s="43">
        <f t="shared" si="108"/>
        <v>0</v>
      </c>
      <c r="S259" s="44">
        <f t="shared" si="108"/>
        <v>0</v>
      </c>
      <c r="T259" s="42" t="str">
        <f t="shared" si="106"/>
        <v>1.</v>
      </c>
      <c r="U259" s="43" t="str">
        <f t="shared" si="106"/>
        <v>3.</v>
      </c>
      <c r="V259" s="43" t="str">
        <f t="shared" si="106"/>
        <v/>
      </c>
      <c r="W259" s="43" t="str">
        <f t="shared" si="106"/>
        <v/>
      </c>
      <c r="X259" s="43" t="str">
        <f t="shared" si="106"/>
        <v/>
      </c>
      <c r="Y259" s="43" t="str">
        <f t="shared" si="106"/>
        <v/>
      </c>
      <c r="Z259" s="43" t="str">
        <f t="shared" si="106"/>
        <v/>
      </c>
      <c r="AA259" s="43" t="str">
        <f t="shared" si="106"/>
        <v/>
      </c>
      <c r="AB259" s="43" t="str">
        <f t="shared" si="106"/>
        <v/>
      </c>
      <c r="AC259" s="45" t="str">
        <f t="shared" si="105"/>
        <v>1.3.</v>
      </c>
    </row>
    <row r="260" spans="1:29" s="134" customFormat="1" ht="14.4" x14ac:dyDescent="0.3">
      <c r="A260" s="132" t="str">
        <f t="shared" si="109"/>
        <v>1.2.6</v>
      </c>
      <c r="B260" s="69" t="s">
        <v>408</v>
      </c>
      <c r="C260" s="49"/>
      <c r="D260" s="133"/>
      <c r="E260" s="133"/>
      <c r="F260" s="70">
        <f>SUM(F261:F284)</f>
        <v>69328395.398921415</v>
      </c>
      <c r="G260" s="49" t="s">
        <v>409</v>
      </c>
      <c r="H260" s="50"/>
      <c r="I260" s="40" t="str">
        <f t="shared" si="101"/>
        <v>1.2.6</v>
      </c>
      <c r="J260" s="41">
        <v>3</v>
      </c>
      <c r="K260" s="42">
        <f>IF(J260=$K$10,K258+1,K258)</f>
        <v>1</v>
      </c>
      <c r="L260" s="43">
        <f t="shared" ref="L260:S260" si="110">IF(L$10=$J260,L258+1,IF(AND(L$10&lt;$J260,L258=0),1,IF(K260&lt;&gt;K258,0,L258)))</f>
        <v>2</v>
      </c>
      <c r="M260" s="43">
        <f t="shared" si="110"/>
        <v>6</v>
      </c>
      <c r="N260" s="43">
        <f t="shared" si="110"/>
        <v>0</v>
      </c>
      <c r="O260" s="43">
        <f t="shared" si="110"/>
        <v>0</v>
      </c>
      <c r="P260" s="43">
        <f t="shared" si="110"/>
        <v>0</v>
      </c>
      <c r="Q260" s="43">
        <f t="shared" si="110"/>
        <v>0</v>
      </c>
      <c r="R260" s="43">
        <f t="shared" si="110"/>
        <v>0</v>
      </c>
      <c r="S260" s="44">
        <f t="shared" si="110"/>
        <v>0</v>
      </c>
      <c r="T260" s="42" t="str">
        <f t="shared" si="106"/>
        <v>1.</v>
      </c>
      <c r="U260" s="43" t="str">
        <f t="shared" si="106"/>
        <v>2.</v>
      </c>
      <c r="V260" s="43" t="str">
        <f t="shared" si="106"/>
        <v>6.</v>
      </c>
      <c r="W260" s="43" t="str">
        <f t="shared" si="106"/>
        <v/>
      </c>
      <c r="X260" s="43" t="str">
        <f t="shared" si="106"/>
        <v/>
      </c>
      <c r="Y260" s="43" t="str">
        <f t="shared" si="106"/>
        <v/>
      </c>
      <c r="Z260" s="43" t="str">
        <f t="shared" si="106"/>
        <v/>
      </c>
      <c r="AA260" s="43" t="str">
        <f t="shared" si="106"/>
        <v/>
      </c>
      <c r="AB260" s="43" t="str">
        <f t="shared" si="106"/>
        <v/>
      </c>
      <c r="AC260" s="45" t="str">
        <f t="shared" si="105"/>
        <v>1.2.6.</v>
      </c>
    </row>
    <row r="261" spans="1:29" s="128" customFormat="1" ht="41.4" x14ac:dyDescent="0.3">
      <c r="A261" s="107" t="str">
        <f t="shared" si="109"/>
        <v>1.2.6.1</v>
      </c>
      <c r="B261" s="64" t="s">
        <v>374</v>
      </c>
      <c r="C261" s="36" t="s">
        <v>410</v>
      </c>
      <c r="D261" s="36">
        <v>82</v>
      </c>
      <c r="E261" s="37">
        <v>445.89371916479837</v>
      </c>
      <c r="F261" s="48">
        <v>36563.284971513465</v>
      </c>
      <c r="G261" s="36" t="s">
        <v>411</v>
      </c>
      <c r="H261" s="39" t="s">
        <v>786</v>
      </c>
      <c r="I261" s="40" t="str">
        <f t="shared" si="101"/>
        <v>1.2.6.1</v>
      </c>
      <c r="J261" s="41">
        <v>4</v>
      </c>
      <c r="K261" s="42">
        <f t="shared" ref="K261:K324" si="111">IF(J261=$K$10,K260+1,K260)</f>
        <v>1</v>
      </c>
      <c r="L261" s="43">
        <f t="shared" ref="L261:S276" si="112">IF(L$10=$J261,L260+1,IF(AND(L$10&lt;$J261,L260=0),1,IF(K261&lt;&gt;K260,0,L260)))</f>
        <v>2</v>
      </c>
      <c r="M261" s="43">
        <f t="shared" si="112"/>
        <v>6</v>
      </c>
      <c r="N261" s="43">
        <f t="shared" si="112"/>
        <v>1</v>
      </c>
      <c r="O261" s="43">
        <f t="shared" si="112"/>
        <v>0</v>
      </c>
      <c r="P261" s="43">
        <f t="shared" si="112"/>
        <v>0</v>
      </c>
      <c r="Q261" s="43">
        <f t="shared" si="112"/>
        <v>0</v>
      </c>
      <c r="R261" s="43">
        <f t="shared" si="112"/>
        <v>0</v>
      </c>
      <c r="S261" s="44">
        <f t="shared" si="112"/>
        <v>0</v>
      </c>
      <c r="T261" s="42" t="str">
        <f t="shared" si="106"/>
        <v>1.</v>
      </c>
      <c r="U261" s="43" t="str">
        <f t="shared" si="106"/>
        <v>2.</v>
      </c>
      <c r="V261" s="43" t="str">
        <f t="shared" si="106"/>
        <v>6.</v>
      </c>
      <c r="W261" s="43" t="str">
        <f t="shared" si="106"/>
        <v>1.</v>
      </c>
      <c r="X261" s="43" t="str">
        <f t="shared" si="106"/>
        <v/>
      </c>
      <c r="Y261" s="43" t="str">
        <f t="shared" si="106"/>
        <v/>
      </c>
      <c r="Z261" s="43" t="str">
        <f t="shared" si="106"/>
        <v/>
      </c>
      <c r="AA261" s="43" t="str">
        <f t="shared" si="106"/>
        <v/>
      </c>
      <c r="AB261" s="43" t="str">
        <f t="shared" si="106"/>
        <v/>
      </c>
      <c r="AC261" s="45" t="str">
        <f t="shared" si="105"/>
        <v>1.2.6.1.</v>
      </c>
    </row>
    <row r="262" spans="1:29" s="128" customFormat="1" ht="27.6" x14ac:dyDescent="0.3">
      <c r="A262" s="107" t="str">
        <f t="shared" si="109"/>
        <v>1.2.6.2</v>
      </c>
      <c r="B262" s="64" t="s">
        <v>376</v>
      </c>
      <c r="C262" s="36" t="s">
        <v>410</v>
      </c>
      <c r="D262" s="36">
        <v>61</v>
      </c>
      <c r="E262" s="37">
        <v>136.18431017184801</v>
      </c>
      <c r="F262" s="48">
        <v>8307.2429204827295</v>
      </c>
      <c r="G262" s="36" t="s">
        <v>89</v>
      </c>
      <c r="H262" s="39" t="s">
        <v>787</v>
      </c>
      <c r="I262" s="40" t="str">
        <f t="shared" si="101"/>
        <v>1.2.6.2</v>
      </c>
      <c r="J262" s="41">
        <v>4</v>
      </c>
      <c r="K262" s="42">
        <f t="shared" si="111"/>
        <v>1</v>
      </c>
      <c r="L262" s="43">
        <f t="shared" si="112"/>
        <v>2</v>
      </c>
      <c r="M262" s="43">
        <f t="shared" si="112"/>
        <v>6</v>
      </c>
      <c r="N262" s="43">
        <f t="shared" si="112"/>
        <v>2</v>
      </c>
      <c r="O262" s="43">
        <f t="shared" si="112"/>
        <v>0</v>
      </c>
      <c r="P262" s="43">
        <f t="shared" si="112"/>
        <v>0</v>
      </c>
      <c r="Q262" s="43">
        <f t="shared" si="112"/>
        <v>0</v>
      </c>
      <c r="R262" s="43">
        <f t="shared" si="112"/>
        <v>0</v>
      </c>
      <c r="S262" s="44">
        <f t="shared" si="112"/>
        <v>0</v>
      </c>
      <c r="T262" s="42" t="str">
        <f t="shared" si="106"/>
        <v>1.</v>
      </c>
      <c r="U262" s="43" t="str">
        <f t="shared" si="106"/>
        <v>2.</v>
      </c>
      <c r="V262" s="43" t="str">
        <f t="shared" si="106"/>
        <v>6.</v>
      </c>
      <c r="W262" s="43" t="str">
        <f t="shared" ref="T262:AB290" si="113">IF(N262=0,"",N262&amp;".")</f>
        <v>2.</v>
      </c>
      <c r="X262" s="43" t="str">
        <f t="shared" si="113"/>
        <v/>
      </c>
      <c r="Y262" s="43" t="str">
        <f t="shared" si="113"/>
        <v/>
      </c>
      <c r="Z262" s="43" t="str">
        <f t="shared" si="113"/>
        <v/>
      </c>
      <c r="AA262" s="43" t="str">
        <f t="shared" si="113"/>
        <v/>
      </c>
      <c r="AB262" s="43" t="str">
        <f t="shared" si="113"/>
        <v/>
      </c>
      <c r="AC262" s="45" t="str">
        <f t="shared" si="105"/>
        <v>1.2.6.2.</v>
      </c>
    </row>
    <row r="263" spans="1:29" s="128" customFormat="1" ht="41.4" x14ac:dyDescent="0.3">
      <c r="A263" s="107" t="str">
        <f t="shared" si="109"/>
        <v>1.2.6.3</v>
      </c>
      <c r="B263" s="64" t="s">
        <v>412</v>
      </c>
      <c r="C263" s="36" t="s">
        <v>410</v>
      </c>
      <c r="D263" s="36">
        <v>61</v>
      </c>
      <c r="E263" s="37">
        <v>21023.24880722431</v>
      </c>
      <c r="F263" s="48">
        <v>1282418.177240683</v>
      </c>
      <c r="G263" s="36" t="s">
        <v>413</v>
      </c>
      <c r="H263" s="39" t="s">
        <v>788</v>
      </c>
      <c r="I263" s="40" t="str">
        <f t="shared" si="101"/>
        <v>1.2.6.3</v>
      </c>
      <c r="J263" s="41">
        <v>4</v>
      </c>
      <c r="K263" s="42">
        <f t="shared" si="111"/>
        <v>1</v>
      </c>
      <c r="L263" s="43">
        <f t="shared" si="112"/>
        <v>2</v>
      </c>
      <c r="M263" s="43">
        <f t="shared" si="112"/>
        <v>6</v>
      </c>
      <c r="N263" s="43">
        <f t="shared" si="112"/>
        <v>3</v>
      </c>
      <c r="O263" s="43">
        <f t="shared" si="112"/>
        <v>0</v>
      </c>
      <c r="P263" s="43">
        <f t="shared" si="112"/>
        <v>0</v>
      </c>
      <c r="Q263" s="43">
        <f t="shared" si="112"/>
        <v>0</v>
      </c>
      <c r="R263" s="43">
        <f t="shared" si="112"/>
        <v>0</v>
      </c>
      <c r="S263" s="44">
        <f t="shared" si="112"/>
        <v>0</v>
      </c>
      <c r="T263" s="42" t="str">
        <f t="shared" si="113"/>
        <v>1.</v>
      </c>
      <c r="U263" s="43" t="str">
        <f t="shared" si="113"/>
        <v>2.</v>
      </c>
      <c r="V263" s="43" t="str">
        <f t="shared" si="113"/>
        <v>6.</v>
      </c>
      <c r="W263" s="43" t="str">
        <f t="shared" si="113"/>
        <v>3.</v>
      </c>
      <c r="X263" s="43" t="str">
        <f t="shared" si="113"/>
        <v/>
      </c>
      <c r="Y263" s="43" t="str">
        <f t="shared" si="113"/>
        <v/>
      </c>
      <c r="Z263" s="43" t="str">
        <f t="shared" si="113"/>
        <v/>
      </c>
      <c r="AA263" s="43" t="str">
        <f t="shared" si="113"/>
        <v/>
      </c>
      <c r="AB263" s="43" t="str">
        <f t="shared" si="113"/>
        <v/>
      </c>
      <c r="AC263" s="45" t="str">
        <f t="shared" si="105"/>
        <v>1.2.6.3.</v>
      </c>
    </row>
    <row r="264" spans="1:29" s="128" customFormat="1" ht="41.4" x14ac:dyDescent="0.3">
      <c r="A264" s="107" t="str">
        <f t="shared" si="109"/>
        <v>1.2.6.4</v>
      </c>
      <c r="B264" s="64" t="s">
        <v>414</v>
      </c>
      <c r="C264" s="36" t="s">
        <v>410</v>
      </c>
      <c r="D264" s="36">
        <v>21</v>
      </c>
      <c r="E264" s="37">
        <v>52795.650525242934</v>
      </c>
      <c r="F264" s="48">
        <v>1108708.6610301016</v>
      </c>
      <c r="G264" s="36" t="s">
        <v>48</v>
      </c>
      <c r="H264" s="39" t="s">
        <v>789</v>
      </c>
      <c r="I264" s="40" t="str">
        <f t="shared" si="101"/>
        <v>1.2.6.4</v>
      </c>
      <c r="J264" s="41">
        <v>4</v>
      </c>
      <c r="K264" s="42">
        <f t="shared" si="111"/>
        <v>1</v>
      </c>
      <c r="L264" s="43">
        <f t="shared" si="112"/>
        <v>2</v>
      </c>
      <c r="M264" s="43">
        <f t="shared" si="112"/>
        <v>6</v>
      </c>
      <c r="N264" s="43">
        <f t="shared" si="112"/>
        <v>4</v>
      </c>
      <c r="O264" s="43">
        <f t="shared" si="112"/>
        <v>0</v>
      </c>
      <c r="P264" s="43">
        <f t="shared" si="112"/>
        <v>0</v>
      </c>
      <c r="Q264" s="43">
        <f t="shared" si="112"/>
        <v>0</v>
      </c>
      <c r="R264" s="43">
        <f t="shared" si="112"/>
        <v>0</v>
      </c>
      <c r="S264" s="44">
        <f t="shared" si="112"/>
        <v>0</v>
      </c>
      <c r="T264" s="42" t="str">
        <f t="shared" si="113"/>
        <v>1.</v>
      </c>
      <c r="U264" s="43" t="str">
        <f t="shared" si="113"/>
        <v>2.</v>
      </c>
      <c r="V264" s="43" t="str">
        <f t="shared" si="113"/>
        <v>6.</v>
      </c>
      <c r="W264" s="43" t="str">
        <f t="shared" si="113"/>
        <v>4.</v>
      </c>
      <c r="X264" s="43" t="str">
        <f t="shared" si="113"/>
        <v/>
      </c>
      <c r="Y264" s="43" t="str">
        <f t="shared" si="113"/>
        <v/>
      </c>
      <c r="Z264" s="43" t="str">
        <f t="shared" si="113"/>
        <v/>
      </c>
      <c r="AA264" s="43" t="str">
        <f t="shared" si="113"/>
        <v/>
      </c>
      <c r="AB264" s="43" t="str">
        <f t="shared" si="113"/>
        <v/>
      </c>
      <c r="AC264" s="45" t="str">
        <f t="shared" si="105"/>
        <v>1.2.6.4.</v>
      </c>
    </row>
    <row r="265" spans="1:29" s="128" customFormat="1" ht="41.4" x14ac:dyDescent="0.3">
      <c r="A265" s="107" t="str">
        <f t="shared" si="109"/>
        <v>1.2.6.5</v>
      </c>
      <c r="B265" s="64" t="s">
        <v>415</v>
      </c>
      <c r="C265" s="36" t="s">
        <v>416</v>
      </c>
      <c r="D265" s="36">
        <v>0.04</v>
      </c>
      <c r="E265" s="37">
        <v>1056199.4048554578</v>
      </c>
      <c r="F265" s="48">
        <v>42247.976194218318</v>
      </c>
      <c r="G265" s="36" t="s">
        <v>417</v>
      </c>
      <c r="H265" s="39" t="s">
        <v>790</v>
      </c>
      <c r="I265" s="40" t="str">
        <f t="shared" si="101"/>
        <v>1.2.6.5</v>
      </c>
      <c r="J265" s="41">
        <v>4</v>
      </c>
      <c r="K265" s="42">
        <f t="shared" si="111"/>
        <v>1</v>
      </c>
      <c r="L265" s="43">
        <f t="shared" si="112"/>
        <v>2</v>
      </c>
      <c r="M265" s="43">
        <f t="shared" si="112"/>
        <v>6</v>
      </c>
      <c r="N265" s="43">
        <f t="shared" si="112"/>
        <v>5</v>
      </c>
      <c r="O265" s="43">
        <f t="shared" si="112"/>
        <v>0</v>
      </c>
      <c r="P265" s="43">
        <f t="shared" si="112"/>
        <v>0</v>
      </c>
      <c r="Q265" s="43">
        <f t="shared" si="112"/>
        <v>0</v>
      </c>
      <c r="R265" s="43">
        <f t="shared" si="112"/>
        <v>0</v>
      </c>
      <c r="S265" s="44">
        <f t="shared" si="112"/>
        <v>0</v>
      </c>
      <c r="T265" s="42" t="str">
        <f t="shared" si="113"/>
        <v>1.</v>
      </c>
      <c r="U265" s="43" t="str">
        <f t="shared" si="113"/>
        <v>2.</v>
      </c>
      <c r="V265" s="43" t="str">
        <f t="shared" si="113"/>
        <v>6.</v>
      </c>
      <c r="W265" s="43" t="str">
        <f t="shared" si="113"/>
        <v>5.</v>
      </c>
      <c r="X265" s="43" t="str">
        <f t="shared" si="113"/>
        <v/>
      </c>
      <c r="Y265" s="43" t="str">
        <f t="shared" si="113"/>
        <v/>
      </c>
      <c r="Z265" s="43" t="str">
        <f t="shared" si="113"/>
        <v/>
      </c>
      <c r="AA265" s="43" t="str">
        <f t="shared" si="113"/>
        <v/>
      </c>
      <c r="AB265" s="43" t="str">
        <f t="shared" si="113"/>
        <v/>
      </c>
      <c r="AC265" s="45" t="str">
        <f t="shared" si="105"/>
        <v>1.2.6.5.</v>
      </c>
    </row>
    <row r="266" spans="1:29" s="128" customFormat="1" ht="41.4" x14ac:dyDescent="0.3">
      <c r="A266" s="107" t="str">
        <f t="shared" si="109"/>
        <v>1.2.6.6</v>
      </c>
      <c r="B266" s="64" t="s">
        <v>418</v>
      </c>
      <c r="C266" s="36" t="s">
        <v>419</v>
      </c>
      <c r="D266" s="36">
        <v>1.9950000000000001</v>
      </c>
      <c r="E266" s="37">
        <v>14429.654290857718</v>
      </c>
      <c r="F266" s="48">
        <v>28787.160310261148</v>
      </c>
      <c r="G266" s="36" t="s">
        <v>420</v>
      </c>
      <c r="H266" s="39" t="s">
        <v>791</v>
      </c>
      <c r="I266" s="40" t="str">
        <f t="shared" si="101"/>
        <v>1.2.6.6</v>
      </c>
      <c r="J266" s="41">
        <v>4</v>
      </c>
      <c r="K266" s="42">
        <f t="shared" si="111"/>
        <v>1</v>
      </c>
      <c r="L266" s="43">
        <f t="shared" si="112"/>
        <v>2</v>
      </c>
      <c r="M266" s="43">
        <f t="shared" si="112"/>
        <v>6</v>
      </c>
      <c r="N266" s="43">
        <f t="shared" si="112"/>
        <v>6</v>
      </c>
      <c r="O266" s="43">
        <f t="shared" si="112"/>
        <v>0</v>
      </c>
      <c r="P266" s="43">
        <f t="shared" si="112"/>
        <v>0</v>
      </c>
      <c r="Q266" s="43">
        <f t="shared" si="112"/>
        <v>0</v>
      </c>
      <c r="R266" s="43">
        <f t="shared" si="112"/>
        <v>0</v>
      </c>
      <c r="S266" s="44">
        <f t="shared" si="112"/>
        <v>0</v>
      </c>
      <c r="T266" s="42" t="str">
        <f t="shared" si="113"/>
        <v>1.</v>
      </c>
      <c r="U266" s="43" t="str">
        <f t="shared" si="113"/>
        <v>2.</v>
      </c>
      <c r="V266" s="43" t="str">
        <f t="shared" si="113"/>
        <v>6.</v>
      </c>
      <c r="W266" s="43" t="str">
        <f t="shared" si="113"/>
        <v>6.</v>
      </c>
      <c r="X266" s="43" t="str">
        <f t="shared" si="113"/>
        <v/>
      </c>
      <c r="Y266" s="43" t="str">
        <f t="shared" si="113"/>
        <v/>
      </c>
      <c r="Z266" s="43" t="str">
        <f t="shared" si="113"/>
        <v/>
      </c>
      <c r="AA266" s="43" t="str">
        <f t="shared" si="113"/>
        <v/>
      </c>
      <c r="AB266" s="43" t="str">
        <f t="shared" si="113"/>
        <v/>
      </c>
      <c r="AC266" s="45" t="str">
        <f t="shared" si="105"/>
        <v>1.2.6.6.</v>
      </c>
    </row>
    <row r="267" spans="1:29" s="128" customFormat="1" ht="41.4" x14ac:dyDescent="0.3">
      <c r="A267" s="107" t="str">
        <f t="shared" si="109"/>
        <v>1.2.6.7</v>
      </c>
      <c r="B267" s="64" t="s">
        <v>421</v>
      </c>
      <c r="C267" s="36" t="s">
        <v>419</v>
      </c>
      <c r="D267" s="36">
        <v>1.9950000000000001</v>
      </c>
      <c r="E267" s="37">
        <v>8050.1916877317053</v>
      </c>
      <c r="F267" s="48">
        <v>16060.132417024754</v>
      </c>
      <c r="G267" s="36" t="s">
        <v>422</v>
      </c>
      <c r="H267" s="39" t="s">
        <v>792</v>
      </c>
      <c r="I267" s="40" t="str">
        <f t="shared" si="101"/>
        <v>1.2.6.7</v>
      </c>
      <c r="J267" s="41">
        <v>4</v>
      </c>
      <c r="K267" s="42">
        <f t="shared" si="111"/>
        <v>1</v>
      </c>
      <c r="L267" s="43">
        <f t="shared" si="112"/>
        <v>2</v>
      </c>
      <c r="M267" s="43">
        <f t="shared" si="112"/>
        <v>6</v>
      </c>
      <c r="N267" s="43">
        <f t="shared" si="112"/>
        <v>7</v>
      </c>
      <c r="O267" s="43">
        <f t="shared" si="112"/>
        <v>0</v>
      </c>
      <c r="P267" s="43">
        <f t="shared" si="112"/>
        <v>0</v>
      </c>
      <c r="Q267" s="43">
        <f t="shared" si="112"/>
        <v>0</v>
      </c>
      <c r="R267" s="43">
        <f t="shared" si="112"/>
        <v>0</v>
      </c>
      <c r="S267" s="44">
        <f t="shared" si="112"/>
        <v>0</v>
      </c>
      <c r="T267" s="42" t="str">
        <f t="shared" si="113"/>
        <v>1.</v>
      </c>
      <c r="U267" s="43" t="str">
        <f t="shared" si="113"/>
        <v>2.</v>
      </c>
      <c r="V267" s="43" t="str">
        <f t="shared" si="113"/>
        <v>6.</v>
      </c>
      <c r="W267" s="43" t="str">
        <f t="shared" si="113"/>
        <v>7.</v>
      </c>
      <c r="X267" s="43" t="str">
        <f t="shared" si="113"/>
        <v/>
      </c>
      <c r="Y267" s="43" t="str">
        <f t="shared" si="113"/>
        <v/>
      </c>
      <c r="Z267" s="43" t="str">
        <f t="shared" si="113"/>
        <v/>
      </c>
      <c r="AA267" s="43" t="str">
        <f t="shared" si="113"/>
        <v/>
      </c>
      <c r="AB267" s="43" t="str">
        <f t="shared" si="113"/>
        <v/>
      </c>
      <c r="AC267" s="45" t="str">
        <f t="shared" si="105"/>
        <v>1.2.6.7.</v>
      </c>
    </row>
    <row r="268" spans="1:29" s="128" customFormat="1" ht="41.4" x14ac:dyDescent="0.3">
      <c r="A268" s="107" t="str">
        <f t="shared" si="109"/>
        <v>1.2.6.8</v>
      </c>
      <c r="B268" s="64" t="s">
        <v>423</v>
      </c>
      <c r="C268" s="36" t="s">
        <v>9</v>
      </c>
      <c r="D268" s="36">
        <v>759</v>
      </c>
      <c r="E268" s="37">
        <v>595.40182563234077</v>
      </c>
      <c r="F268" s="48">
        <v>451909.98565494665</v>
      </c>
      <c r="G268" s="36" t="s">
        <v>120</v>
      </c>
      <c r="H268" s="39" t="s">
        <v>793</v>
      </c>
      <c r="I268" s="40" t="str">
        <f t="shared" si="101"/>
        <v>1.2.6.8</v>
      </c>
      <c r="J268" s="41">
        <v>4</v>
      </c>
      <c r="K268" s="42">
        <f t="shared" si="111"/>
        <v>1</v>
      </c>
      <c r="L268" s="43">
        <f t="shared" si="112"/>
        <v>2</v>
      </c>
      <c r="M268" s="43">
        <f t="shared" si="112"/>
        <v>6</v>
      </c>
      <c r="N268" s="43">
        <f t="shared" si="112"/>
        <v>8</v>
      </c>
      <c r="O268" s="43">
        <f t="shared" si="112"/>
        <v>0</v>
      </c>
      <c r="P268" s="43">
        <f t="shared" si="112"/>
        <v>0</v>
      </c>
      <c r="Q268" s="43">
        <f t="shared" si="112"/>
        <v>0</v>
      </c>
      <c r="R268" s="43">
        <f t="shared" si="112"/>
        <v>0</v>
      </c>
      <c r="S268" s="44">
        <f t="shared" si="112"/>
        <v>0</v>
      </c>
      <c r="T268" s="42" t="str">
        <f t="shared" si="113"/>
        <v>1.</v>
      </c>
      <c r="U268" s="43" t="str">
        <f t="shared" si="113"/>
        <v>2.</v>
      </c>
      <c r="V268" s="43" t="str">
        <f t="shared" si="113"/>
        <v>6.</v>
      </c>
      <c r="W268" s="43" t="str">
        <f t="shared" si="113"/>
        <v>8.</v>
      </c>
      <c r="X268" s="43" t="str">
        <f t="shared" si="113"/>
        <v/>
      </c>
      <c r="Y268" s="43" t="str">
        <f t="shared" si="113"/>
        <v/>
      </c>
      <c r="Z268" s="43" t="str">
        <f t="shared" si="113"/>
        <v/>
      </c>
      <c r="AA268" s="43" t="str">
        <f t="shared" si="113"/>
        <v/>
      </c>
      <c r="AB268" s="43" t="str">
        <f t="shared" si="113"/>
        <v/>
      </c>
      <c r="AC268" s="45" t="str">
        <f t="shared" si="105"/>
        <v>1.2.6.8.</v>
      </c>
    </row>
    <row r="269" spans="1:29" s="128" customFormat="1" ht="41.4" x14ac:dyDescent="0.3">
      <c r="A269" s="107" t="str">
        <f t="shared" si="109"/>
        <v>1.2.6.9</v>
      </c>
      <c r="B269" s="64" t="s">
        <v>424</v>
      </c>
      <c r="C269" s="36" t="s">
        <v>425</v>
      </c>
      <c r="D269" s="36">
        <v>2284</v>
      </c>
      <c r="E269" s="37">
        <v>64.483885811734481</v>
      </c>
      <c r="F269" s="48">
        <v>147281.19519400157</v>
      </c>
      <c r="G269" s="36" t="s">
        <v>426</v>
      </c>
      <c r="H269" s="39" t="s">
        <v>794</v>
      </c>
      <c r="I269" s="40" t="str">
        <f t="shared" ref="I269:I333" si="114">IF(J269=0,"",LEFT(AC269,LEN(AC269)-1))</f>
        <v>1.2.6.9</v>
      </c>
      <c r="J269" s="41">
        <v>4</v>
      </c>
      <c r="K269" s="42">
        <f t="shared" si="111"/>
        <v>1</v>
      </c>
      <c r="L269" s="43">
        <f t="shared" si="112"/>
        <v>2</v>
      </c>
      <c r="M269" s="43">
        <f t="shared" si="112"/>
        <v>6</v>
      </c>
      <c r="N269" s="43">
        <f t="shared" si="112"/>
        <v>9</v>
      </c>
      <c r="O269" s="43">
        <f t="shared" si="112"/>
        <v>0</v>
      </c>
      <c r="P269" s="43">
        <f t="shared" si="112"/>
        <v>0</v>
      </c>
      <c r="Q269" s="43">
        <f t="shared" si="112"/>
        <v>0</v>
      </c>
      <c r="R269" s="43">
        <f t="shared" si="112"/>
        <v>0</v>
      </c>
      <c r="S269" s="44">
        <f t="shared" si="112"/>
        <v>0</v>
      </c>
      <c r="T269" s="42" t="str">
        <f t="shared" si="113"/>
        <v>1.</v>
      </c>
      <c r="U269" s="43" t="str">
        <f t="shared" si="113"/>
        <v>2.</v>
      </c>
      <c r="V269" s="43" t="str">
        <f t="shared" si="113"/>
        <v>6.</v>
      </c>
      <c r="W269" s="43" t="str">
        <f t="shared" si="113"/>
        <v>9.</v>
      </c>
      <c r="X269" s="43" t="str">
        <f t="shared" si="113"/>
        <v/>
      </c>
      <c r="Y269" s="43" t="str">
        <f t="shared" si="113"/>
        <v/>
      </c>
      <c r="Z269" s="43" t="str">
        <f t="shared" si="113"/>
        <v/>
      </c>
      <c r="AA269" s="43" t="str">
        <f t="shared" si="113"/>
        <v/>
      </c>
      <c r="AB269" s="43" t="str">
        <f t="shared" si="113"/>
        <v/>
      </c>
      <c r="AC269" s="45" t="str">
        <f t="shared" ref="AC269:AC333" si="115">T269&amp;U269&amp;V269&amp;W269&amp;X269&amp;Y269&amp;Z269&amp;AA269&amp;AB269</f>
        <v>1.2.6.9.</v>
      </c>
    </row>
    <row r="270" spans="1:29" s="128" customFormat="1" ht="41.4" x14ac:dyDescent="0.3">
      <c r="A270" s="107" t="str">
        <f t="shared" si="109"/>
        <v>1.2.6.10</v>
      </c>
      <c r="B270" s="64" t="s">
        <v>427</v>
      </c>
      <c r="C270" s="36" t="s">
        <v>428</v>
      </c>
      <c r="D270" s="36">
        <v>1283</v>
      </c>
      <c r="E270" s="37">
        <v>3321.2533430206695</v>
      </c>
      <c r="F270" s="48">
        <v>4261168.0390955191</v>
      </c>
      <c r="G270" s="36" t="s">
        <v>429</v>
      </c>
      <c r="H270" s="39" t="s">
        <v>795</v>
      </c>
      <c r="I270" s="40" t="str">
        <f t="shared" si="114"/>
        <v>1.2.6.10</v>
      </c>
      <c r="J270" s="41">
        <v>4</v>
      </c>
      <c r="K270" s="42">
        <f t="shared" si="111"/>
        <v>1</v>
      </c>
      <c r="L270" s="43">
        <f t="shared" si="112"/>
        <v>2</v>
      </c>
      <c r="M270" s="43">
        <f t="shared" si="112"/>
        <v>6</v>
      </c>
      <c r="N270" s="43">
        <f t="shared" si="112"/>
        <v>10</v>
      </c>
      <c r="O270" s="43">
        <f t="shared" si="112"/>
        <v>0</v>
      </c>
      <c r="P270" s="43">
        <f t="shared" si="112"/>
        <v>0</v>
      </c>
      <c r="Q270" s="43">
        <f t="shared" si="112"/>
        <v>0</v>
      </c>
      <c r="R270" s="43">
        <f t="shared" si="112"/>
        <v>0</v>
      </c>
      <c r="S270" s="44">
        <f t="shared" si="112"/>
        <v>0</v>
      </c>
      <c r="T270" s="42" t="str">
        <f t="shared" si="113"/>
        <v>1.</v>
      </c>
      <c r="U270" s="43" t="str">
        <f t="shared" si="113"/>
        <v>2.</v>
      </c>
      <c r="V270" s="43" t="str">
        <f t="shared" si="113"/>
        <v>6.</v>
      </c>
      <c r="W270" s="43" t="str">
        <f t="shared" si="113"/>
        <v>10.</v>
      </c>
      <c r="X270" s="43" t="str">
        <f t="shared" si="113"/>
        <v/>
      </c>
      <c r="Y270" s="43" t="str">
        <f t="shared" si="113"/>
        <v/>
      </c>
      <c r="Z270" s="43" t="str">
        <f t="shared" si="113"/>
        <v/>
      </c>
      <c r="AA270" s="43" t="str">
        <f t="shared" si="113"/>
        <v/>
      </c>
      <c r="AB270" s="43" t="str">
        <f t="shared" si="113"/>
        <v/>
      </c>
      <c r="AC270" s="45" t="str">
        <f t="shared" si="115"/>
        <v>1.2.6.10.</v>
      </c>
    </row>
    <row r="271" spans="1:29" s="128" customFormat="1" ht="27.6" x14ac:dyDescent="0.3">
      <c r="A271" s="107" t="str">
        <f t="shared" si="109"/>
        <v>1.2.6.11</v>
      </c>
      <c r="B271" s="64" t="s">
        <v>430</v>
      </c>
      <c r="C271" s="36" t="s">
        <v>431</v>
      </c>
      <c r="D271" s="36">
        <v>1655.94</v>
      </c>
      <c r="E271" s="37">
        <v>32545.324210356695</v>
      </c>
      <c r="F271" s="48">
        <v>53893104.172898069</v>
      </c>
      <c r="G271" s="36" t="s">
        <v>55</v>
      </c>
      <c r="H271" s="39" t="s">
        <v>796</v>
      </c>
      <c r="I271" s="40" t="str">
        <f t="shared" si="114"/>
        <v>1.2.6.11</v>
      </c>
      <c r="J271" s="41">
        <v>4</v>
      </c>
      <c r="K271" s="42">
        <f t="shared" si="111"/>
        <v>1</v>
      </c>
      <c r="L271" s="43">
        <f t="shared" si="112"/>
        <v>2</v>
      </c>
      <c r="M271" s="43">
        <f t="shared" si="112"/>
        <v>6</v>
      </c>
      <c r="N271" s="43">
        <f t="shared" si="112"/>
        <v>11</v>
      </c>
      <c r="O271" s="43">
        <f t="shared" si="112"/>
        <v>0</v>
      </c>
      <c r="P271" s="43">
        <f t="shared" si="112"/>
        <v>0</v>
      </c>
      <c r="Q271" s="43">
        <f t="shared" si="112"/>
        <v>0</v>
      </c>
      <c r="R271" s="43">
        <f t="shared" si="112"/>
        <v>0</v>
      </c>
      <c r="S271" s="44">
        <f t="shared" si="112"/>
        <v>0</v>
      </c>
      <c r="T271" s="42" t="str">
        <f t="shared" si="113"/>
        <v>1.</v>
      </c>
      <c r="U271" s="43" t="str">
        <f t="shared" si="113"/>
        <v>2.</v>
      </c>
      <c r="V271" s="43" t="str">
        <f t="shared" si="113"/>
        <v>6.</v>
      </c>
      <c r="W271" s="43" t="str">
        <f t="shared" si="113"/>
        <v>11.</v>
      </c>
      <c r="X271" s="43" t="str">
        <f t="shared" si="113"/>
        <v/>
      </c>
      <c r="Y271" s="43" t="str">
        <f t="shared" si="113"/>
        <v/>
      </c>
      <c r="Z271" s="43" t="str">
        <f t="shared" si="113"/>
        <v/>
      </c>
      <c r="AA271" s="43" t="str">
        <f t="shared" si="113"/>
        <v/>
      </c>
      <c r="AB271" s="43" t="str">
        <f t="shared" si="113"/>
        <v/>
      </c>
      <c r="AC271" s="45" t="str">
        <f t="shared" si="115"/>
        <v>1.2.6.11.</v>
      </c>
    </row>
    <row r="272" spans="1:29" s="128" customFormat="1" ht="41.4" x14ac:dyDescent="0.3">
      <c r="A272" s="107" t="str">
        <f t="shared" si="109"/>
        <v>1.2.6.12</v>
      </c>
      <c r="B272" s="64" t="s">
        <v>432</v>
      </c>
      <c r="C272" s="36" t="s">
        <v>433</v>
      </c>
      <c r="D272" s="36">
        <v>1.9949999999999999</v>
      </c>
      <c r="E272" s="37">
        <v>194328.54062997134</v>
      </c>
      <c r="F272" s="48">
        <v>387685.4385567928</v>
      </c>
      <c r="G272" s="36" t="s">
        <v>111</v>
      </c>
      <c r="H272" s="39" t="s">
        <v>797</v>
      </c>
      <c r="I272" s="40" t="str">
        <f t="shared" si="114"/>
        <v>1.2.6.12</v>
      </c>
      <c r="J272" s="41">
        <v>4</v>
      </c>
      <c r="K272" s="42">
        <f t="shared" si="111"/>
        <v>1</v>
      </c>
      <c r="L272" s="43">
        <f t="shared" si="112"/>
        <v>2</v>
      </c>
      <c r="M272" s="43">
        <f t="shared" si="112"/>
        <v>6</v>
      </c>
      <c r="N272" s="43">
        <f t="shared" si="112"/>
        <v>12</v>
      </c>
      <c r="O272" s="43">
        <f t="shared" si="112"/>
        <v>0</v>
      </c>
      <c r="P272" s="43">
        <f t="shared" si="112"/>
        <v>0</v>
      </c>
      <c r="Q272" s="43">
        <f t="shared" si="112"/>
        <v>0</v>
      </c>
      <c r="R272" s="43">
        <f t="shared" si="112"/>
        <v>0</v>
      </c>
      <c r="S272" s="44">
        <f t="shared" si="112"/>
        <v>0</v>
      </c>
      <c r="T272" s="42" t="str">
        <f t="shared" si="113"/>
        <v>1.</v>
      </c>
      <c r="U272" s="43" t="str">
        <f t="shared" si="113"/>
        <v>2.</v>
      </c>
      <c r="V272" s="43" t="str">
        <f t="shared" si="113"/>
        <v>6.</v>
      </c>
      <c r="W272" s="43" t="str">
        <f t="shared" si="113"/>
        <v>12.</v>
      </c>
      <c r="X272" s="43" t="str">
        <f t="shared" si="113"/>
        <v/>
      </c>
      <c r="Y272" s="43" t="str">
        <f t="shared" si="113"/>
        <v/>
      </c>
      <c r="Z272" s="43" t="str">
        <f t="shared" si="113"/>
        <v/>
      </c>
      <c r="AA272" s="43" t="str">
        <f t="shared" si="113"/>
        <v/>
      </c>
      <c r="AB272" s="43" t="str">
        <f t="shared" si="113"/>
        <v/>
      </c>
      <c r="AC272" s="45" t="str">
        <f t="shared" si="115"/>
        <v>1.2.6.12.</v>
      </c>
    </row>
    <row r="273" spans="1:29" s="128" customFormat="1" ht="41.4" x14ac:dyDescent="0.3">
      <c r="A273" s="107" t="str">
        <f t="shared" si="109"/>
        <v>1.2.6.13</v>
      </c>
      <c r="B273" s="64" t="s">
        <v>434</v>
      </c>
      <c r="C273" s="36" t="s">
        <v>435</v>
      </c>
      <c r="D273" s="36">
        <v>34</v>
      </c>
      <c r="E273" s="37">
        <v>42824.278987882375</v>
      </c>
      <c r="F273" s="48">
        <v>1456025.4855880009</v>
      </c>
      <c r="G273" s="36" t="s">
        <v>55</v>
      </c>
      <c r="H273" s="39" t="s">
        <v>798</v>
      </c>
      <c r="I273" s="40" t="str">
        <f t="shared" si="114"/>
        <v>1.2.6.13</v>
      </c>
      <c r="J273" s="41">
        <v>4</v>
      </c>
      <c r="K273" s="42">
        <f t="shared" si="111"/>
        <v>1</v>
      </c>
      <c r="L273" s="43">
        <f t="shared" si="112"/>
        <v>2</v>
      </c>
      <c r="M273" s="43">
        <f t="shared" si="112"/>
        <v>6</v>
      </c>
      <c r="N273" s="43">
        <f t="shared" si="112"/>
        <v>13</v>
      </c>
      <c r="O273" s="43">
        <f t="shared" si="112"/>
        <v>0</v>
      </c>
      <c r="P273" s="43">
        <f t="shared" si="112"/>
        <v>0</v>
      </c>
      <c r="Q273" s="43">
        <f t="shared" si="112"/>
        <v>0</v>
      </c>
      <c r="R273" s="43">
        <f t="shared" si="112"/>
        <v>0</v>
      </c>
      <c r="S273" s="44">
        <f t="shared" si="112"/>
        <v>0</v>
      </c>
      <c r="T273" s="42" t="str">
        <f t="shared" si="113"/>
        <v>1.</v>
      </c>
      <c r="U273" s="43" t="str">
        <f t="shared" si="113"/>
        <v>2.</v>
      </c>
      <c r="V273" s="43" t="str">
        <f t="shared" si="113"/>
        <v>6.</v>
      </c>
      <c r="W273" s="43" t="str">
        <f t="shared" si="113"/>
        <v>13.</v>
      </c>
      <c r="X273" s="43" t="str">
        <f t="shared" si="113"/>
        <v/>
      </c>
      <c r="Y273" s="43" t="str">
        <f t="shared" si="113"/>
        <v/>
      </c>
      <c r="Z273" s="43" t="str">
        <f t="shared" si="113"/>
        <v/>
      </c>
      <c r="AA273" s="43" t="str">
        <f t="shared" si="113"/>
        <v/>
      </c>
      <c r="AB273" s="43" t="str">
        <f t="shared" si="113"/>
        <v/>
      </c>
      <c r="AC273" s="45" t="str">
        <f t="shared" si="115"/>
        <v>1.2.6.13.</v>
      </c>
    </row>
    <row r="274" spans="1:29" s="128" customFormat="1" ht="96.6" x14ac:dyDescent="0.3">
      <c r="A274" s="107" t="str">
        <f t="shared" si="109"/>
        <v>1.2.6.14</v>
      </c>
      <c r="B274" s="64" t="s">
        <v>436</v>
      </c>
      <c r="C274" s="36" t="s">
        <v>392</v>
      </c>
      <c r="D274" s="36">
        <v>1</v>
      </c>
      <c r="E274" s="37">
        <v>427018.7446529743</v>
      </c>
      <c r="F274" s="48">
        <v>427018.7446529743</v>
      </c>
      <c r="G274" s="36" t="s">
        <v>124</v>
      </c>
      <c r="H274" s="39" t="s">
        <v>799</v>
      </c>
      <c r="I274" s="40" t="str">
        <f t="shared" si="114"/>
        <v>1.2.6.14</v>
      </c>
      <c r="J274" s="41">
        <v>4</v>
      </c>
      <c r="K274" s="42">
        <f t="shared" si="111"/>
        <v>1</v>
      </c>
      <c r="L274" s="43">
        <f t="shared" si="112"/>
        <v>2</v>
      </c>
      <c r="M274" s="43">
        <f t="shared" si="112"/>
        <v>6</v>
      </c>
      <c r="N274" s="43">
        <f t="shared" si="112"/>
        <v>14</v>
      </c>
      <c r="O274" s="43">
        <f t="shared" si="112"/>
        <v>0</v>
      </c>
      <c r="P274" s="43">
        <f t="shared" si="112"/>
        <v>0</v>
      </c>
      <c r="Q274" s="43">
        <f t="shared" si="112"/>
        <v>0</v>
      </c>
      <c r="R274" s="43">
        <f t="shared" si="112"/>
        <v>0</v>
      </c>
      <c r="S274" s="44">
        <f t="shared" si="112"/>
        <v>0</v>
      </c>
      <c r="T274" s="42" t="str">
        <f t="shared" si="113"/>
        <v>1.</v>
      </c>
      <c r="U274" s="43" t="str">
        <f t="shared" si="113"/>
        <v>2.</v>
      </c>
      <c r="V274" s="43" t="str">
        <f t="shared" si="113"/>
        <v>6.</v>
      </c>
      <c r="W274" s="43" t="str">
        <f t="shared" si="113"/>
        <v>14.</v>
      </c>
      <c r="X274" s="43" t="str">
        <f t="shared" si="113"/>
        <v/>
      </c>
      <c r="Y274" s="43" t="str">
        <f t="shared" si="113"/>
        <v/>
      </c>
      <c r="Z274" s="43" t="str">
        <f t="shared" si="113"/>
        <v/>
      </c>
      <c r="AA274" s="43" t="str">
        <f t="shared" si="113"/>
        <v/>
      </c>
      <c r="AB274" s="43" t="str">
        <f t="shared" si="113"/>
        <v/>
      </c>
      <c r="AC274" s="45" t="str">
        <f t="shared" si="115"/>
        <v>1.2.6.14.</v>
      </c>
    </row>
    <row r="275" spans="1:29" s="128" customFormat="1" ht="27.6" x14ac:dyDescent="0.3">
      <c r="A275" s="107" t="str">
        <f t="shared" si="109"/>
        <v>1.2.6.15</v>
      </c>
      <c r="B275" s="64" t="s">
        <v>437</v>
      </c>
      <c r="C275" s="36" t="s">
        <v>9</v>
      </c>
      <c r="D275" s="36">
        <v>105</v>
      </c>
      <c r="E275" s="37">
        <v>150.75995599598829</v>
      </c>
      <c r="F275" s="48">
        <v>15829.795379578771</v>
      </c>
      <c r="G275" s="36" t="s">
        <v>67</v>
      </c>
      <c r="H275" s="39" t="s">
        <v>800</v>
      </c>
      <c r="I275" s="40" t="str">
        <f t="shared" si="114"/>
        <v>1.2.6.15</v>
      </c>
      <c r="J275" s="41">
        <v>4</v>
      </c>
      <c r="K275" s="42">
        <f t="shared" si="111"/>
        <v>1</v>
      </c>
      <c r="L275" s="43">
        <f t="shared" si="112"/>
        <v>2</v>
      </c>
      <c r="M275" s="43">
        <f t="shared" si="112"/>
        <v>6</v>
      </c>
      <c r="N275" s="43">
        <f t="shared" si="112"/>
        <v>15</v>
      </c>
      <c r="O275" s="43">
        <f t="shared" si="112"/>
        <v>0</v>
      </c>
      <c r="P275" s="43">
        <f t="shared" si="112"/>
        <v>0</v>
      </c>
      <c r="Q275" s="43">
        <f t="shared" si="112"/>
        <v>0</v>
      </c>
      <c r="R275" s="43">
        <f t="shared" si="112"/>
        <v>0</v>
      </c>
      <c r="S275" s="44">
        <f t="shared" si="112"/>
        <v>0</v>
      </c>
      <c r="T275" s="42" t="str">
        <f t="shared" si="113"/>
        <v>1.</v>
      </c>
      <c r="U275" s="43" t="str">
        <f t="shared" si="113"/>
        <v>2.</v>
      </c>
      <c r="V275" s="43" t="str">
        <f t="shared" si="113"/>
        <v>6.</v>
      </c>
      <c r="W275" s="43" t="str">
        <f t="shared" si="113"/>
        <v>15.</v>
      </c>
      <c r="X275" s="43" t="str">
        <f t="shared" si="113"/>
        <v/>
      </c>
      <c r="Y275" s="43" t="str">
        <f t="shared" si="113"/>
        <v/>
      </c>
      <c r="Z275" s="43" t="str">
        <f t="shared" si="113"/>
        <v/>
      </c>
      <c r="AA275" s="43" t="str">
        <f t="shared" si="113"/>
        <v/>
      </c>
      <c r="AB275" s="43" t="str">
        <f t="shared" si="113"/>
        <v/>
      </c>
      <c r="AC275" s="45" t="str">
        <f t="shared" si="115"/>
        <v>1.2.6.15.</v>
      </c>
    </row>
    <row r="276" spans="1:29" s="128" customFormat="1" ht="27.6" x14ac:dyDescent="0.3">
      <c r="A276" s="107" t="str">
        <f t="shared" si="109"/>
        <v>1.2.6.16</v>
      </c>
      <c r="B276" s="64" t="s">
        <v>438</v>
      </c>
      <c r="C276" s="36" t="s">
        <v>9</v>
      </c>
      <c r="D276" s="36">
        <v>126</v>
      </c>
      <c r="E276" s="37">
        <v>23570.798679144718</v>
      </c>
      <c r="F276" s="48">
        <v>2969920.6335722343</v>
      </c>
      <c r="G276" s="36" t="s">
        <v>67</v>
      </c>
      <c r="H276" s="39" t="s">
        <v>801</v>
      </c>
      <c r="I276" s="40" t="str">
        <f t="shared" si="114"/>
        <v>1.2.6.16</v>
      </c>
      <c r="J276" s="41">
        <v>4</v>
      </c>
      <c r="K276" s="42">
        <f t="shared" si="111"/>
        <v>1</v>
      </c>
      <c r="L276" s="43">
        <f t="shared" si="112"/>
        <v>2</v>
      </c>
      <c r="M276" s="43">
        <f t="shared" si="112"/>
        <v>6</v>
      </c>
      <c r="N276" s="43">
        <f t="shared" si="112"/>
        <v>16</v>
      </c>
      <c r="O276" s="43">
        <f t="shared" si="112"/>
        <v>0</v>
      </c>
      <c r="P276" s="43">
        <f t="shared" si="112"/>
        <v>0</v>
      </c>
      <c r="Q276" s="43">
        <f t="shared" si="112"/>
        <v>0</v>
      </c>
      <c r="R276" s="43">
        <f t="shared" si="112"/>
        <v>0</v>
      </c>
      <c r="S276" s="44">
        <f t="shared" si="112"/>
        <v>0</v>
      </c>
      <c r="T276" s="42" t="str">
        <f t="shared" si="113"/>
        <v>1.</v>
      </c>
      <c r="U276" s="43" t="str">
        <f t="shared" si="113"/>
        <v>2.</v>
      </c>
      <c r="V276" s="43" t="str">
        <f t="shared" si="113"/>
        <v>6.</v>
      </c>
      <c r="W276" s="43" t="str">
        <f t="shared" si="113"/>
        <v>16.</v>
      </c>
      <c r="X276" s="43" t="str">
        <f t="shared" si="113"/>
        <v/>
      </c>
      <c r="Y276" s="43" t="str">
        <f t="shared" si="113"/>
        <v/>
      </c>
      <c r="Z276" s="43" t="str">
        <f t="shared" si="113"/>
        <v/>
      </c>
      <c r="AA276" s="43" t="str">
        <f t="shared" si="113"/>
        <v/>
      </c>
      <c r="AB276" s="43" t="str">
        <f t="shared" si="113"/>
        <v/>
      </c>
      <c r="AC276" s="45" t="str">
        <f t="shared" si="115"/>
        <v>1.2.6.16.</v>
      </c>
    </row>
    <row r="277" spans="1:29" s="128" customFormat="1" ht="27.6" x14ac:dyDescent="0.3">
      <c r="A277" s="107" t="str">
        <f t="shared" si="109"/>
        <v>1.2.6.17</v>
      </c>
      <c r="B277" s="64" t="s">
        <v>439</v>
      </c>
      <c r="C277" s="36" t="s">
        <v>10</v>
      </c>
      <c r="D277" s="36">
        <v>504</v>
      </c>
      <c r="E277" s="37">
        <v>62.922974952445891</v>
      </c>
      <c r="F277" s="48">
        <v>31713.179376032727</v>
      </c>
      <c r="G277" s="36" t="s">
        <v>67</v>
      </c>
      <c r="H277" s="39" t="s">
        <v>802</v>
      </c>
      <c r="I277" s="40" t="str">
        <f t="shared" si="114"/>
        <v>1.2.6.17</v>
      </c>
      <c r="J277" s="41">
        <v>4</v>
      </c>
      <c r="K277" s="42">
        <f t="shared" si="111"/>
        <v>1</v>
      </c>
      <c r="L277" s="43">
        <f t="shared" ref="L277:S292" si="116">IF(L$10=$J277,L276+1,IF(AND(L$10&lt;$J277,L276=0),1,IF(K277&lt;&gt;K276,0,L276)))</f>
        <v>2</v>
      </c>
      <c r="M277" s="43">
        <f t="shared" si="116"/>
        <v>6</v>
      </c>
      <c r="N277" s="43">
        <f t="shared" si="116"/>
        <v>17</v>
      </c>
      <c r="O277" s="43">
        <f t="shared" si="116"/>
        <v>0</v>
      </c>
      <c r="P277" s="43">
        <f t="shared" si="116"/>
        <v>0</v>
      </c>
      <c r="Q277" s="43">
        <f t="shared" si="116"/>
        <v>0</v>
      </c>
      <c r="R277" s="43">
        <f t="shared" si="116"/>
        <v>0</v>
      </c>
      <c r="S277" s="44">
        <f t="shared" si="116"/>
        <v>0</v>
      </c>
      <c r="T277" s="42" t="str">
        <f t="shared" si="113"/>
        <v>1.</v>
      </c>
      <c r="U277" s="43" t="str">
        <f t="shared" si="113"/>
        <v>2.</v>
      </c>
      <c r="V277" s="43" t="str">
        <f t="shared" si="113"/>
        <v>6.</v>
      </c>
      <c r="W277" s="43" t="str">
        <f t="shared" si="113"/>
        <v>17.</v>
      </c>
      <c r="X277" s="43" t="str">
        <f t="shared" si="113"/>
        <v/>
      </c>
      <c r="Y277" s="43" t="str">
        <f t="shared" si="113"/>
        <v/>
      </c>
      <c r="Z277" s="43" t="str">
        <f t="shared" si="113"/>
        <v/>
      </c>
      <c r="AA277" s="43" t="str">
        <f t="shared" si="113"/>
        <v/>
      </c>
      <c r="AB277" s="43" t="str">
        <f t="shared" si="113"/>
        <v/>
      </c>
      <c r="AC277" s="45" t="str">
        <f t="shared" si="115"/>
        <v>1.2.6.17.</v>
      </c>
    </row>
    <row r="278" spans="1:29" s="128" customFormat="1" ht="27.6" x14ac:dyDescent="0.3">
      <c r="A278" s="107" t="str">
        <f t="shared" si="109"/>
        <v>1.2.6.18</v>
      </c>
      <c r="B278" s="64" t="s">
        <v>440</v>
      </c>
      <c r="C278" s="36" t="s">
        <v>9</v>
      </c>
      <c r="D278" s="36">
        <v>42</v>
      </c>
      <c r="E278" s="37">
        <v>1592.5361426560212</v>
      </c>
      <c r="F278" s="48">
        <v>66886.517991552886</v>
      </c>
      <c r="G278" s="36" t="s">
        <v>80</v>
      </c>
      <c r="H278" s="39" t="s">
        <v>803</v>
      </c>
      <c r="I278" s="40" t="str">
        <f t="shared" si="114"/>
        <v>1.2.6.18</v>
      </c>
      <c r="J278" s="41">
        <v>4</v>
      </c>
      <c r="K278" s="42">
        <f t="shared" si="111"/>
        <v>1</v>
      </c>
      <c r="L278" s="43">
        <f t="shared" si="116"/>
        <v>2</v>
      </c>
      <c r="M278" s="43">
        <f t="shared" si="116"/>
        <v>6</v>
      </c>
      <c r="N278" s="43">
        <f t="shared" si="116"/>
        <v>18</v>
      </c>
      <c r="O278" s="43">
        <f t="shared" si="116"/>
        <v>0</v>
      </c>
      <c r="P278" s="43">
        <f t="shared" si="116"/>
        <v>0</v>
      </c>
      <c r="Q278" s="43">
        <f t="shared" si="116"/>
        <v>0</v>
      </c>
      <c r="R278" s="43">
        <f t="shared" si="116"/>
        <v>0</v>
      </c>
      <c r="S278" s="44">
        <f t="shared" si="116"/>
        <v>0</v>
      </c>
      <c r="T278" s="42" t="str">
        <f t="shared" si="113"/>
        <v>1.</v>
      </c>
      <c r="U278" s="43" t="str">
        <f t="shared" si="113"/>
        <v>2.</v>
      </c>
      <c r="V278" s="43" t="str">
        <f t="shared" si="113"/>
        <v>6.</v>
      </c>
      <c r="W278" s="43" t="str">
        <f t="shared" si="113"/>
        <v>18.</v>
      </c>
      <c r="X278" s="43" t="str">
        <f t="shared" si="113"/>
        <v/>
      </c>
      <c r="Y278" s="43" t="str">
        <f t="shared" si="113"/>
        <v/>
      </c>
      <c r="Z278" s="43" t="str">
        <f t="shared" si="113"/>
        <v/>
      </c>
      <c r="AA278" s="43" t="str">
        <f t="shared" si="113"/>
        <v/>
      </c>
      <c r="AB278" s="43" t="str">
        <f t="shared" si="113"/>
        <v/>
      </c>
      <c r="AC278" s="45" t="str">
        <f t="shared" si="115"/>
        <v>1.2.6.18.</v>
      </c>
    </row>
    <row r="279" spans="1:29" s="128" customFormat="1" ht="27.6" x14ac:dyDescent="0.3">
      <c r="A279" s="107" t="str">
        <f t="shared" si="109"/>
        <v>1.2.6.19</v>
      </c>
      <c r="B279" s="64" t="s">
        <v>441</v>
      </c>
      <c r="C279" s="36" t="s">
        <v>26</v>
      </c>
      <c r="D279" s="36">
        <v>84</v>
      </c>
      <c r="E279" s="37">
        <v>18224.494725154243</v>
      </c>
      <c r="F279" s="48">
        <v>1530857.5569129565</v>
      </c>
      <c r="G279" s="36" t="s">
        <v>67</v>
      </c>
      <c r="H279" s="39" t="s">
        <v>804</v>
      </c>
      <c r="I279" s="40" t="str">
        <f t="shared" si="114"/>
        <v>1.2.6.19</v>
      </c>
      <c r="J279" s="41">
        <v>4</v>
      </c>
      <c r="K279" s="42">
        <f t="shared" si="111"/>
        <v>1</v>
      </c>
      <c r="L279" s="43">
        <f t="shared" si="116"/>
        <v>2</v>
      </c>
      <c r="M279" s="43">
        <f t="shared" si="116"/>
        <v>6</v>
      </c>
      <c r="N279" s="43">
        <f t="shared" si="116"/>
        <v>19</v>
      </c>
      <c r="O279" s="43">
        <f t="shared" si="116"/>
        <v>0</v>
      </c>
      <c r="P279" s="43">
        <f t="shared" si="116"/>
        <v>0</v>
      </c>
      <c r="Q279" s="43">
        <f t="shared" si="116"/>
        <v>0</v>
      </c>
      <c r="R279" s="43">
        <f t="shared" si="116"/>
        <v>0</v>
      </c>
      <c r="S279" s="44">
        <f t="shared" si="116"/>
        <v>0</v>
      </c>
      <c r="T279" s="42" t="str">
        <f t="shared" si="113"/>
        <v>1.</v>
      </c>
      <c r="U279" s="43" t="str">
        <f t="shared" si="113"/>
        <v>2.</v>
      </c>
      <c r="V279" s="43" t="str">
        <f t="shared" si="113"/>
        <v>6.</v>
      </c>
      <c r="W279" s="43" t="str">
        <f t="shared" si="113"/>
        <v>19.</v>
      </c>
      <c r="X279" s="43" t="str">
        <f t="shared" si="113"/>
        <v/>
      </c>
      <c r="Y279" s="43" t="str">
        <f t="shared" si="113"/>
        <v/>
      </c>
      <c r="Z279" s="43" t="str">
        <f t="shared" si="113"/>
        <v/>
      </c>
      <c r="AA279" s="43" t="str">
        <f t="shared" si="113"/>
        <v/>
      </c>
      <c r="AB279" s="43" t="str">
        <f t="shared" si="113"/>
        <v/>
      </c>
      <c r="AC279" s="45" t="str">
        <f t="shared" si="115"/>
        <v>1.2.6.19.</v>
      </c>
    </row>
    <row r="280" spans="1:29" s="128" customFormat="1" ht="27.6" x14ac:dyDescent="0.3">
      <c r="A280" s="107" t="str">
        <f t="shared" si="109"/>
        <v>1.2.6.20</v>
      </c>
      <c r="B280" s="64" t="s">
        <v>442</v>
      </c>
      <c r="C280" s="36" t="s">
        <v>19</v>
      </c>
      <c r="D280" s="36">
        <v>0.14299999999999999</v>
      </c>
      <c r="E280" s="37">
        <v>106469.06793156653</v>
      </c>
      <c r="F280" s="48">
        <v>15225.076714214014</v>
      </c>
      <c r="G280" s="36" t="s">
        <v>67</v>
      </c>
      <c r="H280" s="39" t="s">
        <v>805</v>
      </c>
      <c r="I280" s="40" t="str">
        <f t="shared" si="114"/>
        <v>1.2.6.20</v>
      </c>
      <c r="J280" s="41">
        <v>4</v>
      </c>
      <c r="K280" s="42">
        <f t="shared" si="111"/>
        <v>1</v>
      </c>
      <c r="L280" s="43">
        <f t="shared" si="116"/>
        <v>2</v>
      </c>
      <c r="M280" s="43">
        <f t="shared" si="116"/>
        <v>6</v>
      </c>
      <c r="N280" s="43">
        <f t="shared" si="116"/>
        <v>20</v>
      </c>
      <c r="O280" s="43">
        <f t="shared" si="116"/>
        <v>0</v>
      </c>
      <c r="P280" s="43">
        <f t="shared" si="116"/>
        <v>0</v>
      </c>
      <c r="Q280" s="43">
        <f t="shared" si="116"/>
        <v>0</v>
      </c>
      <c r="R280" s="43">
        <f t="shared" si="116"/>
        <v>0</v>
      </c>
      <c r="S280" s="44">
        <f t="shared" si="116"/>
        <v>0</v>
      </c>
      <c r="T280" s="42" t="str">
        <f t="shared" si="113"/>
        <v>1.</v>
      </c>
      <c r="U280" s="43" t="str">
        <f t="shared" si="113"/>
        <v>2.</v>
      </c>
      <c r="V280" s="43" t="str">
        <f t="shared" si="113"/>
        <v>6.</v>
      </c>
      <c r="W280" s="43" t="str">
        <f t="shared" si="113"/>
        <v>20.</v>
      </c>
      <c r="X280" s="43" t="str">
        <f t="shared" si="113"/>
        <v/>
      </c>
      <c r="Y280" s="43" t="str">
        <f t="shared" si="113"/>
        <v/>
      </c>
      <c r="Z280" s="43" t="str">
        <f t="shared" si="113"/>
        <v/>
      </c>
      <c r="AA280" s="43" t="str">
        <f t="shared" si="113"/>
        <v/>
      </c>
      <c r="AB280" s="43" t="str">
        <f t="shared" si="113"/>
        <v/>
      </c>
      <c r="AC280" s="45" t="str">
        <f t="shared" si="115"/>
        <v>1.2.6.20.</v>
      </c>
    </row>
    <row r="281" spans="1:29" s="128" customFormat="1" ht="27.6" x14ac:dyDescent="0.3">
      <c r="A281" s="107" t="str">
        <f t="shared" si="109"/>
        <v>1.2.6.21</v>
      </c>
      <c r="B281" s="64" t="s">
        <v>443</v>
      </c>
      <c r="C281" s="36" t="s">
        <v>9</v>
      </c>
      <c r="D281" s="36">
        <v>105</v>
      </c>
      <c r="E281" s="37">
        <v>150.75995599598829</v>
      </c>
      <c r="F281" s="48">
        <v>15829.795379578771</v>
      </c>
      <c r="G281" s="36" t="s">
        <v>67</v>
      </c>
      <c r="H281" s="39" t="s">
        <v>800</v>
      </c>
      <c r="I281" s="40" t="str">
        <f t="shared" si="114"/>
        <v>1.2.6.21</v>
      </c>
      <c r="J281" s="41">
        <v>4</v>
      </c>
      <c r="K281" s="42">
        <f t="shared" si="111"/>
        <v>1</v>
      </c>
      <c r="L281" s="43">
        <f t="shared" si="116"/>
        <v>2</v>
      </c>
      <c r="M281" s="43">
        <f t="shared" si="116"/>
        <v>6</v>
      </c>
      <c r="N281" s="43">
        <f t="shared" si="116"/>
        <v>21</v>
      </c>
      <c r="O281" s="43">
        <f t="shared" si="116"/>
        <v>0</v>
      </c>
      <c r="P281" s="43">
        <f t="shared" si="116"/>
        <v>0</v>
      </c>
      <c r="Q281" s="43">
        <f t="shared" si="116"/>
        <v>0</v>
      </c>
      <c r="R281" s="43">
        <f t="shared" si="116"/>
        <v>0</v>
      </c>
      <c r="S281" s="44">
        <f t="shared" si="116"/>
        <v>0</v>
      </c>
      <c r="T281" s="42" t="str">
        <f t="shared" si="113"/>
        <v>1.</v>
      </c>
      <c r="U281" s="43" t="str">
        <f t="shared" si="113"/>
        <v>2.</v>
      </c>
      <c r="V281" s="43" t="str">
        <f t="shared" si="113"/>
        <v>6.</v>
      </c>
      <c r="W281" s="43" t="str">
        <f t="shared" si="113"/>
        <v>21.</v>
      </c>
      <c r="X281" s="43" t="str">
        <f t="shared" si="113"/>
        <v/>
      </c>
      <c r="Y281" s="43" t="str">
        <f t="shared" si="113"/>
        <v/>
      </c>
      <c r="Z281" s="43" t="str">
        <f t="shared" si="113"/>
        <v/>
      </c>
      <c r="AA281" s="43" t="str">
        <f t="shared" si="113"/>
        <v/>
      </c>
      <c r="AB281" s="43" t="str">
        <f t="shared" si="113"/>
        <v/>
      </c>
      <c r="AC281" s="45" t="str">
        <f t="shared" si="115"/>
        <v>1.2.6.21.</v>
      </c>
    </row>
    <row r="282" spans="1:29" s="128" customFormat="1" ht="27.6" x14ac:dyDescent="0.3">
      <c r="A282" s="107" t="str">
        <f t="shared" si="109"/>
        <v>1.2.6.22</v>
      </c>
      <c r="B282" s="64" t="s">
        <v>442</v>
      </c>
      <c r="C282" s="36" t="s">
        <v>19</v>
      </c>
      <c r="D282" s="36">
        <v>6.93</v>
      </c>
      <c r="E282" s="37">
        <v>106469.30049833792</v>
      </c>
      <c r="F282" s="48">
        <v>737832.25245348178</v>
      </c>
      <c r="G282" s="36" t="s">
        <v>67</v>
      </c>
      <c r="H282" s="39" t="s">
        <v>806</v>
      </c>
      <c r="I282" s="40" t="str">
        <f t="shared" si="114"/>
        <v>1.2.6.22</v>
      </c>
      <c r="J282" s="41">
        <v>4</v>
      </c>
      <c r="K282" s="42">
        <f t="shared" si="111"/>
        <v>1</v>
      </c>
      <c r="L282" s="43">
        <f t="shared" si="116"/>
        <v>2</v>
      </c>
      <c r="M282" s="43">
        <f t="shared" si="116"/>
        <v>6</v>
      </c>
      <c r="N282" s="43">
        <f t="shared" si="116"/>
        <v>22</v>
      </c>
      <c r="O282" s="43">
        <f t="shared" si="116"/>
        <v>0</v>
      </c>
      <c r="P282" s="43">
        <f t="shared" si="116"/>
        <v>0</v>
      </c>
      <c r="Q282" s="43">
        <f t="shared" si="116"/>
        <v>0</v>
      </c>
      <c r="R282" s="43">
        <f t="shared" si="116"/>
        <v>0</v>
      </c>
      <c r="S282" s="44">
        <f t="shared" si="116"/>
        <v>0</v>
      </c>
      <c r="T282" s="42" t="str">
        <f t="shared" si="113"/>
        <v>1.</v>
      </c>
      <c r="U282" s="43" t="str">
        <f t="shared" si="113"/>
        <v>2.</v>
      </c>
      <c r="V282" s="43" t="str">
        <f t="shared" si="113"/>
        <v>6.</v>
      </c>
      <c r="W282" s="43" t="str">
        <f t="shared" si="113"/>
        <v>22.</v>
      </c>
      <c r="X282" s="43" t="str">
        <f t="shared" si="113"/>
        <v/>
      </c>
      <c r="Y282" s="43" t="str">
        <f t="shared" si="113"/>
        <v/>
      </c>
      <c r="Z282" s="43" t="str">
        <f t="shared" si="113"/>
        <v/>
      </c>
      <c r="AA282" s="43" t="str">
        <f t="shared" si="113"/>
        <v/>
      </c>
      <c r="AB282" s="43" t="str">
        <f t="shared" si="113"/>
        <v/>
      </c>
      <c r="AC282" s="45" t="str">
        <f t="shared" si="115"/>
        <v>1.2.6.22.</v>
      </c>
    </row>
    <row r="283" spans="1:29" s="128" customFormat="1" ht="27.6" x14ac:dyDescent="0.3">
      <c r="A283" s="107" t="str">
        <f t="shared" si="109"/>
        <v>1.2.6.23</v>
      </c>
      <c r="B283" s="64" t="s">
        <v>444</v>
      </c>
      <c r="C283" s="36" t="s">
        <v>445</v>
      </c>
      <c r="D283" s="36">
        <v>1</v>
      </c>
      <c r="E283" s="37">
        <v>5797.509363494727</v>
      </c>
      <c r="F283" s="48">
        <v>5797.509363494727</v>
      </c>
      <c r="G283" s="36" t="s">
        <v>66</v>
      </c>
      <c r="H283" s="39" t="s">
        <v>807</v>
      </c>
      <c r="I283" s="40" t="str">
        <f t="shared" si="114"/>
        <v>1.2.6.23</v>
      </c>
      <c r="J283" s="41">
        <v>4</v>
      </c>
      <c r="K283" s="42">
        <f t="shared" si="111"/>
        <v>1</v>
      </c>
      <c r="L283" s="43">
        <f t="shared" si="116"/>
        <v>2</v>
      </c>
      <c r="M283" s="43">
        <f t="shared" si="116"/>
        <v>6</v>
      </c>
      <c r="N283" s="43">
        <f t="shared" si="116"/>
        <v>23</v>
      </c>
      <c r="O283" s="43">
        <f t="shared" si="116"/>
        <v>0</v>
      </c>
      <c r="P283" s="43">
        <f t="shared" si="116"/>
        <v>0</v>
      </c>
      <c r="Q283" s="43">
        <f t="shared" si="116"/>
        <v>0</v>
      </c>
      <c r="R283" s="43">
        <f t="shared" si="116"/>
        <v>0</v>
      </c>
      <c r="S283" s="44">
        <f t="shared" si="116"/>
        <v>0</v>
      </c>
      <c r="T283" s="42" t="str">
        <f t="shared" si="113"/>
        <v>1.</v>
      </c>
      <c r="U283" s="43" t="str">
        <f t="shared" si="113"/>
        <v>2.</v>
      </c>
      <c r="V283" s="43" t="str">
        <f t="shared" si="113"/>
        <v>6.</v>
      </c>
      <c r="W283" s="43" t="str">
        <f t="shared" si="113"/>
        <v>23.</v>
      </c>
      <c r="X283" s="43" t="str">
        <f t="shared" si="113"/>
        <v/>
      </c>
      <c r="Y283" s="43" t="str">
        <f t="shared" si="113"/>
        <v/>
      </c>
      <c r="Z283" s="43" t="str">
        <f t="shared" si="113"/>
        <v/>
      </c>
      <c r="AA283" s="43" t="str">
        <f t="shared" si="113"/>
        <v/>
      </c>
      <c r="AB283" s="43" t="str">
        <f t="shared" si="113"/>
        <v/>
      </c>
      <c r="AC283" s="45" t="str">
        <f t="shared" si="115"/>
        <v>1.2.6.23.</v>
      </c>
    </row>
    <row r="284" spans="1:29" s="128" customFormat="1" ht="27.6" x14ac:dyDescent="0.3">
      <c r="A284" s="107" t="str">
        <f t="shared" si="109"/>
        <v>1.2.6.24</v>
      </c>
      <c r="B284" s="64" t="s">
        <v>446</v>
      </c>
      <c r="C284" s="36" t="s">
        <v>9</v>
      </c>
      <c r="D284" s="36">
        <v>36</v>
      </c>
      <c r="E284" s="37">
        <v>10867.149584825651</v>
      </c>
      <c r="F284" s="48">
        <v>391217.38505372341</v>
      </c>
      <c r="G284" s="36" t="s">
        <v>78</v>
      </c>
      <c r="H284" s="39" t="s">
        <v>808</v>
      </c>
      <c r="I284" s="40" t="str">
        <f t="shared" si="114"/>
        <v>1.2.6.24</v>
      </c>
      <c r="J284" s="41">
        <v>4</v>
      </c>
      <c r="K284" s="42">
        <f t="shared" si="111"/>
        <v>1</v>
      </c>
      <c r="L284" s="43">
        <f t="shared" si="116"/>
        <v>2</v>
      </c>
      <c r="M284" s="43">
        <f t="shared" si="116"/>
        <v>6</v>
      </c>
      <c r="N284" s="43">
        <f t="shared" si="116"/>
        <v>24</v>
      </c>
      <c r="O284" s="43">
        <f t="shared" si="116"/>
        <v>0</v>
      </c>
      <c r="P284" s="43">
        <f t="shared" si="116"/>
        <v>0</v>
      </c>
      <c r="Q284" s="43">
        <f t="shared" si="116"/>
        <v>0</v>
      </c>
      <c r="R284" s="43">
        <f t="shared" si="116"/>
        <v>0</v>
      </c>
      <c r="S284" s="44">
        <f t="shared" si="116"/>
        <v>0</v>
      </c>
      <c r="T284" s="42" t="str">
        <f t="shared" si="113"/>
        <v>1.</v>
      </c>
      <c r="U284" s="43" t="str">
        <f t="shared" si="113"/>
        <v>2.</v>
      </c>
      <c r="V284" s="43" t="str">
        <f t="shared" si="113"/>
        <v>6.</v>
      </c>
      <c r="W284" s="43" t="str">
        <f t="shared" si="113"/>
        <v>24.</v>
      </c>
      <c r="X284" s="43" t="str">
        <f t="shared" si="113"/>
        <v/>
      </c>
      <c r="Y284" s="43" t="str">
        <f t="shared" si="113"/>
        <v/>
      </c>
      <c r="Z284" s="43" t="str">
        <f t="shared" si="113"/>
        <v/>
      </c>
      <c r="AA284" s="43" t="str">
        <f t="shared" si="113"/>
        <v/>
      </c>
      <c r="AB284" s="43" t="str">
        <f t="shared" si="113"/>
        <v/>
      </c>
      <c r="AC284" s="45" t="str">
        <f t="shared" si="115"/>
        <v>1.2.6.24.</v>
      </c>
    </row>
    <row r="285" spans="1:29" s="134" customFormat="1" ht="14.4" x14ac:dyDescent="0.3">
      <c r="A285" s="132" t="str">
        <f t="shared" si="109"/>
        <v>1.2.7</v>
      </c>
      <c r="B285" s="69" t="s">
        <v>447</v>
      </c>
      <c r="C285" s="49"/>
      <c r="D285" s="49"/>
      <c r="E285" s="49"/>
      <c r="F285" s="70">
        <f>SUM(F286:F308)</f>
        <v>311611.8976075619</v>
      </c>
      <c r="G285" s="49" t="s">
        <v>448</v>
      </c>
      <c r="H285" s="50"/>
      <c r="I285" s="40" t="str">
        <f t="shared" si="114"/>
        <v>1.2.7</v>
      </c>
      <c r="J285" s="41">
        <v>3</v>
      </c>
      <c r="K285" s="42">
        <f t="shared" si="111"/>
        <v>1</v>
      </c>
      <c r="L285" s="43">
        <f t="shared" si="116"/>
        <v>2</v>
      </c>
      <c r="M285" s="43">
        <f t="shared" si="116"/>
        <v>7</v>
      </c>
      <c r="N285" s="43">
        <f t="shared" si="116"/>
        <v>0</v>
      </c>
      <c r="O285" s="43">
        <f t="shared" si="116"/>
        <v>0</v>
      </c>
      <c r="P285" s="43">
        <f t="shared" si="116"/>
        <v>0</v>
      </c>
      <c r="Q285" s="43">
        <f t="shared" si="116"/>
        <v>0</v>
      </c>
      <c r="R285" s="43">
        <f t="shared" si="116"/>
        <v>0</v>
      </c>
      <c r="S285" s="44">
        <f t="shared" si="116"/>
        <v>0</v>
      </c>
      <c r="T285" s="42" t="str">
        <f t="shared" si="113"/>
        <v>1.</v>
      </c>
      <c r="U285" s="43" t="str">
        <f t="shared" si="113"/>
        <v>2.</v>
      </c>
      <c r="V285" s="43" t="str">
        <f t="shared" si="113"/>
        <v>7.</v>
      </c>
      <c r="W285" s="43" t="str">
        <f t="shared" si="113"/>
        <v/>
      </c>
      <c r="X285" s="43" t="str">
        <f t="shared" si="113"/>
        <v/>
      </c>
      <c r="Y285" s="43" t="str">
        <f t="shared" si="113"/>
        <v/>
      </c>
      <c r="Z285" s="43" t="str">
        <f t="shared" si="113"/>
        <v/>
      </c>
      <c r="AA285" s="43" t="str">
        <f t="shared" si="113"/>
        <v/>
      </c>
      <c r="AB285" s="43" t="str">
        <f t="shared" si="113"/>
        <v/>
      </c>
      <c r="AC285" s="45" t="str">
        <f t="shared" si="115"/>
        <v>1.2.7.</v>
      </c>
    </row>
    <row r="286" spans="1:29" s="128" customFormat="1" ht="41.4" x14ac:dyDescent="0.3">
      <c r="A286" s="107" t="str">
        <f t="shared" si="109"/>
        <v>1.2.7.1</v>
      </c>
      <c r="B286" s="64" t="s">
        <v>396</v>
      </c>
      <c r="C286" s="36" t="s">
        <v>449</v>
      </c>
      <c r="D286" s="36">
        <v>0.03</v>
      </c>
      <c r="E286" s="37">
        <v>35170.607700207394</v>
      </c>
      <c r="F286" s="48">
        <v>1055.1182310062218</v>
      </c>
      <c r="G286" s="36" t="s">
        <v>45</v>
      </c>
      <c r="H286" s="39" t="s">
        <v>809</v>
      </c>
      <c r="I286" s="40" t="str">
        <f t="shared" si="114"/>
        <v>1.2.7.1</v>
      </c>
      <c r="J286" s="41">
        <v>4</v>
      </c>
      <c r="K286" s="42">
        <f t="shared" si="111"/>
        <v>1</v>
      </c>
      <c r="L286" s="43">
        <f t="shared" si="116"/>
        <v>2</v>
      </c>
      <c r="M286" s="43">
        <f t="shared" si="116"/>
        <v>7</v>
      </c>
      <c r="N286" s="43">
        <f t="shared" si="116"/>
        <v>1</v>
      </c>
      <c r="O286" s="43">
        <f t="shared" si="116"/>
        <v>0</v>
      </c>
      <c r="P286" s="43">
        <f t="shared" si="116"/>
        <v>0</v>
      </c>
      <c r="Q286" s="43">
        <f t="shared" si="116"/>
        <v>0</v>
      </c>
      <c r="R286" s="43">
        <f t="shared" si="116"/>
        <v>0</v>
      </c>
      <c r="S286" s="44">
        <f t="shared" si="116"/>
        <v>0</v>
      </c>
      <c r="T286" s="42" t="str">
        <f t="shared" si="113"/>
        <v>1.</v>
      </c>
      <c r="U286" s="43" t="str">
        <f t="shared" si="113"/>
        <v>2.</v>
      </c>
      <c r="V286" s="43" t="str">
        <f t="shared" si="113"/>
        <v>7.</v>
      </c>
      <c r="W286" s="43" t="str">
        <f t="shared" si="113"/>
        <v>1.</v>
      </c>
      <c r="X286" s="43" t="str">
        <f t="shared" si="113"/>
        <v/>
      </c>
      <c r="Y286" s="43" t="str">
        <f t="shared" si="113"/>
        <v/>
      </c>
      <c r="Z286" s="43" t="str">
        <f t="shared" si="113"/>
        <v/>
      </c>
      <c r="AA286" s="43" t="str">
        <f t="shared" si="113"/>
        <v/>
      </c>
      <c r="AB286" s="43" t="str">
        <f t="shared" si="113"/>
        <v/>
      </c>
      <c r="AC286" s="45" t="str">
        <f t="shared" si="115"/>
        <v>1.2.7.1.</v>
      </c>
    </row>
    <row r="287" spans="1:29" s="128" customFormat="1" ht="41.4" x14ac:dyDescent="0.3">
      <c r="A287" s="107" t="str">
        <f t="shared" si="109"/>
        <v>1.2.7.2</v>
      </c>
      <c r="B287" s="64" t="s">
        <v>397</v>
      </c>
      <c r="C287" s="36" t="s">
        <v>449</v>
      </c>
      <c r="D287" s="36">
        <v>0.01</v>
      </c>
      <c r="E287" s="37">
        <v>55515.926780349015</v>
      </c>
      <c r="F287" s="48">
        <v>555.15926780349014</v>
      </c>
      <c r="G287" s="36" t="s">
        <v>89</v>
      </c>
      <c r="H287" s="39" t="s">
        <v>810</v>
      </c>
      <c r="I287" s="40" t="str">
        <f t="shared" si="114"/>
        <v>1.2.7.2</v>
      </c>
      <c r="J287" s="41">
        <v>4</v>
      </c>
      <c r="K287" s="42">
        <f t="shared" si="111"/>
        <v>1</v>
      </c>
      <c r="L287" s="43">
        <f t="shared" si="116"/>
        <v>2</v>
      </c>
      <c r="M287" s="43">
        <f t="shared" si="116"/>
        <v>7</v>
      </c>
      <c r="N287" s="43">
        <f t="shared" si="116"/>
        <v>2</v>
      </c>
      <c r="O287" s="43">
        <f t="shared" si="116"/>
        <v>0</v>
      </c>
      <c r="P287" s="43">
        <f t="shared" si="116"/>
        <v>0</v>
      </c>
      <c r="Q287" s="43">
        <f t="shared" si="116"/>
        <v>0</v>
      </c>
      <c r="R287" s="43">
        <f t="shared" si="116"/>
        <v>0</v>
      </c>
      <c r="S287" s="44">
        <f t="shared" si="116"/>
        <v>0</v>
      </c>
      <c r="T287" s="42" t="str">
        <f t="shared" si="113"/>
        <v>1.</v>
      </c>
      <c r="U287" s="43" t="str">
        <f t="shared" si="113"/>
        <v>2.</v>
      </c>
      <c r="V287" s="43" t="str">
        <f t="shared" si="113"/>
        <v>7.</v>
      </c>
      <c r="W287" s="43" t="str">
        <f t="shared" si="113"/>
        <v>2.</v>
      </c>
      <c r="X287" s="43" t="str">
        <f t="shared" si="113"/>
        <v/>
      </c>
      <c r="Y287" s="43" t="str">
        <f t="shared" si="113"/>
        <v/>
      </c>
      <c r="Z287" s="43" t="str">
        <f t="shared" si="113"/>
        <v/>
      </c>
      <c r="AA287" s="43" t="str">
        <f t="shared" si="113"/>
        <v/>
      </c>
      <c r="AB287" s="43" t="str">
        <f t="shared" si="113"/>
        <v/>
      </c>
      <c r="AC287" s="45" t="str">
        <f t="shared" si="115"/>
        <v>1.2.7.2.</v>
      </c>
    </row>
    <row r="288" spans="1:29" s="128" customFormat="1" ht="27.6" x14ac:dyDescent="0.3">
      <c r="A288" s="107" t="str">
        <f t="shared" si="109"/>
        <v>1.2.7.3</v>
      </c>
      <c r="B288" s="64" t="s">
        <v>98</v>
      </c>
      <c r="C288" s="36" t="s">
        <v>449</v>
      </c>
      <c r="D288" s="36">
        <v>8.2000000000000003E-2</v>
      </c>
      <c r="E288" s="37">
        <v>14565.791609238129</v>
      </c>
      <c r="F288" s="48">
        <v>1194.3949119575266</v>
      </c>
      <c r="G288" s="36" t="s">
        <v>90</v>
      </c>
      <c r="H288" s="39" t="s">
        <v>811</v>
      </c>
      <c r="I288" s="40" t="str">
        <f t="shared" si="114"/>
        <v>1.2.7.3</v>
      </c>
      <c r="J288" s="41">
        <v>4</v>
      </c>
      <c r="K288" s="42">
        <f t="shared" si="111"/>
        <v>1</v>
      </c>
      <c r="L288" s="43">
        <f t="shared" si="116"/>
        <v>2</v>
      </c>
      <c r="M288" s="43">
        <f t="shared" si="116"/>
        <v>7</v>
      </c>
      <c r="N288" s="43">
        <f t="shared" si="116"/>
        <v>3</v>
      </c>
      <c r="O288" s="43">
        <f t="shared" si="116"/>
        <v>0</v>
      </c>
      <c r="P288" s="43">
        <f t="shared" si="116"/>
        <v>0</v>
      </c>
      <c r="Q288" s="43">
        <f t="shared" si="116"/>
        <v>0</v>
      </c>
      <c r="R288" s="43">
        <f t="shared" si="116"/>
        <v>0</v>
      </c>
      <c r="S288" s="44">
        <f t="shared" si="116"/>
        <v>0</v>
      </c>
      <c r="T288" s="42" t="str">
        <f t="shared" si="113"/>
        <v>1.</v>
      </c>
      <c r="U288" s="43" t="str">
        <f t="shared" si="113"/>
        <v>2.</v>
      </c>
      <c r="V288" s="43" t="str">
        <f t="shared" si="113"/>
        <v>7.</v>
      </c>
      <c r="W288" s="43" t="str">
        <f t="shared" si="113"/>
        <v>3.</v>
      </c>
      <c r="X288" s="43" t="str">
        <f t="shared" si="113"/>
        <v/>
      </c>
      <c r="Y288" s="43" t="str">
        <f t="shared" si="113"/>
        <v/>
      </c>
      <c r="Z288" s="43" t="str">
        <f t="shared" si="113"/>
        <v/>
      </c>
      <c r="AA288" s="43" t="str">
        <f t="shared" si="113"/>
        <v/>
      </c>
      <c r="AB288" s="43" t="str">
        <f t="shared" si="113"/>
        <v/>
      </c>
      <c r="AC288" s="45" t="str">
        <f t="shared" si="115"/>
        <v>1.2.7.3.</v>
      </c>
    </row>
    <row r="289" spans="1:29" s="128" customFormat="1" ht="27.6" x14ac:dyDescent="0.3">
      <c r="A289" s="107" t="str">
        <f t="shared" si="109"/>
        <v>1.2.7.4</v>
      </c>
      <c r="B289" s="64" t="s">
        <v>398</v>
      </c>
      <c r="C289" s="36" t="s">
        <v>449</v>
      </c>
      <c r="D289" s="36">
        <v>8.2000000000000003E-2</v>
      </c>
      <c r="E289" s="37">
        <v>47670.905744616641</v>
      </c>
      <c r="F289" s="48">
        <v>3909.0142710585646</v>
      </c>
      <c r="G289" s="36" t="s">
        <v>81</v>
      </c>
      <c r="H289" s="39" t="s">
        <v>812</v>
      </c>
      <c r="I289" s="40" t="str">
        <f t="shared" si="114"/>
        <v>1.2.7.4</v>
      </c>
      <c r="J289" s="41">
        <v>4</v>
      </c>
      <c r="K289" s="42">
        <f t="shared" si="111"/>
        <v>1</v>
      </c>
      <c r="L289" s="43">
        <f t="shared" si="116"/>
        <v>2</v>
      </c>
      <c r="M289" s="43">
        <f t="shared" si="116"/>
        <v>7</v>
      </c>
      <c r="N289" s="43">
        <f t="shared" si="116"/>
        <v>4</v>
      </c>
      <c r="O289" s="43">
        <f t="shared" si="116"/>
        <v>0</v>
      </c>
      <c r="P289" s="43">
        <f t="shared" si="116"/>
        <v>0</v>
      </c>
      <c r="Q289" s="43">
        <f t="shared" si="116"/>
        <v>0</v>
      </c>
      <c r="R289" s="43">
        <f t="shared" si="116"/>
        <v>0</v>
      </c>
      <c r="S289" s="44">
        <f t="shared" si="116"/>
        <v>0</v>
      </c>
      <c r="T289" s="42" t="str">
        <f t="shared" si="113"/>
        <v>1.</v>
      </c>
      <c r="U289" s="43" t="str">
        <f t="shared" si="113"/>
        <v>2.</v>
      </c>
      <c r="V289" s="43" t="str">
        <f t="shared" si="113"/>
        <v>7.</v>
      </c>
      <c r="W289" s="43" t="str">
        <f t="shared" si="113"/>
        <v>4.</v>
      </c>
      <c r="X289" s="43" t="str">
        <f t="shared" si="113"/>
        <v/>
      </c>
      <c r="Y289" s="43" t="str">
        <f t="shared" si="113"/>
        <v/>
      </c>
      <c r="Z289" s="43" t="str">
        <f t="shared" si="113"/>
        <v/>
      </c>
      <c r="AA289" s="43" t="str">
        <f t="shared" si="113"/>
        <v/>
      </c>
      <c r="AB289" s="43" t="str">
        <f t="shared" si="113"/>
        <v/>
      </c>
      <c r="AC289" s="45" t="str">
        <f t="shared" si="115"/>
        <v>1.2.7.4.</v>
      </c>
    </row>
    <row r="290" spans="1:29" s="128" customFormat="1" ht="27.6" x14ac:dyDescent="0.3">
      <c r="A290" s="107" t="str">
        <f t="shared" si="109"/>
        <v>1.2.7.5</v>
      </c>
      <c r="B290" s="64" t="s">
        <v>399</v>
      </c>
      <c r="C290" s="36" t="s">
        <v>449</v>
      </c>
      <c r="D290" s="36">
        <v>0.03</v>
      </c>
      <c r="E290" s="37">
        <v>4532.8717281644585</v>
      </c>
      <c r="F290" s="48">
        <v>135.98615184493374</v>
      </c>
      <c r="G290" s="36" t="s">
        <v>91</v>
      </c>
      <c r="H290" s="39" t="s">
        <v>813</v>
      </c>
      <c r="I290" s="40" t="str">
        <f t="shared" si="114"/>
        <v>1.2.7.5</v>
      </c>
      <c r="J290" s="41">
        <v>4</v>
      </c>
      <c r="K290" s="42">
        <f t="shared" si="111"/>
        <v>1</v>
      </c>
      <c r="L290" s="43">
        <f t="shared" si="116"/>
        <v>2</v>
      </c>
      <c r="M290" s="43">
        <f t="shared" si="116"/>
        <v>7</v>
      </c>
      <c r="N290" s="43">
        <f t="shared" si="116"/>
        <v>5</v>
      </c>
      <c r="O290" s="43">
        <f t="shared" si="116"/>
        <v>0</v>
      </c>
      <c r="P290" s="43">
        <f t="shared" si="116"/>
        <v>0</v>
      </c>
      <c r="Q290" s="43">
        <f t="shared" si="116"/>
        <v>0</v>
      </c>
      <c r="R290" s="43">
        <f t="shared" si="116"/>
        <v>0</v>
      </c>
      <c r="S290" s="44">
        <f t="shared" si="116"/>
        <v>0</v>
      </c>
      <c r="T290" s="42" t="str">
        <f t="shared" si="113"/>
        <v>1.</v>
      </c>
      <c r="U290" s="43" t="str">
        <f t="shared" si="113"/>
        <v>2.</v>
      </c>
      <c r="V290" s="43" t="str">
        <f t="shared" si="113"/>
        <v>7.</v>
      </c>
      <c r="W290" s="43" t="str">
        <f t="shared" si="113"/>
        <v>5.</v>
      </c>
      <c r="X290" s="43" t="str">
        <f t="shared" si="113"/>
        <v/>
      </c>
      <c r="Y290" s="43" t="str">
        <f t="shared" si="113"/>
        <v/>
      </c>
      <c r="Z290" s="43" t="str">
        <f t="shared" ref="T290:AB318" si="117">IF(Q290=0,"",Q290&amp;".")</f>
        <v/>
      </c>
      <c r="AA290" s="43" t="str">
        <f t="shared" si="117"/>
        <v/>
      </c>
      <c r="AB290" s="43" t="str">
        <f t="shared" si="117"/>
        <v/>
      </c>
      <c r="AC290" s="45" t="str">
        <f t="shared" si="115"/>
        <v>1.2.7.5.</v>
      </c>
    </row>
    <row r="291" spans="1:29" s="128" customFormat="1" ht="55.2" x14ac:dyDescent="0.3">
      <c r="A291" s="107" t="str">
        <f t="shared" si="109"/>
        <v>1.2.7.6</v>
      </c>
      <c r="B291" s="64" t="s">
        <v>400</v>
      </c>
      <c r="C291" s="36" t="s">
        <v>450</v>
      </c>
      <c r="D291" s="36">
        <v>0.3</v>
      </c>
      <c r="E291" s="37">
        <v>932.09273462107683</v>
      </c>
      <c r="F291" s="48">
        <v>279.62782038632304</v>
      </c>
      <c r="G291" s="36" t="s">
        <v>47</v>
      </c>
      <c r="H291" s="39" t="s">
        <v>814</v>
      </c>
      <c r="I291" s="40" t="str">
        <f t="shared" si="114"/>
        <v>1.2.7.6</v>
      </c>
      <c r="J291" s="41">
        <v>4</v>
      </c>
      <c r="K291" s="42">
        <f t="shared" si="111"/>
        <v>1</v>
      </c>
      <c r="L291" s="43">
        <f t="shared" si="116"/>
        <v>2</v>
      </c>
      <c r="M291" s="43">
        <f t="shared" si="116"/>
        <v>7</v>
      </c>
      <c r="N291" s="43">
        <f t="shared" si="116"/>
        <v>6</v>
      </c>
      <c r="O291" s="43">
        <f t="shared" si="116"/>
        <v>0</v>
      </c>
      <c r="P291" s="43">
        <f t="shared" si="116"/>
        <v>0</v>
      </c>
      <c r="Q291" s="43">
        <f t="shared" si="116"/>
        <v>0</v>
      </c>
      <c r="R291" s="43">
        <f t="shared" si="116"/>
        <v>0</v>
      </c>
      <c r="S291" s="44">
        <f t="shared" si="116"/>
        <v>0</v>
      </c>
      <c r="T291" s="42" t="str">
        <f t="shared" si="117"/>
        <v>1.</v>
      </c>
      <c r="U291" s="43" t="str">
        <f t="shared" si="117"/>
        <v>2.</v>
      </c>
      <c r="V291" s="43" t="str">
        <f t="shared" si="117"/>
        <v>7.</v>
      </c>
      <c r="W291" s="43" t="str">
        <f t="shared" si="117"/>
        <v>6.</v>
      </c>
      <c r="X291" s="43" t="str">
        <f t="shared" si="117"/>
        <v/>
      </c>
      <c r="Y291" s="43" t="str">
        <f t="shared" si="117"/>
        <v/>
      </c>
      <c r="Z291" s="43" t="str">
        <f t="shared" si="117"/>
        <v/>
      </c>
      <c r="AA291" s="43" t="str">
        <f t="shared" si="117"/>
        <v/>
      </c>
      <c r="AB291" s="43" t="str">
        <f t="shared" si="117"/>
        <v/>
      </c>
      <c r="AC291" s="45" t="str">
        <f t="shared" si="115"/>
        <v>1.2.7.6.</v>
      </c>
    </row>
    <row r="292" spans="1:29" s="128" customFormat="1" ht="55.2" x14ac:dyDescent="0.3">
      <c r="A292" s="107" t="str">
        <f t="shared" si="109"/>
        <v>1.2.7.7</v>
      </c>
      <c r="B292" s="64" t="s">
        <v>401</v>
      </c>
      <c r="C292" s="36" t="s">
        <v>402</v>
      </c>
      <c r="D292" s="36">
        <v>0.01</v>
      </c>
      <c r="E292" s="37">
        <v>1100554.3941362374</v>
      </c>
      <c r="F292" s="48">
        <v>11005.543941362375</v>
      </c>
      <c r="G292" s="36" t="s">
        <v>82</v>
      </c>
      <c r="H292" s="39" t="s">
        <v>815</v>
      </c>
      <c r="I292" s="40" t="str">
        <f t="shared" si="114"/>
        <v>1.2.7.7</v>
      </c>
      <c r="J292" s="41">
        <v>4</v>
      </c>
      <c r="K292" s="42">
        <f t="shared" si="111"/>
        <v>1</v>
      </c>
      <c r="L292" s="43">
        <f t="shared" si="116"/>
        <v>2</v>
      </c>
      <c r="M292" s="43">
        <f t="shared" si="116"/>
        <v>7</v>
      </c>
      <c r="N292" s="43">
        <f t="shared" si="116"/>
        <v>7</v>
      </c>
      <c r="O292" s="43">
        <f t="shared" si="116"/>
        <v>0</v>
      </c>
      <c r="P292" s="43">
        <f t="shared" si="116"/>
        <v>0</v>
      </c>
      <c r="Q292" s="43">
        <f t="shared" si="116"/>
        <v>0</v>
      </c>
      <c r="R292" s="43">
        <f t="shared" si="116"/>
        <v>0</v>
      </c>
      <c r="S292" s="44">
        <f t="shared" si="116"/>
        <v>0</v>
      </c>
      <c r="T292" s="42" t="str">
        <f t="shared" si="117"/>
        <v>1.</v>
      </c>
      <c r="U292" s="43" t="str">
        <f t="shared" si="117"/>
        <v>2.</v>
      </c>
      <c r="V292" s="43" t="str">
        <f t="shared" si="117"/>
        <v>7.</v>
      </c>
      <c r="W292" s="43" t="str">
        <f t="shared" si="117"/>
        <v>7.</v>
      </c>
      <c r="X292" s="43" t="str">
        <f t="shared" si="117"/>
        <v/>
      </c>
      <c r="Y292" s="43" t="str">
        <f t="shared" si="117"/>
        <v/>
      </c>
      <c r="Z292" s="43" t="str">
        <f t="shared" si="117"/>
        <v/>
      </c>
      <c r="AA292" s="43" t="str">
        <f t="shared" si="117"/>
        <v/>
      </c>
      <c r="AB292" s="43" t="str">
        <f t="shared" si="117"/>
        <v/>
      </c>
      <c r="AC292" s="45" t="str">
        <f t="shared" si="115"/>
        <v>1.2.7.7.</v>
      </c>
    </row>
    <row r="293" spans="1:29" s="129" customFormat="1" ht="14.4" x14ac:dyDescent="0.3">
      <c r="A293" s="107" t="str">
        <f t="shared" si="109"/>
        <v>1.2.7.8</v>
      </c>
      <c r="B293" s="64" t="s">
        <v>451</v>
      </c>
      <c r="C293" s="36"/>
      <c r="D293" s="36"/>
      <c r="E293" s="37"/>
      <c r="F293" s="48"/>
      <c r="G293" s="36"/>
      <c r="H293" s="39"/>
      <c r="I293" s="40" t="str">
        <f t="shared" si="114"/>
        <v>1.2.7.8</v>
      </c>
      <c r="J293" s="41">
        <v>4</v>
      </c>
      <c r="K293" s="42">
        <f t="shared" si="111"/>
        <v>1</v>
      </c>
      <c r="L293" s="43">
        <f t="shared" ref="L293:S308" si="118">IF(L$10=$J293,L292+1,IF(AND(L$10&lt;$J293,L292=0),1,IF(K293&lt;&gt;K292,0,L292)))</f>
        <v>2</v>
      </c>
      <c r="M293" s="43">
        <f t="shared" si="118"/>
        <v>7</v>
      </c>
      <c r="N293" s="43">
        <f t="shared" si="118"/>
        <v>8</v>
      </c>
      <c r="O293" s="43">
        <f t="shared" si="118"/>
        <v>0</v>
      </c>
      <c r="P293" s="43">
        <f t="shared" si="118"/>
        <v>0</v>
      </c>
      <c r="Q293" s="43">
        <f t="shared" si="118"/>
        <v>0</v>
      </c>
      <c r="R293" s="43">
        <f t="shared" si="118"/>
        <v>0</v>
      </c>
      <c r="S293" s="44">
        <f t="shared" si="118"/>
        <v>0</v>
      </c>
      <c r="T293" s="42" t="str">
        <f t="shared" si="117"/>
        <v>1.</v>
      </c>
      <c r="U293" s="43" t="str">
        <f t="shared" si="117"/>
        <v>2.</v>
      </c>
      <c r="V293" s="43" t="str">
        <f t="shared" si="117"/>
        <v>7.</v>
      </c>
      <c r="W293" s="43" t="str">
        <f t="shared" si="117"/>
        <v>8.</v>
      </c>
      <c r="X293" s="43" t="str">
        <f t="shared" si="117"/>
        <v/>
      </c>
      <c r="Y293" s="43" t="str">
        <f t="shared" si="117"/>
        <v/>
      </c>
      <c r="Z293" s="43" t="str">
        <f t="shared" si="117"/>
        <v/>
      </c>
      <c r="AA293" s="43" t="str">
        <f t="shared" si="117"/>
        <v/>
      </c>
      <c r="AB293" s="43" t="str">
        <f t="shared" si="117"/>
        <v/>
      </c>
      <c r="AC293" s="45" t="str">
        <f t="shared" si="115"/>
        <v>1.2.7.8.</v>
      </c>
    </row>
    <row r="294" spans="1:29" s="128" customFormat="1" ht="41.4" x14ac:dyDescent="0.3">
      <c r="A294" s="107" t="str">
        <f t="shared" si="109"/>
        <v>1.2.7.8.1</v>
      </c>
      <c r="B294" s="64" t="s">
        <v>452</v>
      </c>
      <c r="C294" s="36" t="s">
        <v>19</v>
      </c>
      <c r="D294" s="36">
        <v>16</v>
      </c>
      <c r="E294" s="37">
        <v>167.89253228706912</v>
      </c>
      <c r="F294" s="48">
        <v>2686.2805165931059</v>
      </c>
      <c r="G294" s="36" t="s">
        <v>83</v>
      </c>
      <c r="H294" s="39" t="s">
        <v>816</v>
      </c>
      <c r="I294" s="40" t="str">
        <f t="shared" si="114"/>
        <v>1.2.7.8.1</v>
      </c>
      <c r="J294" s="41">
        <v>5</v>
      </c>
      <c r="K294" s="42">
        <f t="shared" si="111"/>
        <v>1</v>
      </c>
      <c r="L294" s="43">
        <f t="shared" si="118"/>
        <v>2</v>
      </c>
      <c r="M294" s="43">
        <f t="shared" si="118"/>
        <v>7</v>
      </c>
      <c r="N294" s="43">
        <f t="shared" si="118"/>
        <v>8</v>
      </c>
      <c r="O294" s="43">
        <f t="shared" si="118"/>
        <v>1</v>
      </c>
      <c r="P294" s="43">
        <f t="shared" si="118"/>
        <v>0</v>
      </c>
      <c r="Q294" s="43">
        <f t="shared" si="118"/>
        <v>0</v>
      </c>
      <c r="R294" s="43">
        <f t="shared" si="118"/>
        <v>0</v>
      </c>
      <c r="S294" s="44">
        <f t="shared" si="118"/>
        <v>0</v>
      </c>
      <c r="T294" s="42" t="str">
        <f t="shared" si="117"/>
        <v>1.</v>
      </c>
      <c r="U294" s="43" t="str">
        <f t="shared" si="117"/>
        <v>2.</v>
      </c>
      <c r="V294" s="43" t="str">
        <f t="shared" si="117"/>
        <v>7.</v>
      </c>
      <c r="W294" s="43" t="str">
        <f t="shared" si="117"/>
        <v>8.</v>
      </c>
      <c r="X294" s="43" t="str">
        <f t="shared" si="117"/>
        <v>1.</v>
      </c>
      <c r="Y294" s="43" t="str">
        <f t="shared" si="117"/>
        <v/>
      </c>
      <c r="Z294" s="43" t="str">
        <f t="shared" si="117"/>
        <v/>
      </c>
      <c r="AA294" s="43" t="str">
        <f t="shared" si="117"/>
        <v/>
      </c>
      <c r="AB294" s="43" t="str">
        <f t="shared" si="117"/>
        <v/>
      </c>
      <c r="AC294" s="45" t="str">
        <f t="shared" si="115"/>
        <v>1.2.7.8.1.</v>
      </c>
    </row>
    <row r="295" spans="1:29" s="128" customFormat="1" ht="69" x14ac:dyDescent="0.3">
      <c r="A295" s="107" t="str">
        <f t="shared" si="109"/>
        <v>1.2.7.8.2</v>
      </c>
      <c r="B295" s="64" t="s">
        <v>453</v>
      </c>
      <c r="C295" s="36" t="s">
        <v>454</v>
      </c>
      <c r="D295" s="36">
        <v>16</v>
      </c>
      <c r="E295" s="37">
        <v>105.63269968003989</v>
      </c>
      <c r="F295" s="48">
        <v>1690.1231948806383</v>
      </c>
      <c r="G295" s="36" t="s">
        <v>66</v>
      </c>
      <c r="H295" s="39" t="s">
        <v>817</v>
      </c>
      <c r="I295" s="40" t="str">
        <f t="shared" si="114"/>
        <v>1.2.7.8.2</v>
      </c>
      <c r="J295" s="41">
        <v>5</v>
      </c>
      <c r="K295" s="42">
        <f t="shared" si="111"/>
        <v>1</v>
      </c>
      <c r="L295" s="43">
        <f t="shared" si="118"/>
        <v>2</v>
      </c>
      <c r="M295" s="43">
        <f t="shared" si="118"/>
        <v>7</v>
      </c>
      <c r="N295" s="43">
        <f t="shared" si="118"/>
        <v>8</v>
      </c>
      <c r="O295" s="43">
        <f t="shared" si="118"/>
        <v>2</v>
      </c>
      <c r="P295" s="43">
        <f t="shared" si="118"/>
        <v>0</v>
      </c>
      <c r="Q295" s="43">
        <f t="shared" si="118"/>
        <v>0</v>
      </c>
      <c r="R295" s="43">
        <f t="shared" si="118"/>
        <v>0</v>
      </c>
      <c r="S295" s="44">
        <f t="shared" si="118"/>
        <v>0</v>
      </c>
      <c r="T295" s="42" t="str">
        <f t="shared" si="117"/>
        <v>1.</v>
      </c>
      <c r="U295" s="43" t="str">
        <f t="shared" si="117"/>
        <v>2.</v>
      </c>
      <c r="V295" s="43" t="str">
        <f t="shared" si="117"/>
        <v>7.</v>
      </c>
      <c r="W295" s="43" t="str">
        <f t="shared" si="117"/>
        <v>8.</v>
      </c>
      <c r="X295" s="43" t="str">
        <f t="shared" si="117"/>
        <v>2.</v>
      </c>
      <c r="Y295" s="43" t="str">
        <f t="shared" si="117"/>
        <v/>
      </c>
      <c r="Z295" s="43" t="str">
        <f t="shared" si="117"/>
        <v/>
      </c>
      <c r="AA295" s="43" t="str">
        <f t="shared" si="117"/>
        <v/>
      </c>
      <c r="AB295" s="43" t="str">
        <f t="shared" si="117"/>
        <v/>
      </c>
      <c r="AC295" s="45" t="str">
        <f t="shared" si="115"/>
        <v>1.2.7.8.2.</v>
      </c>
    </row>
    <row r="296" spans="1:29" s="129" customFormat="1" ht="14.4" x14ac:dyDescent="0.3">
      <c r="A296" s="107" t="str">
        <f t="shared" si="109"/>
        <v>1.2.7.9</v>
      </c>
      <c r="B296" s="120" t="s">
        <v>455</v>
      </c>
      <c r="C296" s="36"/>
      <c r="D296" s="36"/>
      <c r="E296" s="37"/>
      <c r="F296" s="48"/>
      <c r="G296" s="36"/>
      <c r="H296" s="39"/>
      <c r="I296" s="40" t="str">
        <f t="shared" si="114"/>
        <v>1.2.7.9</v>
      </c>
      <c r="J296" s="41">
        <v>4</v>
      </c>
      <c r="K296" s="42">
        <f t="shared" si="111"/>
        <v>1</v>
      </c>
      <c r="L296" s="43">
        <f t="shared" si="118"/>
        <v>2</v>
      </c>
      <c r="M296" s="43">
        <f t="shared" si="118"/>
        <v>7</v>
      </c>
      <c r="N296" s="43">
        <f t="shared" si="118"/>
        <v>9</v>
      </c>
      <c r="O296" s="43">
        <f t="shared" si="118"/>
        <v>0</v>
      </c>
      <c r="P296" s="43">
        <f t="shared" si="118"/>
        <v>0</v>
      </c>
      <c r="Q296" s="43">
        <f t="shared" si="118"/>
        <v>0</v>
      </c>
      <c r="R296" s="43">
        <f t="shared" si="118"/>
        <v>0</v>
      </c>
      <c r="S296" s="44">
        <f t="shared" si="118"/>
        <v>0</v>
      </c>
      <c r="T296" s="42" t="str">
        <f t="shared" si="117"/>
        <v>1.</v>
      </c>
      <c r="U296" s="43" t="str">
        <f t="shared" si="117"/>
        <v>2.</v>
      </c>
      <c r="V296" s="43" t="str">
        <f t="shared" si="117"/>
        <v>7.</v>
      </c>
      <c r="W296" s="43" t="str">
        <f t="shared" si="117"/>
        <v>9.</v>
      </c>
      <c r="X296" s="43" t="str">
        <f t="shared" si="117"/>
        <v/>
      </c>
      <c r="Y296" s="43" t="str">
        <f t="shared" si="117"/>
        <v/>
      </c>
      <c r="Z296" s="43" t="str">
        <f t="shared" si="117"/>
        <v/>
      </c>
      <c r="AA296" s="43" t="str">
        <f t="shared" si="117"/>
        <v/>
      </c>
      <c r="AB296" s="43" t="str">
        <f t="shared" si="117"/>
        <v/>
      </c>
      <c r="AC296" s="45" t="str">
        <f t="shared" si="115"/>
        <v>1.2.7.9.</v>
      </c>
    </row>
    <row r="297" spans="1:29" s="128" customFormat="1" ht="27.6" x14ac:dyDescent="0.3">
      <c r="A297" s="107" t="str">
        <f t="shared" si="109"/>
        <v>1.2.7.9.1</v>
      </c>
      <c r="B297" s="120" t="s">
        <v>386</v>
      </c>
      <c r="C297" s="36" t="s">
        <v>10</v>
      </c>
      <c r="D297" s="36">
        <v>100</v>
      </c>
      <c r="E297" s="37">
        <v>97.051805614486497</v>
      </c>
      <c r="F297" s="48">
        <v>9705.1805614486493</v>
      </c>
      <c r="G297" s="36" t="s">
        <v>67</v>
      </c>
      <c r="H297" s="39" t="s">
        <v>818</v>
      </c>
      <c r="I297" s="40" t="str">
        <f t="shared" si="114"/>
        <v>1.2.7.9.1</v>
      </c>
      <c r="J297" s="41">
        <v>5</v>
      </c>
      <c r="K297" s="42">
        <f t="shared" si="111"/>
        <v>1</v>
      </c>
      <c r="L297" s="43">
        <f t="shared" si="118"/>
        <v>2</v>
      </c>
      <c r="M297" s="43">
        <f t="shared" si="118"/>
        <v>7</v>
      </c>
      <c r="N297" s="43">
        <f t="shared" si="118"/>
        <v>9</v>
      </c>
      <c r="O297" s="43">
        <f t="shared" si="118"/>
        <v>1</v>
      </c>
      <c r="P297" s="43">
        <f t="shared" si="118"/>
        <v>0</v>
      </c>
      <c r="Q297" s="43">
        <f t="shared" si="118"/>
        <v>0</v>
      </c>
      <c r="R297" s="43">
        <f t="shared" si="118"/>
        <v>0</v>
      </c>
      <c r="S297" s="44">
        <f t="shared" si="118"/>
        <v>0</v>
      </c>
      <c r="T297" s="42" t="str">
        <f t="shared" si="117"/>
        <v>1.</v>
      </c>
      <c r="U297" s="43" t="str">
        <f t="shared" si="117"/>
        <v>2.</v>
      </c>
      <c r="V297" s="43" t="str">
        <f t="shared" si="117"/>
        <v>7.</v>
      </c>
      <c r="W297" s="43" t="str">
        <f t="shared" si="117"/>
        <v>9.</v>
      </c>
      <c r="X297" s="43" t="str">
        <f t="shared" si="117"/>
        <v>1.</v>
      </c>
      <c r="Y297" s="43" t="str">
        <f t="shared" si="117"/>
        <v/>
      </c>
      <c r="Z297" s="43" t="str">
        <f t="shared" si="117"/>
        <v/>
      </c>
      <c r="AA297" s="43" t="str">
        <f t="shared" si="117"/>
        <v/>
      </c>
      <c r="AB297" s="43" t="str">
        <f t="shared" si="117"/>
        <v/>
      </c>
      <c r="AC297" s="45" t="str">
        <f t="shared" si="115"/>
        <v>1.2.7.9.1.</v>
      </c>
    </row>
    <row r="298" spans="1:29" s="128" customFormat="1" ht="41.4" x14ac:dyDescent="0.3">
      <c r="A298" s="107" t="str">
        <f t="shared" si="109"/>
        <v>1.2.7.9.2</v>
      </c>
      <c r="B298" s="64" t="s">
        <v>456</v>
      </c>
      <c r="C298" s="36" t="s">
        <v>10</v>
      </c>
      <c r="D298" s="36">
        <v>100</v>
      </c>
      <c r="E298" s="37">
        <v>170.53670746183172</v>
      </c>
      <c r="F298" s="48">
        <v>17053.670746183172</v>
      </c>
      <c r="G298" s="36" t="s">
        <v>49</v>
      </c>
      <c r="H298" s="39" t="s">
        <v>819</v>
      </c>
      <c r="I298" s="40" t="str">
        <f t="shared" si="114"/>
        <v>1.2.7.9.2</v>
      </c>
      <c r="J298" s="41">
        <v>5</v>
      </c>
      <c r="K298" s="42">
        <f t="shared" si="111"/>
        <v>1</v>
      </c>
      <c r="L298" s="43">
        <f t="shared" si="118"/>
        <v>2</v>
      </c>
      <c r="M298" s="43">
        <f t="shared" si="118"/>
        <v>7</v>
      </c>
      <c r="N298" s="43">
        <f t="shared" si="118"/>
        <v>9</v>
      </c>
      <c r="O298" s="43">
        <f t="shared" si="118"/>
        <v>2</v>
      </c>
      <c r="P298" s="43">
        <f t="shared" si="118"/>
        <v>0</v>
      </c>
      <c r="Q298" s="43">
        <f t="shared" si="118"/>
        <v>0</v>
      </c>
      <c r="R298" s="43">
        <f t="shared" si="118"/>
        <v>0</v>
      </c>
      <c r="S298" s="44">
        <f t="shared" si="118"/>
        <v>0</v>
      </c>
      <c r="T298" s="42" t="str">
        <f t="shared" si="117"/>
        <v>1.</v>
      </c>
      <c r="U298" s="43" t="str">
        <f t="shared" si="117"/>
        <v>2.</v>
      </c>
      <c r="V298" s="43" t="str">
        <f t="shared" si="117"/>
        <v>7.</v>
      </c>
      <c r="W298" s="43" t="str">
        <f t="shared" si="117"/>
        <v>9.</v>
      </c>
      <c r="X298" s="43" t="str">
        <f t="shared" si="117"/>
        <v>2.</v>
      </c>
      <c r="Y298" s="43" t="str">
        <f t="shared" si="117"/>
        <v/>
      </c>
      <c r="Z298" s="43" t="str">
        <f t="shared" si="117"/>
        <v/>
      </c>
      <c r="AA298" s="43" t="str">
        <f t="shared" si="117"/>
        <v/>
      </c>
      <c r="AB298" s="43" t="str">
        <f t="shared" si="117"/>
        <v/>
      </c>
      <c r="AC298" s="45" t="str">
        <f t="shared" si="115"/>
        <v>1.2.7.9.2.</v>
      </c>
    </row>
    <row r="299" spans="1:29" s="128" customFormat="1" ht="41.4" x14ac:dyDescent="0.3">
      <c r="A299" s="107" t="str">
        <f t="shared" si="109"/>
        <v>1.2.7.9.3</v>
      </c>
      <c r="B299" s="64" t="s">
        <v>388</v>
      </c>
      <c r="C299" s="36" t="s">
        <v>10</v>
      </c>
      <c r="D299" s="36">
        <v>10</v>
      </c>
      <c r="E299" s="37">
        <v>2113.4605090001351</v>
      </c>
      <c r="F299" s="48">
        <v>21134.605090001351</v>
      </c>
      <c r="G299" s="36" t="s">
        <v>457</v>
      </c>
      <c r="H299" s="39" t="s">
        <v>820</v>
      </c>
      <c r="I299" s="40" t="str">
        <f t="shared" si="114"/>
        <v>1.2.7.9.3</v>
      </c>
      <c r="J299" s="41">
        <v>5</v>
      </c>
      <c r="K299" s="42">
        <f t="shared" si="111"/>
        <v>1</v>
      </c>
      <c r="L299" s="43">
        <f t="shared" si="118"/>
        <v>2</v>
      </c>
      <c r="M299" s="43">
        <f t="shared" si="118"/>
        <v>7</v>
      </c>
      <c r="N299" s="43">
        <f t="shared" si="118"/>
        <v>9</v>
      </c>
      <c r="O299" s="43">
        <f t="shared" si="118"/>
        <v>3</v>
      </c>
      <c r="P299" s="43">
        <f t="shared" si="118"/>
        <v>0</v>
      </c>
      <c r="Q299" s="43">
        <f t="shared" si="118"/>
        <v>0</v>
      </c>
      <c r="R299" s="43">
        <f t="shared" si="118"/>
        <v>0</v>
      </c>
      <c r="S299" s="44">
        <f t="shared" si="118"/>
        <v>0</v>
      </c>
      <c r="T299" s="42" t="str">
        <f t="shared" si="117"/>
        <v>1.</v>
      </c>
      <c r="U299" s="43" t="str">
        <f t="shared" si="117"/>
        <v>2.</v>
      </c>
      <c r="V299" s="43" t="str">
        <f t="shared" si="117"/>
        <v>7.</v>
      </c>
      <c r="W299" s="43" t="str">
        <f t="shared" si="117"/>
        <v>9.</v>
      </c>
      <c r="X299" s="43" t="str">
        <f t="shared" si="117"/>
        <v>3.</v>
      </c>
      <c r="Y299" s="43" t="str">
        <f t="shared" si="117"/>
        <v/>
      </c>
      <c r="Z299" s="43" t="str">
        <f t="shared" si="117"/>
        <v/>
      </c>
      <c r="AA299" s="43" t="str">
        <f t="shared" si="117"/>
        <v/>
      </c>
      <c r="AB299" s="43" t="str">
        <f t="shared" si="117"/>
        <v/>
      </c>
      <c r="AC299" s="45" t="str">
        <f t="shared" si="115"/>
        <v>1.2.7.9.3.</v>
      </c>
    </row>
    <row r="300" spans="1:29" s="128" customFormat="1" ht="41.4" x14ac:dyDescent="0.3">
      <c r="A300" s="107" t="str">
        <f t="shared" si="109"/>
        <v>1.2.7.9.4</v>
      </c>
      <c r="B300" s="64" t="s">
        <v>458</v>
      </c>
      <c r="C300" s="36" t="s">
        <v>10</v>
      </c>
      <c r="D300" s="36">
        <v>80</v>
      </c>
      <c r="E300" s="37">
        <v>2069.5109599128186</v>
      </c>
      <c r="F300" s="48">
        <v>165560.8767930255</v>
      </c>
      <c r="G300" s="36" t="s">
        <v>113</v>
      </c>
      <c r="H300" s="39" t="s">
        <v>821</v>
      </c>
      <c r="I300" s="40" t="str">
        <f t="shared" si="114"/>
        <v>1.2.7.9.4</v>
      </c>
      <c r="J300" s="41">
        <v>5</v>
      </c>
      <c r="K300" s="42">
        <f t="shared" si="111"/>
        <v>1</v>
      </c>
      <c r="L300" s="43">
        <f t="shared" si="118"/>
        <v>2</v>
      </c>
      <c r="M300" s="43">
        <f t="shared" si="118"/>
        <v>7</v>
      </c>
      <c r="N300" s="43">
        <f t="shared" si="118"/>
        <v>9</v>
      </c>
      <c r="O300" s="43">
        <f t="shared" si="118"/>
        <v>4</v>
      </c>
      <c r="P300" s="43">
        <f t="shared" si="118"/>
        <v>0</v>
      </c>
      <c r="Q300" s="43">
        <f t="shared" si="118"/>
        <v>0</v>
      </c>
      <c r="R300" s="43">
        <f t="shared" si="118"/>
        <v>0</v>
      </c>
      <c r="S300" s="44">
        <f t="shared" si="118"/>
        <v>0</v>
      </c>
      <c r="T300" s="42" t="str">
        <f t="shared" si="117"/>
        <v>1.</v>
      </c>
      <c r="U300" s="43" t="str">
        <f t="shared" si="117"/>
        <v>2.</v>
      </c>
      <c r="V300" s="43" t="str">
        <f t="shared" si="117"/>
        <v>7.</v>
      </c>
      <c r="W300" s="43" t="str">
        <f t="shared" si="117"/>
        <v>9.</v>
      </c>
      <c r="X300" s="43" t="str">
        <f t="shared" si="117"/>
        <v>4.</v>
      </c>
      <c r="Y300" s="43" t="str">
        <f t="shared" si="117"/>
        <v/>
      </c>
      <c r="Z300" s="43" t="str">
        <f t="shared" si="117"/>
        <v/>
      </c>
      <c r="AA300" s="43" t="str">
        <f t="shared" si="117"/>
        <v/>
      </c>
      <c r="AB300" s="43" t="str">
        <f t="shared" si="117"/>
        <v/>
      </c>
      <c r="AC300" s="45" t="str">
        <f t="shared" si="115"/>
        <v>1.2.7.9.4.</v>
      </c>
    </row>
    <row r="301" spans="1:29" s="128" customFormat="1" ht="41.4" x14ac:dyDescent="0.3">
      <c r="A301" s="107" t="str">
        <f t="shared" si="109"/>
        <v>1.2.7.9.5</v>
      </c>
      <c r="B301" s="64" t="s">
        <v>459</v>
      </c>
      <c r="C301" s="36" t="s">
        <v>10</v>
      </c>
      <c r="D301" s="36">
        <v>10</v>
      </c>
      <c r="E301" s="37">
        <v>2227.6754458188325</v>
      </c>
      <c r="F301" s="48">
        <v>22276.754458188327</v>
      </c>
      <c r="G301" s="36" t="s">
        <v>460</v>
      </c>
      <c r="H301" s="39" t="s">
        <v>822</v>
      </c>
      <c r="I301" s="40" t="str">
        <f t="shared" si="114"/>
        <v>1.2.7.9.5</v>
      </c>
      <c r="J301" s="41">
        <v>5</v>
      </c>
      <c r="K301" s="42">
        <f t="shared" si="111"/>
        <v>1</v>
      </c>
      <c r="L301" s="43">
        <f t="shared" si="118"/>
        <v>2</v>
      </c>
      <c r="M301" s="43">
        <f t="shared" si="118"/>
        <v>7</v>
      </c>
      <c r="N301" s="43">
        <f t="shared" si="118"/>
        <v>9</v>
      </c>
      <c r="O301" s="43">
        <f t="shared" si="118"/>
        <v>5</v>
      </c>
      <c r="P301" s="43">
        <f t="shared" si="118"/>
        <v>0</v>
      </c>
      <c r="Q301" s="43">
        <f t="shared" si="118"/>
        <v>0</v>
      </c>
      <c r="R301" s="43">
        <f t="shared" si="118"/>
        <v>0</v>
      </c>
      <c r="S301" s="44">
        <f t="shared" si="118"/>
        <v>0</v>
      </c>
      <c r="T301" s="42" t="str">
        <f t="shared" si="117"/>
        <v>1.</v>
      </c>
      <c r="U301" s="43" t="str">
        <f t="shared" si="117"/>
        <v>2.</v>
      </c>
      <c r="V301" s="43" t="str">
        <f t="shared" si="117"/>
        <v>7.</v>
      </c>
      <c r="W301" s="43" t="str">
        <f t="shared" si="117"/>
        <v>9.</v>
      </c>
      <c r="X301" s="43" t="str">
        <f t="shared" si="117"/>
        <v>5.</v>
      </c>
      <c r="Y301" s="43" t="str">
        <f t="shared" si="117"/>
        <v/>
      </c>
      <c r="Z301" s="43" t="str">
        <f t="shared" si="117"/>
        <v/>
      </c>
      <c r="AA301" s="43" t="str">
        <f t="shared" si="117"/>
        <v/>
      </c>
      <c r="AB301" s="43" t="str">
        <f t="shared" si="117"/>
        <v/>
      </c>
      <c r="AC301" s="45" t="str">
        <f t="shared" si="115"/>
        <v>1.2.7.9.5.</v>
      </c>
    </row>
    <row r="302" spans="1:29" s="128" customFormat="1" ht="27.6" x14ac:dyDescent="0.3">
      <c r="A302" s="107" t="str">
        <f t="shared" si="109"/>
        <v>1.2.7.9.6</v>
      </c>
      <c r="B302" s="64" t="s">
        <v>461</v>
      </c>
      <c r="C302" s="36" t="s">
        <v>392</v>
      </c>
      <c r="D302" s="36">
        <v>2</v>
      </c>
      <c r="E302" s="37">
        <v>8149.9690599292326</v>
      </c>
      <c r="F302" s="48">
        <v>16299.938119858465</v>
      </c>
      <c r="G302" s="36" t="s">
        <v>70</v>
      </c>
      <c r="H302" s="39" t="s">
        <v>823</v>
      </c>
      <c r="I302" s="40" t="str">
        <f t="shared" si="114"/>
        <v>1.2.7.9.6</v>
      </c>
      <c r="J302" s="41">
        <v>5</v>
      </c>
      <c r="K302" s="42">
        <f t="shared" si="111"/>
        <v>1</v>
      </c>
      <c r="L302" s="43">
        <f t="shared" si="118"/>
        <v>2</v>
      </c>
      <c r="M302" s="43">
        <f t="shared" si="118"/>
        <v>7</v>
      </c>
      <c r="N302" s="43">
        <f t="shared" si="118"/>
        <v>9</v>
      </c>
      <c r="O302" s="43">
        <f t="shared" si="118"/>
        <v>6</v>
      </c>
      <c r="P302" s="43">
        <f t="shared" si="118"/>
        <v>0</v>
      </c>
      <c r="Q302" s="43">
        <f t="shared" si="118"/>
        <v>0</v>
      </c>
      <c r="R302" s="43">
        <f t="shared" si="118"/>
        <v>0</v>
      </c>
      <c r="S302" s="44">
        <f t="shared" si="118"/>
        <v>0</v>
      </c>
      <c r="T302" s="42" t="str">
        <f t="shared" si="117"/>
        <v>1.</v>
      </c>
      <c r="U302" s="43" t="str">
        <f t="shared" si="117"/>
        <v>2.</v>
      </c>
      <c r="V302" s="43" t="str">
        <f t="shared" si="117"/>
        <v>7.</v>
      </c>
      <c r="W302" s="43" t="str">
        <f t="shared" si="117"/>
        <v>9.</v>
      </c>
      <c r="X302" s="43" t="str">
        <f t="shared" si="117"/>
        <v>6.</v>
      </c>
      <c r="Y302" s="43" t="str">
        <f t="shared" si="117"/>
        <v/>
      </c>
      <c r="Z302" s="43" t="str">
        <f t="shared" si="117"/>
        <v/>
      </c>
      <c r="AA302" s="43" t="str">
        <f t="shared" si="117"/>
        <v/>
      </c>
      <c r="AB302" s="43" t="str">
        <f t="shared" si="117"/>
        <v/>
      </c>
      <c r="AC302" s="45" t="str">
        <f t="shared" si="115"/>
        <v>1.2.7.9.6.</v>
      </c>
    </row>
    <row r="303" spans="1:29" s="128" customFormat="1" ht="27.6" x14ac:dyDescent="0.3">
      <c r="A303" s="107" t="str">
        <f t="shared" si="109"/>
        <v>1.2.7.9.7</v>
      </c>
      <c r="B303" s="64" t="s">
        <v>462</v>
      </c>
      <c r="C303" s="36" t="s">
        <v>463</v>
      </c>
      <c r="D303" s="36">
        <v>8</v>
      </c>
      <c r="E303" s="37">
        <v>139.49493033080921</v>
      </c>
      <c r="F303" s="48">
        <v>1115.9594426464737</v>
      </c>
      <c r="G303" s="36" t="s">
        <v>71</v>
      </c>
      <c r="H303" s="39" t="s">
        <v>824</v>
      </c>
      <c r="I303" s="40" t="str">
        <f t="shared" si="114"/>
        <v>1.2.7.9.7</v>
      </c>
      <c r="J303" s="41">
        <v>5</v>
      </c>
      <c r="K303" s="42">
        <f t="shared" si="111"/>
        <v>1</v>
      </c>
      <c r="L303" s="43">
        <f t="shared" si="118"/>
        <v>2</v>
      </c>
      <c r="M303" s="43">
        <f t="shared" si="118"/>
        <v>7</v>
      </c>
      <c r="N303" s="43">
        <f t="shared" si="118"/>
        <v>9</v>
      </c>
      <c r="O303" s="43">
        <f t="shared" si="118"/>
        <v>7</v>
      </c>
      <c r="P303" s="43">
        <f t="shared" si="118"/>
        <v>0</v>
      </c>
      <c r="Q303" s="43">
        <f t="shared" si="118"/>
        <v>0</v>
      </c>
      <c r="R303" s="43">
        <f t="shared" si="118"/>
        <v>0</v>
      </c>
      <c r="S303" s="44">
        <f t="shared" si="118"/>
        <v>0</v>
      </c>
      <c r="T303" s="42" t="str">
        <f t="shared" si="117"/>
        <v>1.</v>
      </c>
      <c r="U303" s="43" t="str">
        <f t="shared" si="117"/>
        <v>2.</v>
      </c>
      <c r="V303" s="43" t="str">
        <f t="shared" si="117"/>
        <v>7.</v>
      </c>
      <c r="W303" s="43" t="str">
        <f t="shared" si="117"/>
        <v>9.</v>
      </c>
      <c r="X303" s="43" t="str">
        <f t="shared" si="117"/>
        <v>7.</v>
      </c>
      <c r="Y303" s="43" t="str">
        <f t="shared" si="117"/>
        <v/>
      </c>
      <c r="Z303" s="43" t="str">
        <f t="shared" si="117"/>
        <v/>
      </c>
      <c r="AA303" s="43" t="str">
        <f t="shared" si="117"/>
        <v/>
      </c>
      <c r="AB303" s="43" t="str">
        <f t="shared" si="117"/>
        <v/>
      </c>
      <c r="AC303" s="45" t="str">
        <f t="shared" si="115"/>
        <v>1.2.7.9.7.</v>
      </c>
    </row>
    <row r="304" spans="1:29" s="128" customFormat="1" ht="27.6" x14ac:dyDescent="0.3">
      <c r="A304" s="107" t="str">
        <f t="shared" si="109"/>
        <v>1.2.7.9.8</v>
      </c>
      <c r="B304" s="64" t="s">
        <v>25</v>
      </c>
      <c r="C304" s="36" t="s">
        <v>394</v>
      </c>
      <c r="D304" s="36">
        <v>6</v>
      </c>
      <c r="E304" s="37">
        <v>704.20680559106074</v>
      </c>
      <c r="F304" s="48">
        <v>4225.2408335463642</v>
      </c>
      <c r="G304" s="36" t="s">
        <v>109</v>
      </c>
      <c r="H304" s="39" t="s">
        <v>825</v>
      </c>
      <c r="I304" s="40" t="str">
        <f t="shared" si="114"/>
        <v>1.2.7.9.8</v>
      </c>
      <c r="J304" s="41">
        <v>5</v>
      </c>
      <c r="K304" s="42">
        <f t="shared" si="111"/>
        <v>1</v>
      </c>
      <c r="L304" s="43">
        <f t="shared" si="118"/>
        <v>2</v>
      </c>
      <c r="M304" s="43">
        <f t="shared" si="118"/>
        <v>7</v>
      </c>
      <c r="N304" s="43">
        <f t="shared" si="118"/>
        <v>9</v>
      </c>
      <c r="O304" s="43">
        <f t="shared" si="118"/>
        <v>8</v>
      </c>
      <c r="P304" s="43">
        <f t="shared" si="118"/>
        <v>0</v>
      </c>
      <c r="Q304" s="43">
        <f t="shared" si="118"/>
        <v>0</v>
      </c>
      <c r="R304" s="43">
        <f t="shared" si="118"/>
        <v>0</v>
      </c>
      <c r="S304" s="44">
        <f t="shared" si="118"/>
        <v>0</v>
      </c>
      <c r="T304" s="42" t="str">
        <f t="shared" si="117"/>
        <v>1.</v>
      </c>
      <c r="U304" s="43" t="str">
        <f t="shared" si="117"/>
        <v>2.</v>
      </c>
      <c r="V304" s="43" t="str">
        <f t="shared" si="117"/>
        <v>7.</v>
      </c>
      <c r="W304" s="43" t="str">
        <f t="shared" si="117"/>
        <v>9.</v>
      </c>
      <c r="X304" s="43" t="str">
        <f t="shared" si="117"/>
        <v>8.</v>
      </c>
      <c r="Y304" s="43" t="str">
        <f t="shared" si="117"/>
        <v/>
      </c>
      <c r="Z304" s="43" t="str">
        <f t="shared" si="117"/>
        <v/>
      </c>
      <c r="AA304" s="43" t="str">
        <f t="shared" si="117"/>
        <v/>
      </c>
      <c r="AB304" s="43" t="str">
        <f t="shared" si="117"/>
        <v/>
      </c>
      <c r="AC304" s="45" t="str">
        <f t="shared" si="115"/>
        <v>1.2.7.9.8.</v>
      </c>
    </row>
    <row r="305" spans="1:29" s="128" customFormat="1" ht="27.6" x14ac:dyDescent="0.3">
      <c r="A305" s="107" t="str">
        <f t="shared" si="109"/>
        <v>1.2.7.9.9</v>
      </c>
      <c r="B305" s="64" t="s">
        <v>24</v>
      </c>
      <c r="C305" s="36" t="s">
        <v>394</v>
      </c>
      <c r="D305" s="36">
        <v>6</v>
      </c>
      <c r="E305" s="37">
        <v>644.54078291736994</v>
      </c>
      <c r="F305" s="48">
        <v>3867.2446975042194</v>
      </c>
      <c r="G305" s="36" t="s">
        <v>55</v>
      </c>
      <c r="H305" s="39" t="s">
        <v>826</v>
      </c>
      <c r="I305" s="40" t="str">
        <f t="shared" si="114"/>
        <v>1.2.7.9.9</v>
      </c>
      <c r="J305" s="41">
        <v>5</v>
      </c>
      <c r="K305" s="42">
        <f t="shared" si="111"/>
        <v>1</v>
      </c>
      <c r="L305" s="43">
        <f t="shared" si="118"/>
        <v>2</v>
      </c>
      <c r="M305" s="43">
        <f t="shared" si="118"/>
        <v>7</v>
      </c>
      <c r="N305" s="43">
        <f t="shared" si="118"/>
        <v>9</v>
      </c>
      <c r="O305" s="43">
        <f t="shared" si="118"/>
        <v>9</v>
      </c>
      <c r="P305" s="43">
        <f t="shared" si="118"/>
        <v>0</v>
      </c>
      <c r="Q305" s="43">
        <f t="shared" si="118"/>
        <v>0</v>
      </c>
      <c r="R305" s="43">
        <f t="shared" si="118"/>
        <v>0</v>
      </c>
      <c r="S305" s="44">
        <f t="shared" si="118"/>
        <v>0</v>
      </c>
      <c r="T305" s="42" t="str">
        <f t="shared" si="117"/>
        <v>1.</v>
      </c>
      <c r="U305" s="43" t="str">
        <f t="shared" si="117"/>
        <v>2.</v>
      </c>
      <c r="V305" s="43" t="str">
        <f t="shared" si="117"/>
        <v>7.</v>
      </c>
      <c r="W305" s="43" t="str">
        <f t="shared" si="117"/>
        <v>9.</v>
      </c>
      <c r="X305" s="43" t="str">
        <f t="shared" si="117"/>
        <v>9.</v>
      </c>
      <c r="Y305" s="43" t="str">
        <f t="shared" si="117"/>
        <v/>
      </c>
      <c r="Z305" s="43" t="str">
        <f t="shared" si="117"/>
        <v/>
      </c>
      <c r="AA305" s="43" t="str">
        <f t="shared" si="117"/>
        <v/>
      </c>
      <c r="AB305" s="43" t="str">
        <f t="shared" si="117"/>
        <v/>
      </c>
      <c r="AC305" s="45" t="str">
        <f t="shared" si="115"/>
        <v>1.2.7.9.9.</v>
      </c>
    </row>
    <row r="306" spans="1:29" s="128" customFormat="1" ht="27.6" x14ac:dyDescent="0.3">
      <c r="A306" s="107" t="str">
        <f t="shared" si="109"/>
        <v>1.2.7.9.10</v>
      </c>
      <c r="B306" s="64" t="s">
        <v>393</v>
      </c>
      <c r="C306" s="36" t="s">
        <v>26</v>
      </c>
      <c r="D306" s="36">
        <v>2</v>
      </c>
      <c r="E306" s="37">
        <v>9737.7500842362042</v>
      </c>
      <c r="F306" s="48">
        <v>19475.500168472408</v>
      </c>
      <c r="G306" s="36" t="s">
        <v>115</v>
      </c>
      <c r="H306" s="39" t="s">
        <v>827</v>
      </c>
      <c r="I306" s="40" t="str">
        <f t="shared" si="114"/>
        <v>1.2.7.9.10</v>
      </c>
      <c r="J306" s="41">
        <v>5</v>
      </c>
      <c r="K306" s="42">
        <f t="shared" si="111"/>
        <v>1</v>
      </c>
      <c r="L306" s="43">
        <f t="shared" si="118"/>
        <v>2</v>
      </c>
      <c r="M306" s="43">
        <f t="shared" si="118"/>
        <v>7</v>
      </c>
      <c r="N306" s="43">
        <f t="shared" si="118"/>
        <v>9</v>
      </c>
      <c r="O306" s="43">
        <f t="shared" si="118"/>
        <v>10</v>
      </c>
      <c r="P306" s="43">
        <f t="shared" si="118"/>
        <v>0</v>
      </c>
      <c r="Q306" s="43">
        <f t="shared" si="118"/>
        <v>0</v>
      </c>
      <c r="R306" s="43">
        <f t="shared" si="118"/>
        <v>0</v>
      </c>
      <c r="S306" s="44">
        <f t="shared" si="118"/>
        <v>0</v>
      </c>
      <c r="T306" s="42" t="str">
        <f t="shared" si="117"/>
        <v>1.</v>
      </c>
      <c r="U306" s="43" t="str">
        <f t="shared" si="117"/>
        <v>2.</v>
      </c>
      <c r="V306" s="43" t="str">
        <f t="shared" si="117"/>
        <v>7.</v>
      </c>
      <c r="W306" s="43" t="str">
        <f t="shared" si="117"/>
        <v>9.</v>
      </c>
      <c r="X306" s="43" t="str">
        <f t="shared" si="117"/>
        <v>10.</v>
      </c>
      <c r="Y306" s="43" t="str">
        <f t="shared" si="117"/>
        <v/>
      </c>
      <c r="Z306" s="43" t="str">
        <f t="shared" si="117"/>
        <v/>
      </c>
      <c r="AA306" s="43" t="str">
        <f t="shared" si="117"/>
        <v/>
      </c>
      <c r="AB306" s="43" t="str">
        <f t="shared" si="117"/>
        <v/>
      </c>
      <c r="AC306" s="45" t="str">
        <f t="shared" si="115"/>
        <v>1.2.7.9.10.</v>
      </c>
    </row>
    <row r="307" spans="1:29" s="128" customFormat="1" ht="27.6" x14ac:dyDescent="0.3">
      <c r="A307" s="107" t="str">
        <f t="shared" si="109"/>
        <v>1.2.7.9.11</v>
      </c>
      <c r="B307" s="64" t="s">
        <v>34</v>
      </c>
      <c r="C307" s="36" t="s">
        <v>10</v>
      </c>
      <c r="D307" s="36">
        <v>7</v>
      </c>
      <c r="E307" s="37">
        <v>1136.0671656988179</v>
      </c>
      <c r="F307" s="48">
        <v>7952.4701598917254</v>
      </c>
      <c r="G307" s="36" t="s">
        <v>255</v>
      </c>
      <c r="H307" s="39" t="s">
        <v>828</v>
      </c>
      <c r="I307" s="40" t="str">
        <f t="shared" si="114"/>
        <v>1.2.7.9.11</v>
      </c>
      <c r="J307" s="41">
        <v>5</v>
      </c>
      <c r="K307" s="42">
        <f t="shared" si="111"/>
        <v>1</v>
      </c>
      <c r="L307" s="43">
        <f t="shared" si="118"/>
        <v>2</v>
      </c>
      <c r="M307" s="43">
        <f t="shared" si="118"/>
        <v>7</v>
      </c>
      <c r="N307" s="43">
        <f t="shared" si="118"/>
        <v>9</v>
      </c>
      <c r="O307" s="43">
        <f t="shared" si="118"/>
        <v>11</v>
      </c>
      <c r="P307" s="43">
        <f t="shared" si="118"/>
        <v>0</v>
      </c>
      <c r="Q307" s="43">
        <f t="shared" si="118"/>
        <v>0</v>
      </c>
      <c r="R307" s="43">
        <f t="shared" si="118"/>
        <v>0</v>
      </c>
      <c r="S307" s="44">
        <f t="shared" si="118"/>
        <v>0</v>
      </c>
      <c r="T307" s="42" t="str">
        <f t="shared" si="117"/>
        <v>1.</v>
      </c>
      <c r="U307" s="43" t="str">
        <f t="shared" si="117"/>
        <v>2.</v>
      </c>
      <c r="V307" s="43" t="str">
        <f t="shared" si="117"/>
        <v>7.</v>
      </c>
      <c r="W307" s="43" t="str">
        <f t="shared" si="117"/>
        <v>9.</v>
      </c>
      <c r="X307" s="43" t="str">
        <f t="shared" si="117"/>
        <v>11.</v>
      </c>
      <c r="Y307" s="43" t="str">
        <f t="shared" si="117"/>
        <v/>
      </c>
      <c r="Z307" s="43" t="str">
        <f t="shared" si="117"/>
        <v/>
      </c>
      <c r="AA307" s="43" t="str">
        <f t="shared" si="117"/>
        <v/>
      </c>
      <c r="AB307" s="43" t="str">
        <f t="shared" si="117"/>
        <v/>
      </c>
      <c r="AC307" s="45" t="str">
        <f t="shared" si="115"/>
        <v>1.2.7.9.11.</v>
      </c>
    </row>
    <row r="308" spans="1:29" s="128" customFormat="1" ht="27.6" x14ac:dyDescent="0.3">
      <c r="A308" s="107" t="str">
        <f t="shared" si="109"/>
        <v>1.2.7.9.12</v>
      </c>
      <c r="B308" s="64" t="s">
        <v>464</v>
      </c>
      <c r="C308" s="36" t="s">
        <v>9</v>
      </c>
      <c r="D308" s="36">
        <v>2</v>
      </c>
      <c r="E308" s="37">
        <v>216.60411495102903</v>
      </c>
      <c r="F308" s="48">
        <v>433.20822990205806</v>
      </c>
      <c r="G308" s="36" t="s">
        <v>57</v>
      </c>
      <c r="H308" s="39" t="s">
        <v>829</v>
      </c>
      <c r="I308" s="40" t="str">
        <f t="shared" si="114"/>
        <v>1.2.7.9.12</v>
      </c>
      <c r="J308" s="41">
        <v>5</v>
      </c>
      <c r="K308" s="42">
        <f t="shared" si="111"/>
        <v>1</v>
      </c>
      <c r="L308" s="43">
        <f t="shared" si="118"/>
        <v>2</v>
      </c>
      <c r="M308" s="43">
        <f t="shared" si="118"/>
        <v>7</v>
      </c>
      <c r="N308" s="43">
        <f t="shared" si="118"/>
        <v>9</v>
      </c>
      <c r="O308" s="43">
        <f t="shared" si="118"/>
        <v>12</v>
      </c>
      <c r="P308" s="43">
        <f t="shared" si="118"/>
        <v>0</v>
      </c>
      <c r="Q308" s="43">
        <f t="shared" si="118"/>
        <v>0</v>
      </c>
      <c r="R308" s="43">
        <f t="shared" si="118"/>
        <v>0</v>
      </c>
      <c r="S308" s="44">
        <f t="shared" si="118"/>
        <v>0</v>
      </c>
      <c r="T308" s="42" t="str">
        <f t="shared" si="117"/>
        <v>1.</v>
      </c>
      <c r="U308" s="43" t="str">
        <f t="shared" si="117"/>
        <v>2.</v>
      </c>
      <c r="V308" s="43" t="str">
        <f t="shared" si="117"/>
        <v>7.</v>
      </c>
      <c r="W308" s="43" t="str">
        <f t="shared" si="117"/>
        <v>9.</v>
      </c>
      <c r="X308" s="43" t="str">
        <f t="shared" si="117"/>
        <v>12.</v>
      </c>
      <c r="Y308" s="43" t="str">
        <f t="shared" si="117"/>
        <v/>
      </c>
      <c r="Z308" s="43" t="str">
        <f t="shared" si="117"/>
        <v/>
      </c>
      <c r="AA308" s="43" t="str">
        <f t="shared" si="117"/>
        <v/>
      </c>
      <c r="AB308" s="43" t="str">
        <f t="shared" si="117"/>
        <v/>
      </c>
      <c r="AC308" s="45" t="str">
        <f t="shared" si="115"/>
        <v>1.2.7.9.12.</v>
      </c>
    </row>
    <row r="309" spans="1:29" s="134" customFormat="1" ht="14.4" x14ac:dyDescent="0.3">
      <c r="A309" s="132" t="str">
        <f t="shared" si="109"/>
        <v>1.2.8</v>
      </c>
      <c r="B309" s="35" t="s">
        <v>465</v>
      </c>
      <c r="C309" s="49"/>
      <c r="D309" s="49"/>
      <c r="E309" s="49"/>
      <c r="F309" s="70">
        <f>SUM(F310:F343)</f>
        <v>4496022.0756569905</v>
      </c>
      <c r="G309" s="49" t="s">
        <v>466</v>
      </c>
      <c r="H309" s="50"/>
      <c r="I309" s="40" t="str">
        <f t="shared" si="114"/>
        <v>1.2.8</v>
      </c>
      <c r="J309" s="41">
        <v>3</v>
      </c>
      <c r="K309" s="42">
        <f t="shared" si="111"/>
        <v>1</v>
      </c>
      <c r="L309" s="43">
        <f t="shared" ref="L309:S324" si="119">IF(L$10=$J309,L308+1,IF(AND(L$10&lt;$J309,L308=0),1,IF(K309&lt;&gt;K308,0,L308)))</f>
        <v>2</v>
      </c>
      <c r="M309" s="43">
        <f t="shared" si="119"/>
        <v>8</v>
      </c>
      <c r="N309" s="43">
        <f t="shared" si="119"/>
        <v>0</v>
      </c>
      <c r="O309" s="43">
        <f t="shared" si="119"/>
        <v>0</v>
      </c>
      <c r="P309" s="43">
        <f t="shared" si="119"/>
        <v>0</v>
      </c>
      <c r="Q309" s="43">
        <f t="shared" si="119"/>
        <v>0</v>
      </c>
      <c r="R309" s="43">
        <f t="shared" si="119"/>
        <v>0</v>
      </c>
      <c r="S309" s="44">
        <f t="shared" si="119"/>
        <v>0</v>
      </c>
      <c r="T309" s="42" t="str">
        <f t="shared" si="117"/>
        <v>1.</v>
      </c>
      <c r="U309" s="43" t="str">
        <f t="shared" si="117"/>
        <v>2.</v>
      </c>
      <c r="V309" s="43" t="str">
        <f t="shared" si="117"/>
        <v>8.</v>
      </c>
      <c r="W309" s="43" t="str">
        <f t="shared" si="117"/>
        <v/>
      </c>
      <c r="X309" s="43" t="str">
        <f t="shared" si="117"/>
        <v/>
      </c>
      <c r="Y309" s="43" t="str">
        <f t="shared" si="117"/>
        <v/>
      </c>
      <c r="Z309" s="43" t="str">
        <f t="shared" si="117"/>
        <v/>
      </c>
      <c r="AA309" s="43" t="str">
        <f t="shared" si="117"/>
        <v/>
      </c>
      <c r="AB309" s="43" t="str">
        <f t="shared" si="117"/>
        <v/>
      </c>
      <c r="AC309" s="45" t="str">
        <f t="shared" si="115"/>
        <v>1.2.8.</v>
      </c>
    </row>
    <row r="310" spans="1:29" s="128" customFormat="1" ht="41.4" x14ac:dyDescent="0.3">
      <c r="A310" s="107" t="str">
        <f t="shared" si="109"/>
        <v>1.2.8.1</v>
      </c>
      <c r="B310" s="135" t="s">
        <v>397</v>
      </c>
      <c r="C310" s="36" t="s">
        <v>17</v>
      </c>
      <c r="D310" s="191">
        <f>90/2</f>
        <v>45</v>
      </c>
      <c r="E310" s="189">
        <v>55.510703718275394</v>
      </c>
      <c r="F310" s="190">
        <f t="shared" ref="F310:F343" si="120">D310*E310</f>
        <v>2497.9816673223927</v>
      </c>
      <c r="G310" s="36" t="s">
        <v>45</v>
      </c>
      <c r="H310" s="39" t="s">
        <v>830</v>
      </c>
      <c r="I310" s="40" t="str">
        <f t="shared" si="114"/>
        <v>1.2.8.1</v>
      </c>
      <c r="J310" s="41">
        <v>4</v>
      </c>
      <c r="K310" s="42">
        <f t="shared" si="111"/>
        <v>1</v>
      </c>
      <c r="L310" s="43">
        <f t="shared" si="119"/>
        <v>2</v>
      </c>
      <c r="M310" s="43">
        <f t="shared" si="119"/>
        <v>8</v>
      </c>
      <c r="N310" s="43">
        <f t="shared" si="119"/>
        <v>1</v>
      </c>
      <c r="O310" s="43">
        <f t="shared" si="119"/>
        <v>0</v>
      </c>
      <c r="P310" s="43">
        <f t="shared" si="119"/>
        <v>0</v>
      </c>
      <c r="Q310" s="43">
        <f t="shared" si="119"/>
        <v>0</v>
      </c>
      <c r="R310" s="43">
        <f t="shared" si="119"/>
        <v>0</v>
      </c>
      <c r="S310" s="44">
        <f t="shared" si="119"/>
        <v>0</v>
      </c>
      <c r="T310" s="42" t="str">
        <f t="shared" si="117"/>
        <v>1.</v>
      </c>
      <c r="U310" s="43" t="str">
        <f t="shared" si="117"/>
        <v>2.</v>
      </c>
      <c r="V310" s="43" t="str">
        <f t="shared" si="117"/>
        <v>8.</v>
      </c>
      <c r="W310" s="43" t="str">
        <f t="shared" si="117"/>
        <v>1.</v>
      </c>
      <c r="X310" s="43" t="str">
        <f t="shared" si="117"/>
        <v/>
      </c>
      <c r="Y310" s="43" t="str">
        <f t="shared" si="117"/>
        <v/>
      </c>
      <c r="Z310" s="43" t="str">
        <f t="shared" si="117"/>
        <v/>
      </c>
      <c r="AA310" s="43" t="str">
        <f t="shared" si="117"/>
        <v/>
      </c>
      <c r="AB310" s="43" t="str">
        <f t="shared" si="117"/>
        <v/>
      </c>
      <c r="AC310" s="45" t="str">
        <f t="shared" si="115"/>
        <v>1.2.8.1.</v>
      </c>
    </row>
    <row r="311" spans="1:29" s="128" customFormat="1" ht="41.4" x14ac:dyDescent="0.3">
      <c r="A311" s="107" t="str">
        <f t="shared" si="109"/>
        <v>1.2.8.2</v>
      </c>
      <c r="B311" s="136" t="s">
        <v>467</v>
      </c>
      <c r="C311" s="36" t="s">
        <v>17</v>
      </c>
      <c r="D311" s="191">
        <f>5.4/2</f>
        <v>2.7</v>
      </c>
      <c r="E311" s="189">
        <v>236.94048021047305</v>
      </c>
      <c r="F311" s="190">
        <f t="shared" si="120"/>
        <v>639.73929656827727</v>
      </c>
      <c r="G311" s="36" t="s">
        <v>89</v>
      </c>
      <c r="H311" s="39" t="s">
        <v>831</v>
      </c>
      <c r="I311" s="40" t="str">
        <f t="shared" si="114"/>
        <v>1.2.8.2</v>
      </c>
      <c r="J311" s="41">
        <v>4</v>
      </c>
      <c r="K311" s="42">
        <f t="shared" si="111"/>
        <v>1</v>
      </c>
      <c r="L311" s="43">
        <f t="shared" si="119"/>
        <v>2</v>
      </c>
      <c r="M311" s="43">
        <f t="shared" si="119"/>
        <v>8</v>
      </c>
      <c r="N311" s="43">
        <f t="shared" si="119"/>
        <v>2</v>
      </c>
      <c r="O311" s="43">
        <f t="shared" si="119"/>
        <v>0</v>
      </c>
      <c r="P311" s="43">
        <f t="shared" si="119"/>
        <v>0</v>
      </c>
      <c r="Q311" s="43">
        <f t="shared" si="119"/>
        <v>0</v>
      </c>
      <c r="R311" s="43">
        <f t="shared" si="119"/>
        <v>0</v>
      </c>
      <c r="S311" s="44">
        <f t="shared" si="119"/>
        <v>0</v>
      </c>
      <c r="T311" s="42" t="str">
        <f t="shared" si="117"/>
        <v>1.</v>
      </c>
      <c r="U311" s="43" t="str">
        <f t="shared" si="117"/>
        <v>2.</v>
      </c>
      <c r="V311" s="43" t="str">
        <f t="shared" si="117"/>
        <v>8.</v>
      </c>
      <c r="W311" s="43" t="str">
        <f t="shared" si="117"/>
        <v>2.</v>
      </c>
      <c r="X311" s="43" t="str">
        <f t="shared" si="117"/>
        <v/>
      </c>
      <c r="Y311" s="43" t="str">
        <f t="shared" si="117"/>
        <v/>
      </c>
      <c r="Z311" s="43" t="str">
        <f t="shared" si="117"/>
        <v/>
      </c>
      <c r="AA311" s="43" t="str">
        <f t="shared" si="117"/>
        <v/>
      </c>
      <c r="AB311" s="43" t="str">
        <f t="shared" si="117"/>
        <v/>
      </c>
      <c r="AC311" s="45" t="str">
        <f t="shared" si="115"/>
        <v>1.2.8.2.</v>
      </c>
    </row>
    <row r="312" spans="1:29" s="128" customFormat="1" ht="27.6" x14ac:dyDescent="0.3">
      <c r="A312" s="107" t="str">
        <f t="shared" si="109"/>
        <v>1.2.8.3</v>
      </c>
      <c r="B312" s="136" t="s">
        <v>468</v>
      </c>
      <c r="C312" s="36" t="s">
        <v>17</v>
      </c>
      <c r="D312" s="191">
        <f>5.4/2</f>
        <v>2.7</v>
      </c>
      <c r="E312" s="189">
        <v>10118.638155195231</v>
      </c>
      <c r="F312" s="190">
        <f t="shared" si="120"/>
        <v>27320.323019027124</v>
      </c>
      <c r="G312" s="36" t="s">
        <v>90</v>
      </c>
      <c r="H312" s="39" t="s">
        <v>832</v>
      </c>
      <c r="I312" s="40" t="str">
        <f t="shared" si="114"/>
        <v>1.2.8.3</v>
      </c>
      <c r="J312" s="41">
        <v>4</v>
      </c>
      <c r="K312" s="42">
        <f t="shared" si="111"/>
        <v>1</v>
      </c>
      <c r="L312" s="43">
        <f t="shared" si="119"/>
        <v>2</v>
      </c>
      <c r="M312" s="43">
        <f t="shared" si="119"/>
        <v>8</v>
      </c>
      <c r="N312" s="43">
        <f t="shared" si="119"/>
        <v>3</v>
      </c>
      <c r="O312" s="43">
        <f t="shared" si="119"/>
        <v>0</v>
      </c>
      <c r="P312" s="43">
        <f t="shared" si="119"/>
        <v>0</v>
      </c>
      <c r="Q312" s="43">
        <f t="shared" si="119"/>
        <v>0</v>
      </c>
      <c r="R312" s="43">
        <f t="shared" si="119"/>
        <v>0</v>
      </c>
      <c r="S312" s="44">
        <f t="shared" si="119"/>
        <v>0</v>
      </c>
      <c r="T312" s="42" t="str">
        <f t="shared" si="117"/>
        <v>1.</v>
      </c>
      <c r="U312" s="43" t="str">
        <f t="shared" si="117"/>
        <v>2.</v>
      </c>
      <c r="V312" s="43" t="str">
        <f t="shared" si="117"/>
        <v>8.</v>
      </c>
      <c r="W312" s="43" t="str">
        <f t="shared" si="117"/>
        <v>3.</v>
      </c>
      <c r="X312" s="43" t="str">
        <f t="shared" si="117"/>
        <v/>
      </c>
      <c r="Y312" s="43" t="str">
        <f t="shared" si="117"/>
        <v/>
      </c>
      <c r="Z312" s="43" t="str">
        <f t="shared" si="117"/>
        <v/>
      </c>
      <c r="AA312" s="43" t="str">
        <f t="shared" si="117"/>
        <v/>
      </c>
      <c r="AB312" s="43" t="str">
        <f t="shared" si="117"/>
        <v/>
      </c>
      <c r="AC312" s="45" t="str">
        <f t="shared" si="115"/>
        <v>1.2.8.3.</v>
      </c>
    </row>
    <row r="313" spans="1:29" s="128" customFormat="1" ht="27.6" x14ac:dyDescent="0.3">
      <c r="A313" s="107" t="str">
        <f t="shared" si="109"/>
        <v>1.2.8.4</v>
      </c>
      <c r="B313" s="136" t="s">
        <v>469</v>
      </c>
      <c r="C313" s="36" t="s">
        <v>17</v>
      </c>
      <c r="D313" s="191">
        <f>40/2</f>
        <v>20</v>
      </c>
      <c r="E313" s="189">
        <v>212.79986038213247</v>
      </c>
      <c r="F313" s="190">
        <f t="shared" si="120"/>
        <v>4255.9972076426493</v>
      </c>
      <c r="G313" s="36" t="s">
        <v>81</v>
      </c>
      <c r="H313" s="39" t="s">
        <v>833</v>
      </c>
      <c r="I313" s="40" t="str">
        <f t="shared" si="114"/>
        <v>1.2.8.4</v>
      </c>
      <c r="J313" s="41">
        <v>4</v>
      </c>
      <c r="K313" s="42">
        <f t="shared" si="111"/>
        <v>1</v>
      </c>
      <c r="L313" s="43">
        <f t="shared" si="119"/>
        <v>2</v>
      </c>
      <c r="M313" s="43">
        <f t="shared" si="119"/>
        <v>8</v>
      </c>
      <c r="N313" s="43">
        <f t="shared" si="119"/>
        <v>4</v>
      </c>
      <c r="O313" s="43">
        <f t="shared" si="119"/>
        <v>0</v>
      </c>
      <c r="P313" s="43">
        <f t="shared" si="119"/>
        <v>0</v>
      </c>
      <c r="Q313" s="43">
        <f t="shared" si="119"/>
        <v>0</v>
      </c>
      <c r="R313" s="43">
        <f t="shared" si="119"/>
        <v>0</v>
      </c>
      <c r="S313" s="44">
        <f t="shared" si="119"/>
        <v>0</v>
      </c>
      <c r="T313" s="42" t="str">
        <f t="shared" si="117"/>
        <v>1.</v>
      </c>
      <c r="U313" s="43" t="str">
        <f t="shared" si="117"/>
        <v>2.</v>
      </c>
      <c r="V313" s="43" t="str">
        <f t="shared" si="117"/>
        <v>8.</v>
      </c>
      <c r="W313" s="43" t="str">
        <f t="shared" si="117"/>
        <v>4.</v>
      </c>
      <c r="X313" s="43" t="str">
        <f t="shared" si="117"/>
        <v/>
      </c>
      <c r="Y313" s="43" t="str">
        <f t="shared" si="117"/>
        <v/>
      </c>
      <c r="Z313" s="43" t="str">
        <f t="shared" si="117"/>
        <v/>
      </c>
      <c r="AA313" s="43" t="str">
        <f t="shared" si="117"/>
        <v/>
      </c>
      <c r="AB313" s="43" t="str">
        <f t="shared" si="117"/>
        <v/>
      </c>
      <c r="AC313" s="45" t="str">
        <f t="shared" si="115"/>
        <v>1.2.8.4.</v>
      </c>
    </row>
    <row r="314" spans="1:29" s="128" customFormat="1" ht="27.6" x14ac:dyDescent="0.3">
      <c r="A314" s="107" t="str">
        <f t="shared" si="109"/>
        <v>1.2.8.5</v>
      </c>
      <c r="B314" s="136" t="s">
        <v>470</v>
      </c>
      <c r="C314" s="36" t="s">
        <v>20</v>
      </c>
      <c r="D314" s="191">
        <f>173.2/2</f>
        <v>86.6</v>
      </c>
      <c r="E314" s="189">
        <v>136.65109710314968</v>
      </c>
      <c r="F314" s="190">
        <f t="shared" si="120"/>
        <v>11833.985009132761</v>
      </c>
      <c r="G314" s="36" t="s">
        <v>91</v>
      </c>
      <c r="H314" s="39" t="s">
        <v>834</v>
      </c>
      <c r="I314" s="40" t="str">
        <f t="shared" si="114"/>
        <v>1.2.8.5</v>
      </c>
      <c r="J314" s="41">
        <v>4</v>
      </c>
      <c r="K314" s="42">
        <f t="shared" si="111"/>
        <v>1</v>
      </c>
      <c r="L314" s="43">
        <f t="shared" si="119"/>
        <v>2</v>
      </c>
      <c r="M314" s="43">
        <f t="shared" si="119"/>
        <v>8</v>
      </c>
      <c r="N314" s="43">
        <f t="shared" si="119"/>
        <v>5</v>
      </c>
      <c r="O314" s="43">
        <f t="shared" si="119"/>
        <v>0</v>
      </c>
      <c r="P314" s="43">
        <f t="shared" si="119"/>
        <v>0</v>
      </c>
      <c r="Q314" s="43">
        <f t="shared" si="119"/>
        <v>0</v>
      </c>
      <c r="R314" s="43">
        <f t="shared" si="119"/>
        <v>0</v>
      </c>
      <c r="S314" s="44">
        <f t="shared" si="119"/>
        <v>0</v>
      </c>
      <c r="T314" s="42" t="str">
        <f t="shared" si="117"/>
        <v>1.</v>
      </c>
      <c r="U314" s="43" t="str">
        <f t="shared" si="117"/>
        <v>2.</v>
      </c>
      <c r="V314" s="43" t="str">
        <f t="shared" si="117"/>
        <v>8.</v>
      </c>
      <c r="W314" s="43" t="str">
        <f t="shared" si="117"/>
        <v>5.</v>
      </c>
      <c r="X314" s="43" t="str">
        <f t="shared" si="117"/>
        <v/>
      </c>
      <c r="Y314" s="43" t="str">
        <f t="shared" si="117"/>
        <v/>
      </c>
      <c r="Z314" s="43" t="str">
        <f t="shared" si="117"/>
        <v/>
      </c>
      <c r="AA314" s="43" t="str">
        <f t="shared" si="117"/>
        <v/>
      </c>
      <c r="AB314" s="43" t="str">
        <f t="shared" si="117"/>
        <v/>
      </c>
      <c r="AC314" s="45" t="str">
        <f t="shared" si="115"/>
        <v>1.2.8.5.</v>
      </c>
    </row>
    <row r="315" spans="1:29" s="128" customFormat="1" ht="27.6" x14ac:dyDescent="0.3">
      <c r="A315" s="107" t="str">
        <f t="shared" si="109"/>
        <v>1.2.8.6</v>
      </c>
      <c r="B315" s="136" t="s">
        <v>471</v>
      </c>
      <c r="C315" s="36" t="s">
        <v>17</v>
      </c>
      <c r="D315" s="191">
        <f>17.316/2</f>
        <v>8.6579999999999995</v>
      </c>
      <c r="E315" s="189">
        <v>1710.327897712551</v>
      </c>
      <c r="F315" s="190">
        <f t="shared" si="120"/>
        <v>14808.018938395266</v>
      </c>
      <c r="G315" s="36" t="s">
        <v>47</v>
      </c>
      <c r="H315" s="39" t="s">
        <v>835</v>
      </c>
      <c r="I315" s="40" t="str">
        <f t="shared" si="114"/>
        <v>1.2.8.6</v>
      </c>
      <c r="J315" s="41">
        <v>4</v>
      </c>
      <c r="K315" s="42">
        <f t="shared" si="111"/>
        <v>1</v>
      </c>
      <c r="L315" s="43">
        <f t="shared" si="119"/>
        <v>2</v>
      </c>
      <c r="M315" s="43">
        <f t="shared" si="119"/>
        <v>8</v>
      </c>
      <c r="N315" s="43">
        <f t="shared" si="119"/>
        <v>6</v>
      </c>
      <c r="O315" s="43">
        <f t="shared" si="119"/>
        <v>0</v>
      </c>
      <c r="P315" s="43">
        <f t="shared" si="119"/>
        <v>0</v>
      </c>
      <c r="Q315" s="43">
        <f t="shared" si="119"/>
        <v>0</v>
      </c>
      <c r="R315" s="43">
        <f t="shared" si="119"/>
        <v>0</v>
      </c>
      <c r="S315" s="44">
        <f t="shared" si="119"/>
        <v>0</v>
      </c>
      <c r="T315" s="42" t="str">
        <f t="shared" si="117"/>
        <v>1.</v>
      </c>
      <c r="U315" s="43" t="str">
        <f t="shared" si="117"/>
        <v>2.</v>
      </c>
      <c r="V315" s="43" t="str">
        <f t="shared" si="117"/>
        <v>8.</v>
      </c>
      <c r="W315" s="43" t="str">
        <f t="shared" si="117"/>
        <v>6.</v>
      </c>
      <c r="X315" s="43" t="str">
        <f t="shared" si="117"/>
        <v/>
      </c>
      <c r="Y315" s="43" t="str">
        <f t="shared" si="117"/>
        <v/>
      </c>
      <c r="Z315" s="43" t="str">
        <f t="shared" si="117"/>
        <v/>
      </c>
      <c r="AA315" s="43" t="str">
        <f t="shared" si="117"/>
        <v/>
      </c>
      <c r="AB315" s="43" t="str">
        <f t="shared" si="117"/>
        <v/>
      </c>
      <c r="AC315" s="45" t="str">
        <f t="shared" si="115"/>
        <v>1.2.8.6.</v>
      </c>
    </row>
    <row r="316" spans="1:29" s="128" customFormat="1" ht="27.6" x14ac:dyDescent="0.3">
      <c r="A316" s="107" t="str">
        <f t="shared" si="109"/>
        <v>1.2.8.7</v>
      </c>
      <c r="B316" s="136" t="s">
        <v>472</v>
      </c>
      <c r="C316" s="36" t="s">
        <v>17</v>
      </c>
      <c r="D316" s="191">
        <f>5.8/2</f>
        <v>2.9</v>
      </c>
      <c r="E316" s="189">
        <v>4527.4531228802161</v>
      </c>
      <c r="F316" s="190">
        <f t="shared" si="120"/>
        <v>13129.614056352626</v>
      </c>
      <c r="G316" s="36" t="s">
        <v>82</v>
      </c>
      <c r="H316" s="39" t="s">
        <v>836</v>
      </c>
      <c r="I316" s="40" t="str">
        <f t="shared" si="114"/>
        <v>1.2.8.7</v>
      </c>
      <c r="J316" s="41">
        <v>4</v>
      </c>
      <c r="K316" s="42">
        <f t="shared" si="111"/>
        <v>1</v>
      </c>
      <c r="L316" s="43">
        <f t="shared" si="119"/>
        <v>2</v>
      </c>
      <c r="M316" s="43">
        <f t="shared" si="119"/>
        <v>8</v>
      </c>
      <c r="N316" s="43">
        <f t="shared" si="119"/>
        <v>7</v>
      </c>
      <c r="O316" s="43">
        <f t="shared" si="119"/>
        <v>0</v>
      </c>
      <c r="P316" s="43">
        <f t="shared" si="119"/>
        <v>0</v>
      </c>
      <c r="Q316" s="43">
        <f t="shared" si="119"/>
        <v>0</v>
      </c>
      <c r="R316" s="43">
        <f t="shared" si="119"/>
        <v>0</v>
      </c>
      <c r="S316" s="44">
        <f t="shared" si="119"/>
        <v>0</v>
      </c>
      <c r="T316" s="42" t="str">
        <f t="shared" si="117"/>
        <v>1.</v>
      </c>
      <c r="U316" s="43" t="str">
        <f t="shared" si="117"/>
        <v>2.</v>
      </c>
      <c r="V316" s="43" t="str">
        <f t="shared" si="117"/>
        <v>8.</v>
      </c>
      <c r="W316" s="43" t="str">
        <f t="shared" si="117"/>
        <v>7.</v>
      </c>
      <c r="X316" s="43" t="str">
        <f t="shared" si="117"/>
        <v/>
      </c>
      <c r="Y316" s="43" t="str">
        <f t="shared" si="117"/>
        <v/>
      </c>
      <c r="Z316" s="43" t="str">
        <f t="shared" si="117"/>
        <v/>
      </c>
      <c r="AA316" s="43" t="str">
        <f t="shared" si="117"/>
        <v/>
      </c>
      <c r="AB316" s="43" t="str">
        <f t="shared" si="117"/>
        <v/>
      </c>
      <c r="AC316" s="45" t="str">
        <f t="shared" si="115"/>
        <v>1.2.8.7.</v>
      </c>
    </row>
    <row r="317" spans="1:29" s="128" customFormat="1" ht="27.6" x14ac:dyDescent="0.3">
      <c r="A317" s="107" t="str">
        <f t="shared" si="109"/>
        <v>1.2.8.8</v>
      </c>
      <c r="B317" s="136" t="s">
        <v>473</v>
      </c>
      <c r="C317" s="36" t="s">
        <v>17</v>
      </c>
      <c r="D317" s="191">
        <f>11.3/2</f>
        <v>5.65</v>
      </c>
      <c r="E317" s="189">
        <v>7976.0773439664044</v>
      </c>
      <c r="F317" s="190">
        <f t="shared" si="120"/>
        <v>45064.836993410187</v>
      </c>
      <c r="G317" s="36" t="s">
        <v>83</v>
      </c>
      <c r="H317" s="39" t="s">
        <v>837</v>
      </c>
      <c r="I317" s="40" t="str">
        <f t="shared" si="114"/>
        <v>1.2.8.8</v>
      </c>
      <c r="J317" s="41">
        <v>4</v>
      </c>
      <c r="K317" s="42">
        <f t="shared" si="111"/>
        <v>1</v>
      </c>
      <c r="L317" s="43">
        <f t="shared" si="119"/>
        <v>2</v>
      </c>
      <c r="M317" s="43">
        <f t="shared" si="119"/>
        <v>8</v>
      </c>
      <c r="N317" s="43">
        <f t="shared" si="119"/>
        <v>8</v>
      </c>
      <c r="O317" s="43">
        <f t="shared" si="119"/>
        <v>0</v>
      </c>
      <c r="P317" s="43">
        <f t="shared" si="119"/>
        <v>0</v>
      </c>
      <c r="Q317" s="43">
        <f t="shared" si="119"/>
        <v>0</v>
      </c>
      <c r="R317" s="43">
        <f t="shared" si="119"/>
        <v>0</v>
      </c>
      <c r="S317" s="44">
        <f t="shared" si="119"/>
        <v>0</v>
      </c>
      <c r="T317" s="42" t="str">
        <f t="shared" si="117"/>
        <v>1.</v>
      </c>
      <c r="U317" s="43" t="str">
        <f t="shared" si="117"/>
        <v>2.</v>
      </c>
      <c r="V317" s="43" t="str">
        <f t="shared" si="117"/>
        <v>8.</v>
      </c>
      <c r="W317" s="43" t="str">
        <f t="shared" si="117"/>
        <v>8.</v>
      </c>
      <c r="X317" s="43" t="str">
        <f t="shared" si="117"/>
        <v/>
      </c>
      <c r="Y317" s="43" t="str">
        <f t="shared" si="117"/>
        <v/>
      </c>
      <c r="Z317" s="43" t="str">
        <f t="shared" si="117"/>
        <v/>
      </c>
      <c r="AA317" s="43" t="str">
        <f t="shared" si="117"/>
        <v/>
      </c>
      <c r="AB317" s="43" t="str">
        <f t="shared" si="117"/>
        <v/>
      </c>
      <c r="AC317" s="45" t="str">
        <f t="shared" si="115"/>
        <v>1.2.8.8.</v>
      </c>
    </row>
    <row r="318" spans="1:29" s="128" customFormat="1" ht="27.6" x14ac:dyDescent="0.3">
      <c r="A318" s="107" t="str">
        <f t="shared" si="109"/>
        <v>1.2.8.9</v>
      </c>
      <c r="B318" s="136" t="s">
        <v>474</v>
      </c>
      <c r="C318" s="36" t="s">
        <v>13</v>
      </c>
      <c r="D318" s="191">
        <f>160/2</f>
        <v>80</v>
      </c>
      <c r="E318" s="189">
        <v>113.72303629412303</v>
      </c>
      <c r="F318" s="190">
        <f t="shared" si="120"/>
        <v>9097.8429035298432</v>
      </c>
      <c r="G318" s="36" t="s">
        <v>66</v>
      </c>
      <c r="H318" s="39" t="s">
        <v>838</v>
      </c>
      <c r="I318" s="40" t="str">
        <f t="shared" si="114"/>
        <v>1.2.8.9</v>
      </c>
      <c r="J318" s="41">
        <v>4</v>
      </c>
      <c r="K318" s="42">
        <f t="shared" si="111"/>
        <v>1</v>
      </c>
      <c r="L318" s="43">
        <f t="shared" si="119"/>
        <v>2</v>
      </c>
      <c r="M318" s="43">
        <f t="shared" si="119"/>
        <v>8</v>
      </c>
      <c r="N318" s="43">
        <f t="shared" si="119"/>
        <v>9</v>
      </c>
      <c r="O318" s="43">
        <f t="shared" si="119"/>
        <v>0</v>
      </c>
      <c r="P318" s="43">
        <f t="shared" si="119"/>
        <v>0</v>
      </c>
      <c r="Q318" s="43">
        <f t="shared" si="119"/>
        <v>0</v>
      </c>
      <c r="R318" s="43">
        <f t="shared" si="119"/>
        <v>0</v>
      </c>
      <c r="S318" s="44">
        <f t="shared" si="119"/>
        <v>0</v>
      </c>
      <c r="T318" s="42" t="str">
        <f t="shared" si="117"/>
        <v>1.</v>
      </c>
      <c r="U318" s="43" t="str">
        <f t="shared" si="117"/>
        <v>2.</v>
      </c>
      <c r="V318" s="43" t="str">
        <f t="shared" si="117"/>
        <v>8.</v>
      </c>
      <c r="W318" s="43" t="str">
        <f t="shared" si="117"/>
        <v>9.</v>
      </c>
      <c r="X318" s="43" t="str">
        <f t="shared" si="117"/>
        <v/>
      </c>
      <c r="Y318" s="43" t="str">
        <f t="shared" si="117"/>
        <v/>
      </c>
      <c r="Z318" s="43" t="str">
        <f t="shared" si="117"/>
        <v/>
      </c>
      <c r="AA318" s="43" t="str">
        <f t="shared" si="117"/>
        <v/>
      </c>
      <c r="AB318" s="43" t="str">
        <f t="shared" si="117"/>
        <v/>
      </c>
      <c r="AC318" s="45" t="str">
        <f t="shared" si="115"/>
        <v>1.2.8.9.</v>
      </c>
    </row>
    <row r="319" spans="1:29" s="128" customFormat="1" ht="27.6" x14ac:dyDescent="0.3">
      <c r="A319" s="107" t="str">
        <f t="shared" si="109"/>
        <v>1.2.8.10</v>
      </c>
      <c r="B319" s="136" t="s">
        <v>475</v>
      </c>
      <c r="C319" s="36" t="s">
        <v>17</v>
      </c>
      <c r="D319" s="191">
        <f>0.28/2</f>
        <v>0.14000000000000001</v>
      </c>
      <c r="E319" s="189">
        <v>11463.128948113676</v>
      </c>
      <c r="F319" s="190">
        <f t="shared" si="120"/>
        <v>1604.8380527359147</v>
      </c>
      <c r="G319" s="36" t="s">
        <v>67</v>
      </c>
      <c r="H319" s="39" t="s">
        <v>839</v>
      </c>
      <c r="I319" s="40" t="str">
        <f t="shared" si="114"/>
        <v>1.2.8.10</v>
      </c>
      <c r="J319" s="41">
        <v>4</v>
      </c>
      <c r="K319" s="42">
        <f t="shared" si="111"/>
        <v>1</v>
      </c>
      <c r="L319" s="43">
        <f t="shared" si="119"/>
        <v>2</v>
      </c>
      <c r="M319" s="43">
        <f t="shared" si="119"/>
        <v>8</v>
      </c>
      <c r="N319" s="43">
        <f t="shared" si="119"/>
        <v>10</v>
      </c>
      <c r="O319" s="43">
        <f t="shared" si="119"/>
        <v>0</v>
      </c>
      <c r="P319" s="43">
        <f t="shared" si="119"/>
        <v>0</v>
      </c>
      <c r="Q319" s="43">
        <f t="shared" si="119"/>
        <v>0</v>
      </c>
      <c r="R319" s="43">
        <f t="shared" si="119"/>
        <v>0</v>
      </c>
      <c r="S319" s="44">
        <f t="shared" si="119"/>
        <v>0</v>
      </c>
      <c r="T319" s="42" t="str">
        <f t="shared" ref="T319:AB347" si="121">IF(K319=0,"",K319&amp;".")</f>
        <v>1.</v>
      </c>
      <c r="U319" s="43" t="str">
        <f t="shared" si="121"/>
        <v>2.</v>
      </c>
      <c r="V319" s="43" t="str">
        <f t="shared" si="121"/>
        <v>8.</v>
      </c>
      <c r="W319" s="43" t="str">
        <f t="shared" si="121"/>
        <v>10.</v>
      </c>
      <c r="X319" s="43" t="str">
        <f t="shared" si="121"/>
        <v/>
      </c>
      <c r="Y319" s="43" t="str">
        <f t="shared" si="121"/>
        <v/>
      </c>
      <c r="Z319" s="43" t="str">
        <f t="shared" si="121"/>
        <v/>
      </c>
      <c r="AA319" s="43" t="str">
        <f t="shared" si="121"/>
        <v/>
      </c>
      <c r="AB319" s="43" t="str">
        <f t="shared" si="121"/>
        <v/>
      </c>
      <c r="AC319" s="45" t="str">
        <f t="shared" si="115"/>
        <v>1.2.8.10.</v>
      </c>
    </row>
    <row r="320" spans="1:29" s="128" customFormat="1" ht="27.6" x14ac:dyDescent="0.3">
      <c r="A320" s="107" t="str">
        <f t="shared" si="109"/>
        <v>1.2.8.11</v>
      </c>
      <c r="B320" s="136" t="s">
        <v>476</v>
      </c>
      <c r="C320" s="36" t="s">
        <v>17</v>
      </c>
      <c r="D320" s="191">
        <f>0.084/2</f>
        <v>4.2000000000000003E-2</v>
      </c>
      <c r="E320" s="189">
        <v>15530.881668968419</v>
      </c>
      <c r="F320" s="190">
        <f t="shared" si="120"/>
        <v>652.29703009667367</v>
      </c>
      <c r="G320" s="36" t="s">
        <v>68</v>
      </c>
      <c r="H320" s="39" t="s">
        <v>840</v>
      </c>
      <c r="I320" s="40" t="str">
        <f t="shared" si="114"/>
        <v>1.2.8.11</v>
      </c>
      <c r="J320" s="41">
        <v>4</v>
      </c>
      <c r="K320" s="42">
        <f t="shared" si="111"/>
        <v>1</v>
      </c>
      <c r="L320" s="43">
        <f t="shared" si="119"/>
        <v>2</v>
      </c>
      <c r="M320" s="43">
        <f t="shared" si="119"/>
        <v>8</v>
      </c>
      <c r="N320" s="43">
        <f t="shared" si="119"/>
        <v>11</v>
      </c>
      <c r="O320" s="43">
        <f t="shared" si="119"/>
        <v>0</v>
      </c>
      <c r="P320" s="43">
        <f t="shared" si="119"/>
        <v>0</v>
      </c>
      <c r="Q320" s="43">
        <f t="shared" si="119"/>
        <v>0</v>
      </c>
      <c r="R320" s="43">
        <f t="shared" si="119"/>
        <v>0</v>
      </c>
      <c r="S320" s="44">
        <f t="shared" si="119"/>
        <v>0</v>
      </c>
      <c r="T320" s="42" t="str">
        <f t="shared" si="121"/>
        <v>1.</v>
      </c>
      <c r="U320" s="43" t="str">
        <f t="shared" si="121"/>
        <v>2.</v>
      </c>
      <c r="V320" s="43" t="str">
        <f t="shared" si="121"/>
        <v>8.</v>
      </c>
      <c r="W320" s="43" t="str">
        <f t="shared" si="121"/>
        <v>11.</v>
      </c>
      <c r="X320" s="43" t="str">
        <f t="shared" si="121"/>
        <v/>
      </c>
      <c r="Y320" s="43" t="str">
        <f t="shared" si="121"/>
        <v/>
      </c>
      <c r="Z320" s="43" t="str">
        <f t="shared" si="121"/>
        <v/>
      </c>
      <c r="AA320" s="43" t="str">
        <f t="shared" si="121"/>
        <v/>
      </c>
      <c r="AB320" s="43" t="str">
        <f t="shared" si="121"/>
        <v/>
      </c>
      <c r="AC320" s="45" t="str">
        <f t="shared" si="115"/>
        <v>1.2.8.11.</v>
      </c>
    </row>
    <row r="321" spans="1:29" s="128" customFormat="1" ht="55.2" x14ac:dyDescent="0.3">
      <c r="A321" s="107" t="str">
        <f t="shared" si="109"/>
        <v>1.2.8.12</v>
      </c>
      <c r="B321" s="136" t="s">
        <v>477</v>
      </c>
      <c r="C321" s="36" t="s">
        <v>402</v>
      </c>
      <c r="D321" s="191">
        <f>0.072/2</f>
        <v>3.5999999999999997E-2</v>
      </c>
      <c r="E321" s="189">
        <v>132593.95956605845</v>
      </c>
      <c r="F321" s="190">
        <f t="shared" si="120"/>
        <v>4773.3825443781034</v>
      </c>
      <c r="G321" s="36" t="s">
        <v>80</v>
      </c>
      <c r="H321" s="39" t="s">
        <v>841</v>
      </c>
      <c r="I321" s="40" t="str">
        <f t="shared" si="114"/>
        <v>1.2.8.12</v>
      </c>
      <c r="J321" s="41">
        <v>4</v>
      </c>
      <c r="K321" s="42">
        <f t="shared" si="111"/>
        <v>1</v>
      </c>
      <c r="L321" s="43">
        <f t="shared" si="119"/>
        <v>2</v>
      </c>
      <c r="M321" s="43">
        <f t="shared" si="119"/>
        <v>8</v>
      </c>
      <c r="N321" s="43">
        <f t="shared" si="119"/>
        <v>12</v>
      </c>
      <c r="O321" s="43">
        <f t="shared" si="119"/>
        <v>0</v>
      </c>
      <c r="P321" s="43">
        <f t="shared" si="119"/>
        <v>0</v>
      </c>
      <c r="Q321" s="43">
        <f t="shared" si="119"/>
        <v>0</v>
      </c>
      <c r="R321" s="43">
        <f t="shared" si="119"/>
        <v>0</v>
      </c>
      <c r="S321" s="44">
        <f t="shared" si="119"/>
        <v>0</v>
      </c>
      <c r="T321" s="42" t="str">
        <f t="shared" si="121"/>
        <v>1.</v>
      </c>
      <c r="U321" s="43" t="str">
        <f t="shared" si="121"/>
        <v>2.</v>
      </c>
      <c r="V321" s="43" t="str">
        <f t="shared" si="121"/>
        <v>8.</v>
      </c>
      <c r="W321" s="43" t="str">
        <f t="shared" si="121"/>
        <v>12.</v>
      </c>
      <c r="X321" s="43" t="str">
        <f t="shared" si="121"/>
        <v/>
      </c>
      <c r="Y321" s="43" t="str">
        <f t="shared" si="121"/>
        <v/>
      </c>
      <c r="Z321" s="43" t="str">
        <f t="shared" si="121"/>
        <v/>
      </c>
      <c r="AA321" s="43" t="str">
        <f t="shared" si="121"/>
        <v/>
      </c>
      <c r="AB321" s="43" t="str">
        <f t="shared" si="121"/>
        <v/>
      </c>
      <c r="AC321" s="45" t="str">
        <f t="shared" si="115"/>
        <v>1.2.8.12.</v>
      </c>
    </row>
    <row r="322" spans="1:29" s="128" customFormat="1" ht="27.6" x14ac:dyDescent="0.3">
      <c r="A322" s="107" t="str">
        <f t="shared" ref="A322:A385" si="122">I322</f>
        <v>1.2.8.13</v>
      </c>
      <c r="B322" s="136" t="s">
        <v>478</v>
      </c>
      <c r="C322" s="36" t="s">
        <v>10</v>
      </c>
      <c r="D322" s="191">
        <f>57.6/2</f>
        <v>28.8</v>
      </c>
      <c r="E322" s="189">
        <v>105.63293285245391</v>
      </c>
      <c r="F322" s="190">
        <f t="shared" si="120"/>
        <v>3042.2284661506724</v>
      </c>
      <c r="G322" s="36" t="s">
        <v>97</v>
      </c>
      <c r="H322" s="39" t="s">
        <v>842</v>
      </c>
      <c r="I322" s="40" t="str">
        <f t="shared" si="114"/>
        <v>1.2.8.13</v>
      </c>
      <c r="J322" s="41">
        <v>4</v>
      </c>
      <c r="K322" s="42">
        <f t="shared" si="111"/>
        <v>1</v>
      </c>
      <c r="L322" s="43">
        <f t="shared" si="119"/>
        <v>2</v>
      </c>
      <c r="M322" s="43">
        <f t="shared" si="119"/>
        <v>8</v>
      </c>
      <c r="N322" s="43">
        <f t="shared" si="119"/>
        <v>13</v>
      </c>
      <c r="O322" s="43">
        <f t="shared" si="119"/>
        <v>0</v>
      </c>
      <c r="P322" s="43">
        <f t="shared" si="119"/>
        <v>0</v>
      </c>
      <c r="Q322" s="43">
        <f t="shared" si="119"/>
        <v>0</v>
      </c>
      <c r="R322" s="43">
        <f t="shared" si="119"/>
        <v>0</v>
      </c>
      <c r="S322" s="44">
        <f t="shared" si="119"/>
        <v>0</v>
      </c>
      <c r="T322" s="42" t="str">
        <f t="shared" si="121"/>
        <v>1.</v>
      </c>
      <c r="U322" s="43" t="str">
        <f t="shared" si="121"/>
        <v>2.</v>
      </c>
      <c r="V322" s="43" t="str">
        <f t="shared" si="121"/>
        <v>8.</v>
      </c>
      <c r="W322" s="43" t="str">
        <f t="shared" si="121"/>
        <v>13.</v>
      </c>
      <c r="X322" s="43" t="str">
        <f t="shared" si="121"/>
        <v/>
      </c>
      <c r="Y322" s="43" t="str">
        <f t="shared" si="121"/>
        <v/>
      </c>
      <c r="Z322" s="43" t="str">
        <f t="shared" si="121"/>
        <v/>
      </c>
      <c r="AA322" s="43" t="str">
        <f t="shared" si="121"/>
        <v/>
      </c>
      <c r="AB322" s="43" t="str">
        <f t="shared" si="121"/>
        <v/>
      </c>
      <c r="AC322" s="45" t="str">
        <f t="shared" si="115"/>
        <v>1.2.8.13.</v>
      </c>
    </row>
    <row r="323" spans="1:29" s="128" customFormat="1" ht="27.6" x14ac:dyDescent="0.3">
      <c r="A323" s="107" t="str">
        <f t="shared" si="122"/>
        <v>1.2.8.14</v>
      </c>
      <c r="B323" s="136" t="s">
        <v>479</v>
      </c>
      <c r="C323" s="36" t="s">
        <v>10</v>
      </c>
      <c r="D323" s="191">
        <f>14.4/2</f>
        <v>7.2</v>
      </c>
      <c r="E323" s="189">
        <v>204.08182362956072</v>
      </c>
      <c r="F323" s="190">
        <f t="shared" si="120"/>
        <v>1469.3891301328372</v>
      </c>
      <c r="G323" s="36" t="s">
        <v>50</v>
      </c>
      <c r="H323" s="39" t="s">
        <v>843</v>
      </c>
      <c r="I323" s="40" t="str">
        <f t="shared" si="114"/>
        <v>1.2.8.14</v>
      </c>
      <c r="J323" s="41">
        <v>4</v>
      </c>
      <c r="K323" s="42">
        <f t="shared" si="111"/>
        <v>1</v>
      </c>
      <c r="L323" s="43">
        <f t="shared" si="119"/>
        <v>2</v>
      </c>
      <c r="M323" s="43">
        <f t="shared" si="119"/>
        <v>8</v>
      </c>
      <c r="N323" s="43">
        <f t="shared" si="119"/>
        <v>14</v>
      </c>
      <c r="O323" s="43">
        <f t="shared" si="119"/>
        <v>0</v>
      </c>
      <c r="P323" s="43">
        <f t="shared" si="119"/>
        <v>0</v>
      </c>
      <c r="Q323" s="43">
        <f t="shared" si="119"/>
        <v>0</v>
      </c>
      <c r="R323" s="43">
        <f t="shared" si="119"/>
        <v>0</v>
      </c>
      <c r="S323" s="44">
        <f t="shared" si="119"/>
        <v>0</v>
      </c>
      <c r="T323" s="42" t="str">
        <f t="shared" si="121"/>
        <v>1.</v>
      </c>
      <c r="U323" s="43" t="str">
        <f t="shared" si="121"/>
        <v>2.</v>
      </c>
      <c r="V323" s="43" t="str">
        <f t="shared" si="121"/>
        <v>8.</v>
      </c>
      <c r="W323" s="43" t="str">
        <f t="shared" si="121"/>
        <v>14.</v>
      </c>
      <c r="X323" s="43" t="str">
        <f t="shared" si="121"/>
        <v/>
      </c>
      <c r="Y323" s="43" t="str">
        <f t="shared" si="121"/>
        <v/>
      </c>
      <c r="Z323" s="43" t="str">
        <f t="shared" si="121"/>
        <v/>
      </c>
      <c r="AA323" s="43" t="str">
        <f t="shared" si="121"/>
        <v/>
      </c>
      <c r="AB323" s="43" t="str">
        <f t="shared" si="121"/>
        <v/>
      </c>
      <c r="AC323" s="45" t="str">
        <f t="shared" si="115"/>
        <v>1.2.8.14.</v>
      </c>
    </row>
    <row r="324" spans="1:29" s="128" customFormat="1" ht="27.6" x14ac:dyDescent="0.3">
      <c r="A324" s="107" t="str">
        <f t="shared" si="122"/>
        <v>1.2.8.15</v>
      </c>
      <c r="B324" s="136" t="s">
        <v>100</v>
      </c>
      <c r="C324" s="36" t="s">
        <v>28</v>
      </c>
      <c r="D324" s="191">
        <f>9988/2</f>
        <v>4994</v>
      </c>
      <c r="E324" s="189">
        <v>107.83367619416823</v>
      </c>
      <c r="F324" s="190">
        <f t="shared" si="120"/>
        <v>538521.37891367613</v>
      </c>
      <c r="G324" s="36" t="s">
        <v>78</v>
      </c>
      <c r="H324" s="39" t="s">
        <v>844</v>
      </c>
      <c r="I324" s="40" t="str">
        <f t="shared" si="114"/>
        <v>1.2.8.15</v>
      </c>
      <c r="J324" s="41">
        <v>4</v>
      </c>
      <c r="K324" s="42">
        <f t="shared" si="111"/>
        <v>1</v>
      </c>
      <c r="L324" s="43">
        <f t="shared" si="119"/>
        <v>2</v>
      </c>
      <c r="M324" s="43">
        <f t="shared" si="119"/>
        <v>8</v>
      </c>
      <c r="N324" s="43">
        <f t="shared" si="119"/>
        <v>15</v>
      </c>
      <c r="O324" s="43">
        <f t="shared" si="119"/>
        <v>0</v>
      </c>
      <c r="P324" s="43">
        <f t="shared" si="119"/>
        <v>0</v>
      </c>
      <c r="Q324" s="43">
        <f t="shared" si="119"/>
        <v>0</v>
      </c>
      <c r="R324" s="43">
        <f t="shared" si="119"/>
        <v>0</v>
      </c>
      <c r="S324" s="44">
        <f t="shared" si="119"/>
        <v>0</v>
      </c>
      <c r="T324" s="42" t="str">
        <f t="shared" si="121"/>
        <v>1.</v>
      </c>
      <c r="U324" s="43" t="str">
        <f t="shared" si="121"/>
        <v>2.</v>
      </c>
      <c r="V324" s="43" t="str">
        <f t="shared" si="121"/>
        <v>8.</v>
      </c>
      <c r="W324" s="43" t="str">
        <f t="shared" si="121"/>
        <v>15.</v>
      </c>
      <c r="X324" s="43" t="str">
        <f t="shared" si="121"/>
        <v/>
      </c>
      <c r="Y324" s="43" t="str">
        <f t="shared" si="121"/>
        <v/>
      </c>
      <c r="Z324" s="43" t="str">
        <f t="shared" si="121"/>
        <v/>
      </c>
      <c r="AA324" s="43" t="str">
        <f t="shared" si="121"/>
        <v/>
      </c>
      <c r="AB324" s="43" t="str">
        <f t="shared" si="121"/>
        <v/>
      </c>
      <c r="AC324" s="45" t="str">
        <f t="shared" si="115"/>
        <v>1.2.8.15.</v>
      </c>
    </row>
    <row r="325" spans="1:29" s="128" customFormat="1" ht="27.6" x14ac:dyDescent="0.3">
      <c r="A325" s="107" t="str">
        <f t="shared" si="122"/>
        <v>1.2.8.16</v>
      </c>
      <c r="B325" s="136" t="s">
        <v>480</v>
      </c>
      <c r="C325" s="36" t="s">
        <v>19</v>
      </c>
      <c r="D325" s="191">
        <f>0.094/2</f>
        <v>4.7E-2</v>
      </c>
      <c r="E325" s="189">
        <v>58520.838531807683</v>
      </c>
      <c r="F325" s="190">
        <f t="shared" si="120"/>
        <v>2750.4794109949612</v>
      </c>
      <c r="G325" s="36" t="s">
        <v>51</v>
      </c>
      <c r="H325" s="39" t="s">
        <v>845</v>
      </c>
      <c r="I325" s="40" t="str">
        <f t="shared" si="114"/>
        <v>1.2.8.16</v>
      </c>
      <c r="J325" s="41">
        <v>4</v>
      </c>
      <c r="K325" s="42">
        <f t="shared" ref="K325:K388" si="123">IF(J325=$K$10,K324+1,K324)</f>
        <v>1</v>
      </c>
      <c r="L325" s="43">
        <f t="shared" ref="L325:S340" si="124">IF(L$10=$J325,L324+1,IF(AND(L$10&lt;$J325,L324=0),1,IF(K325&lt;&gt;K324,0,L324)))</f>
        <v>2</v>
      </c>
      <c r="M325" s="43">
        <f t="shared" si="124"/>
        <v>8</v>
      </c>
      <c r="N325" s="43">
        <f t="shared" si="124"/>
        <v>16</v>
      </c>
      <c r="O325" s="43">
        <f t="shared" si="124"/>
        <v>0</v>
      </c>
      <c r="P325" s="43">
        <f t="shared" si="124"/>
        <v>0</v>
      </c>
      <c r="Q325" s="43">
        <f t="shared" si="124"/>
        <v>0</v>
      </c>
      <c r="R325" s="43">
        <f t="shared" si="124"/>
        <v>0</v>
      </c>
      <c r="S325" s="44">
        <f t="shared" si="124"/>
        <v>0</v>
      </c>
      <c r="T325" s="42" t="str">
        <f t="shared" si="121"/>
        <v>1.</v>
      </c>
      <c r="U325" s="43" t="str">
        <f t="shared" si="121"/>
        <v>2.</v>
      </c>
      <c r="V325" s="43" t="str">
        <f t="shared" si="121"/>
        <v>8.</v>
      </c>
      <c r="W325" s="43" t="str">
        <f t="shared" si="121"/>
        <v>16.</v>
      </c>
      <c r="X325" s="43" t="str">
        <f t="shared" si="121"/>
        <v/>
      </c>
      <c r="Y325" s="43" t="str">
        <f t="shared" si="121"/>
        <v/>
      </c>
      <c r="Z325" s="43" t="str">
        <f t="shared" si="121"/>
        <v/>
      </c>
      <c r="AA325" s="43" t="str">
        <f t="shared" si="121"/>
        <v/>
      </c>
      <c r="AB325" s="43" t="str">
        <f t="shared" si="121"/>
        <v/>
      </c>
      <c r="AC325" s="45" t="str">
        <f t="shared" si="115"/>
        <v>1.2.8.16.</v>
      </c>
    </row>
    <row r="326" spans="1:29" s="128" customFormat="1" ht="27.6" x14ac:dyDescent="0.3">
      <c r="A326" s="107" t="str">
        <f t="shared" si="122"/>
        <v>1.2.8.17</v>
      </c>
      <c r="B326" s="136" t="s">
        <v>481</v>
      </c>
      <c r="C326" s="36" t="s">
        <v>9</v>
      </c>
      <c r="D326" s="191">
        <f>40/2</f>
        <v>20</v>
      </c>
      <c r="E326" s="189">
        <v>605.03596638572617</v>
      </c>
      <c r="F326" s="190">
        <f t="shared" si="120"/>
        <v>12100.719327714523</v>
      </c>
      <c r="G326" s="36" t="s">
        <v>52</v>
      </c>
      <c r="H326" s="39" t="s">
        <v>846</v>
      </c>
      <c r="I326" s="40" t="str">
        <f t="shared" si="114"/>
        <v>1.2.8.17</v>
      </c>
      <c r="J326" s="41">
        <v>4</v>
      </c>
      <c r="K326" s="42">
        <f t="shared" si="123"/>
        <v>1</v>
      </c>
      <c r="L326" s="43">
        <f t="shared" si="124"/>
        <v>2</v>
      </c>
      <c r="M326" s="43">
        <f t="shared" si="124"/>
        <v>8</v>
      </c>
      <c r="N326" s="43">
        <f t="shared" si="124"/>
        <v>17</v>
      </c>
      <c r="O326" s="43">
        <f t="shared" si="124"/>
        <v>0</v>
      </c>
      <c r="P326" s="43">
        <f t="shared" si="124"/>
        <v>0</v>
      </c>
      <c r="Q326" s="43">
        <f t="shared" si="124"/>
        <v>0</v>
      </c>
      <c r="R326" s="43">
        <f t="shared" si="124"/>
        <v>0</v>
      </c>
      <c r="S326" s="44">
        <f t="shared" si="124"/>
        <v>0</v>
      </c>
      <c r="T326" s="42" t="str">
        <f t="shared" si="121"/>
        <v>1.</v>
      </c>
      <c r="U326" s="43" t="str">
        <f t="shared" si="121"/>
        <v>2.</v>
      </c>
      <c r="V326" s="43" t="str">
        <f t="shared" si="121"/>
        <v>8.</v>
      </c>
      <c r="W326" s="43" t="str">
        <f t="shared" si="121"/>
        <v>17.</v>
      </c>
      <c r="X326" s="43" t="str">
        <f t="shared" si="121"/>
        <v/>
      </c>
      <c r="Y326" s="43" t="str">
        <f t="shared" si="121"/>
        <v/>
      </c>
      <c r="Z326" s="43" t="str">
        <f t="shared" si="121"/>
        <v/>
      </c>
      <c r="AA326" s="43" t="str">
        <f t="shared" si="121"/>
        <v/>
      </c>
      <c r="AB326" s="43" t="str">
        <f t="shared" si="121"/>
        <v/>
      </c>
      <c r="AC326" s="45" t="str">
        <f t="shared" si="115"/>
        <v>1.2.8.17.</v>
      </c>
    </row>
    <row r="327" spans="1:29" s="129" customFormat="1" ht="14.4" x14ac:dyDescent="0.3">
      <c r="A327" s="107" t="str">
        <f t="shared" si="122"/>
        <v>1.2.8.18</v>
      </c>
      <c r="B327" s="136" t="s">
        <v>482</v>
      </c>
      <c r="C327" s="36"/>
      <c r="D327" s="191"/>
      <c r="E327" s="189"/>
      <c r="F327" s="190">
        <f t="shared" si="120"/>
        <v>0</v>
      </c>
      <c r="G327" s="36"/>
      <c r="H327" s="39"/>
      <c r="I327" s="40" t="str">
        <f t="shared" si="114"/>
        <v>1.2.8.18</v>
      </c>
      <c r="J327" s="41">
        <v>4</v>
      </c>
      <c r="K327" s="42">
        <f t="shared" si="123"/>
        <v>1</v>
      </c>
      <c r="L327" s="43">
        <f t="shared" si="124"/>
        <v>2</v>
      </c>
      <c r="M327" s="43">
        <f t="shared" si="124"/>
        <v>8</v>
      </c>
      <c r="N327" s="43">
        <f t="shared" si="124"/>
        <v>18</v>
      </c>
      <c r="O327" s="43">
        <f t="shared" si="124"/>
        <v>0</v>
      </c>
      <c r="P327" s="43">
        <f t="shared" si="124"/>
        <v>0</v>
      </c>
      <c r="Q327" s="43">
        <f t="shared" si="124"/>
        <v>0</v>
      </c>
      <c r="R327" s="43">
        <f t="shared" si="124"/>
        <v>0</v>
      </c>
      <c r="S327" s="44">
        <f t="shared" si="124"/>
        <v>0</v>
      </c>
      <c r="T327" s="42" t="str">
        <f t="shared" si="121"/>
        <v>1.</v>
      </c>
      <c r="U327" s="43" t="str">
        <f t="shared" si="121"/>
        <v>2.</v>
      </c>
      <c r="V327" s="43" t="str">
        <f t="shared" si="121"/>
        <v>8.</v>
      </c>
      <c r="W327" s="43" t="str">
        <f t="shared" si="121"/>
        <v>18.</v>
      </c>
      <c r="X327" s="43" t="str">
        <f t="shared" si="121"/>
        <v/>
      </c>
      <c r="Y327" s="43" t="str">
        <f t="shared" si="121"/>
        <v/>
      </c>
      <c r="Z327" s="43" t="str">
        <f t="shared" si="121"/>
        <v/>
      </c>
      <c r="AA327" s="43" t="str">
        <f t="shared" si="121"/>
        <v/>
      </c>
      <c r="AB327" s="43" t="str">
        <f t="shared" si="121"/>
        <v/>
      </c>
      <c r="AC327" s="45" t="str">
        <f t="shared" si="115"/>
        <v>1.2.8.18.</v>
      </c>
    </row>
    <row r="328" spans="1:29" s="128" customFormat="1" ht="41.4" x14ac:dyDescent="0.3">
      <c r="A328" s="107" t="str">
        <f t="shared" si="122"/>
        <v>1.2.8.18.1</v>
      </c>
      <c r="B328" s="136" t="s">
        <v>452</v>
      </c>
      <c r="C328" s="36" t="s">
        <v>19</v>
      </c>
      <c r="D328" s="191">
        <f>144/2</f>
        <v>72</v>
      </c>
      <c r="E328" s="189">
        <v>167.89393132155311</v>
      </c>
      <c r="F328" s="190">
        <f t="shared" si="120"/>
        <v>12088.363055151824</v>
      </c>
      <c r="G328" s="36" t="s">
        <v>53</v>
      </c>
      <c r="H328" s="39" t="s">
        <v>847</v>
      </c>
      <c r="I328" s="40" t="str">
        <f t="shared" si="114"/>
        <v>1.2.8.18.1</v>
      </c>
      <c r="J328" s="41">
        <v>5</v>
      </c>
      <c r="K328" s="42">
        <f t="shared" si="123"/>
        <v>1</v>
      </c>
      <c r="L328" s="43">
        <f t="shared" si="124"/>
        <v>2</v>
      </c>
      <c r="M328" s="43">
        <f t="shared" si="124"/>
        <v>8</v>
      </c>
      <c r="N328" s="43">
        <f t="shared" si="124"/>
        <v>18</v>
      </c>
      <c r="O328" s="43">
        <f t="shared" si="124"/>
        <v>1</v>
      </c>
      <c r="P328" s="43">
        <f t="shared" si="124"/>
        <v>0</v>
      </c>
      <c r="Q328" s="43">
        <f t="shared" si="124"/>
        <v>0</v>
      </c>
      <c r="R328" s="43">
        <f t="shared" si="124"/>
        <v>0</v>
      </c>
      <c r="S328" s="44">
        <f t="shared" si="124"/>
        <v>0</v>
      </c>
      <c r="T328" s="42" t="str">
        <f t="shared" si="121"/>
        <v>1.</v>
      </c>
      <c r="U328" s="43" t="str">
        <f t="shared" si="121"/>
        <v>2.</v>
      </c>
      <c r="V328" s="43" t="str">
        <f t="shared" si="121"/>
        <v>8.</v>
      </c>
      <c r="W328" s="43" t="str">
        <f t="shared" si="121"/>
        <v>18.</v>
      </c>
      <c r="X328" s="43" t="str">
        <f t="shared" si="121"/>
        <v>1.</v>
      </c>
      <c r="Y328" s="43" t="str">
        <f t="shared" si="121"/>
        <v/>
      </c>
      <c r="Z328" s="43" t="str">
        <f t="shared" si="121"/>
        <v/>
      </c>
      <c r="AA328" s="43" t="str">
        <f t="shared" si="121"/>
        <v/>
      </c>
      <c r="AB328" s="43" t="str">
        <f t="shared" si="121"/>
        <v/>
      </c>
      <c r="AC328" s="45" t="str">
        <f t="shared" si="115"/>
        <v>1.2.8.18.1.</v>
      </c>
    </row>
    <row r="329" spans="1:29" s="128" customFormat="1" ht="41.4" x14ac:dyDescent="0.3">
      <c r="A329" s="107" t="str">
        <f t="shared" si="122"/>
        <v>1.2.8.18.2</v>
      </c>
      <c r="B329" s="136" t="s">
        <v>453</v>
      </c>
      <c r="C329" s="36" t="s">
        <v>19</v>
      </c>
      <c r="D329" s="191">
        <f>6624/2</f>
        <v>3312</v>
      </c>
      <c r="E329" s="189">
        <v>105.63068223176224</v>
      </c>
      <c r="F329" s="190">
        <f t="shared" si="120"/>
        <v>349848.81955159653</v>
      </c>
      <c r="G329" s="36" t="s">
        <v>71</v>
      </c>
      <c r="H329" s="39" t="s">
        <v>848</v>
      </c>
      <c r="I329" s="40" t="str">
        <f t="shared" si="114"/>
        <v>1.2.8.18.2</v>
      </c>
      <c r="J329" s="41">
        <v>5</v>
      </c>
      <c r="K329" s="42">
        <f t="shared" si="123"/>
        <v>1</v>
      </c>
      <c r="L329" s="43">
        <f t="shared" si="124"/>
        <v>2</v>
      </c>
      <c r="M329" s="43">
        <f t="shared" si="124"/>
        <v>8</v>
      </c>
      <c r="N329" s="43">
        <f t="shared" si="124"/>
        <v>18</v>
      </c>
      <c r="O329" s="43">
        <f t="shared" si="124"/>
        <v>2</v>
      </c>
      <c r="P329" s="43">
        <f t="shared" si="124"/>
        <v>0</v>
      </c>
      <c r="Q329" s="43">
        <f t="shared" si="124"/>
        <v>0</v>
      </c>
      <c r="R329" s="43">
        <f t="shared" si="124"/>
        <v>0</v>
      </c>
      <c r="S329" s="44">
        <f t="shared" si="124"/>
        <v>0</v>
      </c>
      <c r="T329" s="42" t="str">
        <f t="shared" si="121"/>
        <v>1.</v>
      </c>
      <c r="U329" s="43" t="str">
        <f t="shared" si="121"/>
        <v>2.</v>
      </c>
      <c r="V329" s="43" t="str">
        <f t="shared" si="121"/>
        <v>8.</v>
      </c>
      <c r="W329" s="43" t="str">
        <f t="shared" si="121"/>
        <v>18.</v>
      </c>
      <c r="X329" s="43" t="str">
        <f t="shared" si="121"/>
        <v>2.</v>
      </c>
      <c r="Y329" s="43" t="str">
        <f t="shared" si="121"/>
        <v/>
      </c>
      <c r="Z329" s="43" t="str">
        <f t="shared" si="121"/>
        <v/>
      </c>
      <c r="AA329" s="43" t="str">
        <f t="shared" si="121"/>
        <v/>
      </c>
      <c r="AB329" s="43" t="str">
        <f t="shared" si="121"/>
        <v/>
      </c>
      <c r="AC329" s="45" t="str">
        <f t="shared" si="115"/>
        <v>1.2.8.18.2.</v>
      </c>
    </row>
    <row r="330" spans="1:29" s="129" customFormat="1" ht="14.4" x14ac:dyDescent="0.3">
      <c r="A330" s="107" t="str">
        <f t="shared" si="122"/>
        <v>1.2.8.19</v>
      </c>
      <c r="B330" s="136" t="s">
        <v>483</v>
      </c>
      <c r="C330" s="36"/>
      <c r="D330" s="191"/>
      <c r="E330" s="189"/>
      <c r="F330" s="190">
        <f t="shared" si="120"/>
        <v>0</v>
      </c>
      <c r="G330" s="36"/>
      <c r="H330" s="39"/>
      <c r="I330" s="40" t="str">
        <f t="shared" si="114"/>
        <v>1.2.8.19</v>
      </c>
      <c r="J330" s="41">
        <v>4</v>
      </c>
      <c r="K330" s="42">
        <f t="shared" si="123"/>
        <v>1</v>
      </c>
      <c r="L330" s="43">
        <f t="shared" si="124"/>
        <v>2</v>
      </c>
      <c r="M330" s="43">
        <f t="shared" si="124"/>
        <v>8</v>
      </c>
      <c r="N330" s="43">
        <f t="shared" si="124"/>
        <v>19</v>
      </c>
      <c r="O330" s="43">
        <f t="shared" si="124"/>
        <v>0</v>
      </c>
      <c r="P330" s="43">
        <f t="shared" si="124"/>
        <v>0</v>
      </c>
      <c r="Q330" s="43">
        <f t="shared" si="124"/>
        <v>0</v>
      </c>
      <c r="R330" s="43">
        <f t="shared" si="124"/>
        <v>0</v>
      </c>
      <c r="S330" s="44">
        <f t="shared" si="124"/>
        <v>0</v>
      </c>
      <c r="T330" s="42" t="str">
        <f t="shared" si="121"/>
        <v>1.</v>
      </c>
      <c r="U330" s="43" t="str">
        <f t="shared" si="121"/>
        <v>2.</v>
      </c>
      <c r="V330" s="43" t="str">
        <f t="shared" si="121"/>
        <v>8.</v>
      </c>
      <c r="W330" s="43" t="str">
        <f t="shared" si="121"/>
        <v>19.</v>
      </c>
      <c r="X330" s="43" t="str">
        <f t="shared" si="121"/>
        <v/>
      </c>
      <c r="Y330" s="43" t="str">
        <f t="shared" si="121"/>
        <v/>
      </c>
      <c r="Z330" s="43" t="str">
        <f t="shared" si="121"/>
        <v/>
      </c>
      <c r="AA330" s="43" t="str">
        <f t="shared" si="121"/>
        <v/>
      </c>
      <c r="AB330" s="43" t="str">
        <f t="shared" si="121"/>
        <v/>
      </c>
      <c r="AC330" s="45" t="str">
        <f t="shared" si="115"/>
        <v>1.2.8.19.</v>
      </c>
    </row>
    <row r="331" spans="1:29" s="128" customFormat="1" ht="41.4" x14ac:dyDescent="0.3">
      <c r="A331" s="107" t="str">
        <f t="shared" si="122"/>
        <v>1.2.8.19.1</v>
      </c>
      <c r="B331" s="136" t="s">
        <v>484</v>
      </c>
      <c r="C331" s="36" t="s">
        <v>9</v>
      </c>
      <c r="D331" s="191">
        <f>2/2</f>
        <v>1</v>
      </c>
      <c r="E331" s="189">
        <v>192136.311322122</v>
      </c>
      <c r="F331" s="190">
        <f t="shared" si="120"/>
        <v>192136.311322122</v>
      </c>
      <c r="G331" s="36" t="s">
        <v>115</v>
      </c>
      <c r="H331" s="39" t="s">
        <v>849</v>
      </c>
      <c r="I331" s="40" t="str">
        <f t="shared" si="114"/>
        <v>1.2.8.19.1</v>
      </c>
      <c r="J331" s="41">
        <v>5</v>
      </c>
      <c r="K331" s="42">
        <f t="shared" si="123"/>
        <v>1</v>
      </c>
      <c r="L331" s="43">
        <f t="shared" si="124"/>
        <v>2</v>
      </c>
      <c r="M331" s="43">
        <f t="shared" si="124"/>
        <v>8</v>
      </c>
      <c r="N331" s="43">
        <f t="shared" si="124"/>
        <v>19</v>
      </c>
      <c r="O331" s="43">
        <f t="shared" si="124"/>
        <v>1</v>
      </c>
      <c r="P331" s="43">
        <f t="shared" si="124"/>
        <v>0</v>
      </c>
      <c r="Q331" s="43">
        <f t="shared" si="124"/>
        <v>0</v>
      </c>
      <c r="R331" s="43">
        <f t="shared" si="124"/>
        <v>0</v>
      </c>
      <c r="S331" s="44">
        <f t="shared" si="124"/>
        <v>0</v>
      </c>
      <c r="T331" s="42" t="str">
        <f t="shared" si="121"/>
        <v>1.</v>
      </c>
      <c r="U331" s="43" t="str">
        <f t="shared" si="121"/>
        <v>2.</v>
      </c>
      <c r="V331" s="43" t="str">
        <f t="shared" si="121"/>
        <v>8.</v>
      </c>
      <c r="W331" s="43" t="str">
        <f t="shared" si="121"/>
        <v>19.</v>
      </c>
      <c r="X331" s="43" t="str">
        <f t="shared" si="121"/>
        <v>1.</v>
      </c>
      <c r="Y331" s="43" t="str">
        <f t="shared" si="121"/>
        <v/>
      </c>
      <c r="Z331" s="43" t="str">
        <f t="shared" si="121"/>
        <v/>
      </c>
      <c r="AA331" s="43" t="str">
        <f t="shared" si="121"/>
        <v/>
      </c>
      <c r="AB331" s="43" t="str">
        <f t="shared" si="121"/>
        <v/>
      </c>
      <c r="AC331" s="45" t="str">
        <f t="shared" si="115"/>
        <v>1.2.8.19.1.</v>
      </c>
    </row>
    <row r="332" spans="1:29" s="128" customFormat="1" ht="41.4" x14ac:dyDescent="0.3">
      <c r="A332" s="107" t="str">
        <f t="shared" si="122"/>
        <v>1.2.8.19.2</v>
      </c>
      <c r="B332" s="136" t="s">
        <v>485</v>
      </c>
      <c r="C332" s="36" t="s">
        <v>9</v>
      </c>
      <c r="D332" s="191">
        <f>2/2</f>
        <v>1</v>
      </c>
      <c r="E332" s="189">
        <v>14147.629892843128</v>
      </c>
      <c r="F332" s="190">
        <f t="shared" si="120"/>
        <v>14147.629892843128</v>
      </c>
      <c r="G332" s="36" t="s">
        <v>486</v>
      </c>
      <c r="H332" s="39" t="s">
        <v>850</v>
      </c>
      <c r="I332" s="40" t="str">
        <f t="shared" si="114"/>
        <v>1.2.8.19.2</v>
      </c>
      <c r="J332" s="41">
        <v>5</v>
      </c>
      <c r="K332" s="42">
        <f t="shared" si="123"/>
        <v>1</v>
      </c>
      <c r="L332" s="43">
        <f t="shared" si="124"/>
        <v>2</v>
      </c>
      <c r="M332" s="43">
        <f t="shared" si="124"/>
        <v>8</v>
      </c>
      <c r="N332" s="43">
        <f t="shared" si="124"/>
        <v>19</v>
      </c>
      <c r="O332" s="43">
        <f t="shared" si="124"/>
        <v>2</v>
      </c>
      <c r="P332" s="43">
        <f t="shared" si="124"/>
        <v>0</v>
      </c>
      <c r="Q332" s="43">
        <f t="shared" si="124"/>
        <v>0</v>
      </c>
      <c r="R332" s="43">
        <f t="shared" si="124"/>
        <v>0</v>
      </c>
      <c r="S332" s="44">
        <f t="shared" si="124"/>
        <v>0</v>
      </c>
      <c r="T332" s="42" t="str">
        <f t="shared" si="121"/>
        <v>1.</v>
      </c>
      <c r="U332" s="43" t="str">
        <f t="shared" si="121"/>
        <v>2.</v>
      </c>
      <c r="V332" s="43" t="str">
        <f t="shared" si="121"/>
        <v>8.</v>
      </c>
      <c r="W332" s="43" t="str">
        <f t="shared" si="121"/>
        <v>19.</v>
      </c>
      <c r="X332" s="43" t="str">
        <f t="shared" si="121"/>
        <v>2.</v>
      </c>
      <c r="Y332" s="43" t="str">
        <f t="shared" si="121"/>
        <v/>
      </c>
      <c r="Z332" s="43" t="str">
        <f t="shared" si="121"/>
        <v/>
      </c>
      <c r="AA332" s="43" t="str">
        <f t="shared" si="121"/>
        <v/>
      </c>
      <c r="AB332" s="43" t="str">
        <f t="shared" si="121"/>
        <v/>
      </c>
      <c r="AC332" s="45" t="str">
        <f t="shared" si="115"/>
        <v>1.2.8.19.2.</v>
      </c>
    </row>
    <row r="333" spans="1:29" s="128" customFormat="1" ht="27.6" x14ac:dyDescent="0.3">
      <c r="A333" s="107" t="str">
        <f t="shared" si="122"/>
        <v>1.2.8.19.3</v>
      </c>
      <c r="B333" s="136" t="s">
        <v>24</v>
      </c>
      <c r="C333" s="36" t="s">
        <v>36</v>
      </c>
      <c r="D333" s="191">
        <f>80/2</f>
        <v>40</v>
      </c>
      <c r="E333" s="189">
        <v>644.54414060013164</v>
      </c>
      <c r="F333" s="190">
        <f t="shared" si="120"/>
        <v>25781.765624005267</v>
      </c>
      <c r="G333" s="36" t="s">
        <v>57</v>
      </c>
      <c r="H333" s="39" t="s">
        <v>851</v>
      </c>
      <c r="I333" s="40" t="str">
        <f t="shared" si="114"/>
        <v>1.2.8.19.3</v>
      </c>
      <c r="J333" s="41">
        <v>5</v>
      </c>
      <c r="K333" s="42">
        <f t="shared" si="123"/>
        <v>1</v>
      </c>
      <c r="L333" s="43">
        <f t="shared" si="124"/>
        <v>2</v>
      </c>
      <c r="M333" s="43">
        <f t="shared" si="124"/>
        <v>8</v>
      </c>
      <c r="N333" s="43">
        <f t="shared" si="124"/>
        <v>19</v>
      </c>
      <c r="O333" s="43">
        <f t="shared" si="124"/>
        <v>3</v>
      </c>
      <c r="P333" s="43">
        <f t="shared" si="124"/>
        <v>0</v>
      </c>
      <c r="Q333" s="43">
        <f t="shared" si="124"/>
        <v>0</v>
      </c>
      <c r="R333" s="43">
        <f t="shared" si="124"/>
        <v>0</v>
      </c>
      <c r="S333" s="44">
        <f t="shared" si="124"/>
        <v>0</v>
      </c>
      <c r="T333" s="42" t="str">
        <f t="shared" si="121"/>
        <v>1.</v>
      </c>
      <c r="U333" s="43" t="str">
        <f t="shared" si="121"/>
        <v>2.</v>
      </c>
      <c r="V333" s="43" t="str">
        <f t="shared" si="121"/>
        <v>8.</v>
      </c>
      <c r="W333" s="43" t="str">
        <f t="shared" si="121"/>
        <v>19.</v>
      </c>
      <c r="X333" s="43" t="str">
        <f t="shared" si="121"/>
        <v>3.</v>
      </c>
      <c r="Y333" s="43" t="str">
        <f t="shared" si="121"/>
        <v/>
      </c>
      <c r="Z333" s="43" t="str">
        <f t="shared" si="121"/>
        <v/>
      </c>
      <c r="AA333" s="43" t="str">
        <f t="shared" si="121"/>
        <v/>
      </c>
      <c r="AB333" s="43" t="str">
        <f t="shared" si="121"/>
        <v/>
      </c>
      <c r="AC333" s="45" t="str">
        <f t="shared" si="115"/>
        <v>1.2.8.19.3.</v>
      </c>
    </row>
    <row r="334" spans="1:29" s="129" customFormat="1" ht="14.4" x14ac:dyDescent="0.3">
      <c r="A334" s="107" t="str">
        <f t="shared" si="122"/>
        <v>1.2.8.20</v>
      </c>
      <c r="B334" s="136" t="s">
        <v>487</v>
      </c>
      <c r="C334" s="36"/>
      <c r="D334" s="191"/>
      <c r="E334" s="189"/>
      <c r="F334" s="190">
        <f t="shared" si="120"/>
        <v>0</v>
      </c>
      <c r="G334" s="36"/>
      <c r="H334" s="39"/>
      <c r="I334" s="40" t="str">
        <f t="shared" ref="I334:I397" si="125">IF(J334=0,"",LEFT(AC334,LEN(AC334)-1))</f>
        <v>1.2.8.20</v>
      </c>
      <c r="J334" s="41">
        <v>4</v>
      </c>
      <c r="K334" s="42">
        <f t="shared" si="123"/>
        <v>1</v>
      </c>
      <c r="L334" s="43">
        <f t="shared" si="124"/>
        <v>2</v>
      </c>
      <c r="M334" s="43">
        <f t="shared" si="124"/>
        <v>8</v>
      </c>
      <c r="N334" s="43">
        <f t="shared" si="124"/>
        <v>20</v>
      </c>
      <c r="O334" s="43">
        <f t="shared" si="124"/>
        <v>0</v>
      </c>
      <c r="P334" s="43">
        <f t="shared" si="124"/>
        <v>0</v>
      </c>
      <c r="Q334" s="43">
        <f t="shared" si="124"/>
        <v>0</v>
      </c>
      <c r="R334" s="43">
        <f t="shared" si="124"/>
        <v>0</v>
      </c>
      <c r="S334" s="44">
        <f t="shared" si="124"/>
        <v>0</v>
      </c>
      <c r="T334" s="42" t="str">
        <f t="shared" si="121"/>
        <v>1.</v>
      </c>
      <c r="U334" s="43" t="str">
        <f t="shared" si="121"/>
        <v>2.</v>
      </c>
      <c r="V334" s="43" t="str">
        <f t="shared" si="121"/>
        <v>8.</v>
      </c>
      <c r="W334" s="43" t="str">
        <f t="shared" si="121"/>
        <v>20.</v>
      </c>
      <c r="X334" s="43" t="str">
        <f t="shared" si="121"/>
        <v/>
      </c>
      <c r="Y334" s="43" t="str">
        <f t="shared" si="121"/>
        <v/>
      </c>
      <c r="Z334" s="43" t="str">
        <f t="shared" si="121"/>
        <v/>
      </c>
      <c r="AA334" s="43" t="str">
        <f t="shared" si="121"/>
        <v/>
      </c>
      <c r="AB334" s="43" t="str">
        <f t="shared" si="121"/>
        <v/>
      </c>
      <c r="AC334" s="45" t="str">
        <f t="shared" ref="AC334:AC397" si="126">T334&amp;U334&amp;V334&amp;W334&amp;X334&amp;Y334&amp;Z334&amp;AA334&amp;AB334</f>
        <v>1.2.8.20.</v>
      </c>
    </row>
    <row r="335" spans="1:29" s="128" customFormat="1" ht="41.4" x14ac:dyDescent="0.3">
      <c r="A335" s="107" t="str">
        <f t="shared" si="122"/>
        <v>1.2.8.20.1</v>
      </c>
      <c r="B335" s="136" t="s">
        <v>488</v>
      </c>
      <c r="C335" s="36" t="s">
        <v>17</v>
      </c>
      <c r="D335" s="191">
        <f>24.5/2</f>
        <v>12.25</v>
      </c>
      <c r="E335" s="189">
        <v>145.66313061215044</v>
      </c>
      <c r="F335" s="190">
        <f t="shared" si="120"/>
        <v>1784.373349998843</v>
      </c>
      <c r="G335" s="36" t="s">
        <v>108</v>
      </c>
      <c r="H335" s="39" t="s">
        <v>852</v>
      </c>
      <c r="I335" s="40" t="str">
        <f t="shared" si="125"/>
        <v>1.2.8.20.1</v>
      </c>
      <c r="J335" s="41">
        <v>5</v>
      </c>
      <c r="K335" s="42">
        <f t="shared" si="123"/>
        <v>1</v>
      </c>
      <c r="L335" s="43">
        <f t="shared" si="124"/>
        <v>2</v>
      </c>
      <c r="M335" s="43">
        <f t="shared" si="124"/>
        <v>8</v>
      </c>
      <c r="N335" s="43">
        <f t="shared" si="124"/>
        <v>20</v>
      </c>
      <c r="O335" s="43">
        <f t="shared" si="124"/>
        <v>1</v>
      </c>
      <c r="P335" s="43">
        <f t="shared" si="124"/>
        <v>0</v>
      </c>
      <c r="Q335" s="43">
        <f t="shared" si="124"/>
        <v>0</v>
      </c>
      <c r="R335" s="43">
        <f t="shared" si="124"/>
        <v>0</v>
      </c>
      <c r="S335" s="44">
        <f t="shared" si="124"/>
        <v>0</v>
      </c>
      <c r="T335" s="42" t="str">
        <f t="shared" si="121"/>
        <v>1.</v>
      </c>
      <c r="U335" s="43" t="str">
        <f t="shared" si="121"/>
        <v>2.</v>
      </c>
      <c r="V335" s="43" t="str">
        <f t="shared" si="121"/>
        <v>8.</v>
      </c>
      <c r="W335" s="43" t="str">
        <f t="shared" si="121"/>
        <v>20.</v>
      </c>
      <c r="X335" s="43" t="str">
        <f t="shared" si="121"/>
        <v>1.</v>
      </c>
      <c r="Y335" s="43" t="str">
        <f t="shared" si="121"/>
        <v/>
      </c>
      <c r="Z335" s="43" t="str">
        <f t="shared" si="121"/>
        <v/>
      </c>
      <c r="AA335" s="43" t="str">
        <f t="shared" si="121"/>
        <v/>
      </c>
      <c r="AB335" s="43" t="str">
        <f t="shared" si="121"/>
        <v/>
      </c>
      <c r="AC335" s="45" t="str">
        <f t="shared" si="126"/>
        <v>1.2.8.20.1.</v>
      </c>
    </row>
    <row r="336" spans="1:29" s="128" customFormat="1" ht="27.6" x14ac:dyDescent="0.3">
      <c r="A336" s="107" t="str">
        <f t="shared" si="122"/>
        <v>1.2.8.20.2</v>
      </c>
      <c r="B336" s="136" t="s">
        <v>489</v>
      </c>
      <c r="C336" s="36" t="s">
        <v>17</v>
      </c>
      <c r="D336" s="191">
        <f>24.5/2</f>
        <v>12.25</v>
      </c>
      <c r="E336" s="189">
        <v>80.499416347369291</v>
      </c>
      <c r="F336" s="190">
        <f t="shared" si="120"/>
        <v>986.11785025527377</v>
      </c>
      <c r="G336" s="36" t="s">
        <v>84</v>
      </c>
      <c r="H336" s="39" t="s">
        <v>853</v>
      </c>
      <c r="I336" s="40" t="str">
        <f t="shared" si="125"/>
        <v>1.2.8.20.2</v>
      </c>
      <c r="J336" s="41">
        <v>5</v>
      </c>
      <c r="K336" s="42">
        <f t="shared" si="123"/>
        <v>1</v>
      </c>
      <c r="L336" s="43">
        <f t="shared" si="124"/>
        <v>2</v>
      </c>
      <c r="M336" s="43">
        <f t="shared" si="124"/>
        <v>8</v>
      </c>
      <c r="N336" s="43">
        <f t="shared" si="124"/>
        <v>20</v>
      </c>
      <c r="O336" s="43">
        <f t="shared" si="124"/>
        <v>2</v>
      </c>
      <c r="P336" s="43">
        <f t="shared" si="124"/>
        <v>0</v>
      </c>
      <c r="Q336" s="43">
        <f t="shared" si="124"/>
        <v>0</v>
      </c>
      <c r="R336" s="43">
        <f t="shared" si="124"/>
        <v>0</v>
      </c>
      <c r="S336" s="44">
        <f t="shared" si="124"/>
        <v>0</v>
      </c>
      <c r="T336" s="42" t="str">
        <f t="shared" si="121"/>
        <v>1.</v>
      </c>
      <c r="U336" s="43" t="str">
        <f t="shared" si="121"/>
        <v>2.</v>
      </c>
      <c r="V336" s="43" t="str">
        <f t="shared" si="121"/>
        <v>8.</v>
      </c>
      <c r="W336" s="43" t="str">
        <f t="shared" si="121"/>
        <v>20.</v>
      </c>
      <c r="X336" s="43" t="str">
        <f t="shared" si="121"/>
        <v>2.</v>
      </c>
      <c r="Y336" s="43" t="str">
        <f t="shared" si="121"/>
        <v/>
      </c>
      <c r="Z336" s="43" t="str">
        <f t="shared" si="121"/>
        <v/>
      </c>
      <c r="AA336" s="43" t="str">
        <f t="shared" si="121"/>
        <v/>
      </c>
      <c r="AB336" s="43" t="str">
        <f t="shared" si="121"/>
        <v/>
      </c>
      <c r="AC336" s="45" t="str">
        <f t="shared" si="126"/>
        <v>1.2.8.20.2.</v>
      </c>
    </row>
    <row r="337" spans="1:29" s="128" customFormat="1" ht="27.6" x14ac:dyDescent="0.3">
      <c r="A337" s="107" t="str">
        <f t="shared" si="122"/>
        <v>1.2.8.20.3</v>
      </c>
      <c r="B337" s="136" t="s">
        <v>490</v>
      </c>
      <c r="C337" s="36" t="s">
        <v>9</v>
      </c>
      <c r="D337" s="191">
        <f>300/2</f>
        <v>150</v>
      </c>
      <c r="E337" s="189">
        <v>878.43024872513251</v>
      </c>
      <c r="F337" s="190">
        <f t="shared" si="120"/>
        <v>131764.53730876988</v>
      </c>
      <c r="G337" s="36" t="s">
        <v>59</v>
      </c>
      <c r="H337" s="39" t="s">
        <v>854</v>
      </c>
      <c r="I337" s="40" t="str">
        <f t="shared" si="125"/>
        <v>1.2.8.20.3</v>
      </c>
      <c r="J337" s="41">
        <v>5</v>
      </c>
      <c r="K337" s="42">
        <f t="shared" si="123"/>
        <v>1</v>
      </c>
      <c r="L337" s="43">
        <f t="shared" si="124"/>
        <v>2</v>
      </c>
      <c r="M337" s="43">
        <f t="shared" si="124"/>
        <v>8</v>
      </c>
      <c r="N337" s="43">
        <f t="shared" si="124"/>
        <v>20</v>
      </c>
      <c r="O337" s="43">
        <f t="shared" si="124"/>
        <v>3</v>
      </c>
      <c r="P337" s="43">
        <f t="shared" si="124"/>
        <v>0</v>
      </c>
      <c r="Q337" s="43">
        <f t="shared" si="124"/>
        <v>0</v>
      </c>
      <c r="R337" s="43">
        <f t="shared" si="124"/>
        <v>0</v>
      </c>
      <c r="S337" s="44">
        <f t="shared" si="124"/>
        <v>0</v>
      </c>
      <c r="T337" s="42" t="str">
        <f t="shared" si="121"/>
        <v>1.</v>
      </c>
      <c r="U337" s="43" t="str">
        <f t="shared" si="121"/>
        <v>2.</v>
      </c>
      <c r="V337" s="43" t="str">
        <f t="shared" si="121"/>
        <v>8.</v>
      </c>
      <c r="W337" s="43" t="str">
        <f t="shared" si="121"/>
        <v>20.</v>
      </c>
      <c r="X337" s="43" t="str">
        <f t="shared" si="121"/>
        <v>3.</v>
      </c>
      <c r="Y337" s="43" t="str">
        <f t="shared" si="121"/>
        <v/>
      </c>
      <c r="Z337" s="43" t="str">
        <f t="shared" si="121"/>
        <v/>
      </c>
      <c r="AA337" s="43" t="str">
        <f t="shared" si="121"/>
        <v/>
      </c>
      <c r="AB337" s="43" t="str">
        <f t="shared" si="121"/>
        <v/>
      </c>
      <c r="AC337" s="45" t="str">
        <f t="shared" si="126"/>
        <v>1.2.8.20.3.</v>
      </c>
    </row>
    <row r="338" spans="1:29" s="128" customFormat="1" ht="27.6" x14ac:dyDescent="0.3">
      <c r="A338" s="107" t="str">
        <f t="shared" si="122"/>
        <v>1.2.8.20.4</v>
      </c>
      <c r="B338" s="136" t="s">
        <v>491</v>
      </c>
      <c r="C338" s="36" t="s">
        <v>10</v>
      </c>
      <c r="D338" s="191">
        <f>210/2</f>
        <v>105</v>
      </c>
      <c r="E338" s="189">
        <v>81.997491052148305</v>
      </c>
      <c r="F338" s="190">
        <f t="shared" si="120"/>
        <v>8609.7365604755723</v>
      </c>
      <c r="G338" s="36" t="s">
        <v>60</v>
      </c>
      <c r="H338" s="39" t="s">
        <v>855</v>
      </c>
      <c r="I338" s="40" t="str">
        <f t="shared" si="125"/>
        <v>1.2.8.20.4</v>
      </c>
      <c r="J338" s="41">
        <v>5</v>
      </c>
      <c r="K338" s="42">
        <f t="shared" si="123"/>
        <v>1</v>
      </c>
      <c r="L338" s="43">
        <f t="shared" si="124"/>
        <v>2</v>
      </c>
      <c r="M338" s="43">
        <f t="shared" si="124"/>
        <v>8</v>
      </c>
      <c r="N338" s="43">
        <f t="shared" si="124"/>
        <v>20</v>
      </c>
      <c r="O338" s="43">
        <f t="shared" si="124"/>
        <v>4</v>
      </c>
      <c r="P338" s="43">
        <f t="shared" si="124"/>
        <v>0</v>
      </c>
      <c r="Q338" s="43">
        <f t="shared" si="124"/>
        <v>0</v>
      </c>
      <c r="R338" s="43">
        <f t="shared" si="124"/>
        <v>0</v>
      </c>
      <c r="S338" s="44">
        <f t="shared" si="124"/>
        <v>0</v>
      </c>
      <c r="T338" s="42" t="str">
        <f t="shared" si="121"/>
        <v>1.</v>
      </c>
      <c r="U338" s="43" t="str">
        <f t="shared" si="121"/>
        <v>2.</v>
      </c>
      <c r="V338" s="43" t="str">
        <f t="shared" si="121"/>
        <v>8.</v>
      </c>
      <c r="W338" s="43" t="str">
        <f t="shared" si="121"/>
        <v>20.</v>
      </c>
      <c r="X338" s="43" t="str">
        <f t="shared" si="121"/>
        <v>4.</v>
      </c>
      <c r="Y338" s="43" t="str">
        <f t="shared" si="121"/>
        <v/>
      </c>
      <c r="Z338" s="43" t="str">
        <f t="shared" si="121"/>
        <v/>
      </c>
      <c r="AA338" s="43" t="str">
        <f t="shared" si="121"/>
        <v/>
      </c>
      <c r="AB338" s="43" t="str">
        <f t="shared" si="121"/>
        <v/>
      </c>
      <c r="AC338" s="45" t="str">
        <f t="shared" si="126"/>
        <v>1.2.8.20.4.</v>
      </c>
    </row>
    <row r="339" spans="1:29" s="128" customFormat="1" ht="27.6" x14ac:dyDescent="0.3">
      <c r="A339" s="107" t="str">
        <f t="shared" si="122"/>
        <v>1.2.8.20.5</v>
      </c>
      <c r="B339" s="136" t="s">
        <v>492</v>
      </c>
      <c r="C339" s="36" t="s">
        <v>20</v>
      </c>
      <c r="D339" s="191">
        <f>2/2</f>
        <v>1</v>
      </c>
      <c r="E339" s="189">
        <v>34.85274706544228</v>
      </c>
      <c r="F339" s="190">
        <f t="shared" si="120"/>
        <v>34.85274706544228</v>
      </c>
      <c r="G339" s="36" t="s">
        <v>95</v>
      </c>
      <c r="H339" s="39" t="s">
        <v>856</v>
      </c>
      <c r="I339" s="40" t="str">
        <f t="shared" si="125"/>
        <v>1.2.8.20.5</v>
      </c>
      <c r="J339" s="41">
        <v>5</v>
      </c>
      <c r="K339" s="42">
        <f t="shared" si="123"/>
        <v>1</v>
      </c>
      <c r="L339" s="43">
        <f t="shared" si="124"/>
        <v>2</v>
      </c>
      <c r="M339" s="43">
        <f t="shared" si="124"/>
        <v>8</v>
      </c>
      <c r="N339" s="43">
        <f t="shared" si="124"/>
        <v>20</v>
      </c>
      <c r="O339" s="43">
        <f t="shared" si="124"/>
        <v>5</v>
      </c>
      <c r="P339" s="43">
        <f t="shared" si="124"/>
        <v>0</v>
      </c>
      <c r="Q339" s="43">
        <f t="shared" si="124"/>
        <v>0</v>
      </c>
      <c r="R339" s="43">
        <f t="shared" si="124"/>
        <v>0</v>
      </c>
      <c r="S339" s="44">
        <f t="shared" si="124"/>
        <v>0</v>
      </c>
      <c r="T339" s="42" t="str">
        <f t="shared" si="121"/>
        <v>1.</v>
      </c>
      <c r="U339" s="43" t="str">
        <f t="shared" si="121"/>
        <v>2.</v>
      </c>
      <c r="V339" s="43" t="str">
        <f t="shared" si="121"/>
        <v>8.</v>
      </c>
      <c r="W339" s="43" t="str">
        <f t="shared" si="121"/>
        <v>20.</v>
      </c>
      <c r="X339" s="43" t="str">
        <f t="shared" si="121"/>
        <v>5.</v>
      </c>
      <c r="Y339" s="43" t="str">
        <f t="shared" si="121"/>
        <v/>
      </c>
      <c r="Z339" s="43" t="str">
        <f t="shared" si="121"/>
        <v/>
      </c>
      <c r="AA339" s="43" t="str">
        <f t="shared" si="121"/>
        <v/>
      </c>
      <c r="AB339" s="43" t="str">
        <f t="shared" si="121"/>
        <v/>
      </c>
      <c r="AC339" s="45" t="str">
        <f t="shared" si="126"/>
        <v>1.2.8.20.5.</v>
      </c>
    </row>
    <row r="340" spans="1:29" s="128" customFormat="1" ht="27.6" x14ac:dyDescent="0.3">
      <c r="A340" s="107" t="str">
        <f t="shared" si="122"/>
        <v>1.2.8.20.6</v>
      </c>
      <c r="B340" s="136" t="s">
        <v>493</v>
      </c>
      <c r="C340" s="36" t="s">
        <v>20</v>
      </c>
      <c r="D340" s="191">
        <f>2/2</f>
        <v>1</v>
      </c>
      <c r="E340" s="189">
        <v>69.134688061412007</v>
      </c>
      <c r="F340" s="190">
        <f t="shared" si="120"/>
        <v>69.134688061412007</v>
      </c>
      <c r="G340" s="36" t="s">
        <v>96</v>
      </c>
      <c r="H340" s="39" t="s">
        <v>857</v>
      </c>
      <c r="I340" s="40" t="str">
        <f t="shared" si="125"/>
        <v>1.2.8.20.6</v>
      </c>
      <c r="J340" s="41">
        <v>5</v>
      </c>
      <c r="K340" s="42">
        <f t="shared" si="123"/>
        <v>1</v>
      </c>
      <c r="L340" s="43">
        <f t="shared" si="124"/>
        <v>2</v>
      </c>
      <c r="M340" s="43">
        <f t="shared" si="124"/>
        <v>8</v>
      </c>
      <c r="N340" s="43">
        <f t="shared" si="124"/>
        <v>20</v>
      </c>
      <c r="O340" s="43">
        <f t="shared" si="124"/>
        <v>6</v>
      </c>
      <c r="P340" s="43">
        <f t="shared" si="124"/>
        <v>0</v>
      </c>
      <c r="Q340" s="43">
        <f t="shared" si="124"/>
        <v>0</v>
      </c>
      <c r="R340" s="43">
        <f t="shared" si="124"/>
        <v>0</v>
      </c>
      <c r="S340" s="44">
        <f t="shared" si="124"/>
        <v>0</v>
      </c>
      <c r="T340" s="42" t="str">
        <f t="shared" si="121"/>
        <v>1.</v>
      </c>
      <c r="U340" s="43" t="str">
        <f t="shared" si="121"/>
        <v>2.</v>
      </c>
      <c r="V340" s="43" t="str">
        <f t="shared" si="121"/>
        <v>8.</v>
      </c>
      <c r="W340" s="43" t="str">
        <f t="shared" si="121"/>
        <v>20.</v>
      </c>
      <c r="X340" s="43" t="str">
        <f t="shared" si="121"/>
        <v>6.</v>
      </c>
      <c r="Y340" s="43" t="str">
        <f t="shared" si="121"/>
        <v/>
      </c>
      <c r="Z340" s="43" t="str">
        <f t="shared" si="121"/>
        <v/>
      </c>
      <c r="AA340" s="43" t="str">
        <f t="shared" si="121"/>
        <v/>
      </c>
      <c r="AB340" s="43" t="str">
        <f t="shared" si="121"/>
        <v/>
      </c>
      <c r="AC340" s="45" t="str">
        <f t="shared" si="126"/>
        <v>1.2.8.20.6.</v>
      </c>
    </row>
    <row r="341" spans="1:29" s="128" customFormat="1" ht="27.6" x14ac:dyDescent="0.3">
      <c r="A341" s="107" t="str">
        <f t="shared" si="122"/>
        <v>1.2.8.20.7</v>
      </c>
      <c r="B341" s="137" t="s">
        <v>494</v>
      </c>
      <c r="C341" s="65" t="s">
        <v>28</v>
      </c>
      <c r="D341" s="192">
        <f>200/2</f>
        <v>100</v>
      </c>
      <c r="E341" s="189">
        <v>12.711851167153943</v>
      </c>
      <c r="F341" s="193">
        <f t="shared" si="120"/>
        <v>1271.1851167153943</v>
      </c>
      <c r="G341" s="65" t="s">
        <v>112</v>
      </c>
      <c r="H341" s="39" t="s">
        <v>858</v>
      </c>
      <c r="I341" s="40" t="str">
        <f t="shared" si="125"/>
        <v>1.2.8.20.7</v>
      </c>
      <c r="J341" s="41">
        <v>5</v>
      </c>
      <c r="K341" s="42">
        <f t="shared" si="123"/>
        <v>1</v>
      </c>
      <c r="L341" s="43">
        <f t="shared" ref="L341:S356" si="127">IF(L$10=$J341,L340+1,IF(AND(L$10&lt;$J341,L340=0),1,IF(K341&lt;&gt;K340,0,L340)))</f>
        <v>2</v>
      </c>
      <c r="M341" s="43">
        <f t="shared" si="127"/>
        <v>8</v>
      </c>
      <c r="N341" s="43">
        <f t="shared" si="127"/>
        <v>20</v>
      </c>
      <c r="O341" s="43">
        <f t="shared" si="127"/>
        <v>7</v>
      </c>
      <c r="P341" s="43">
        <f t="shared" si="127"/>
        <v>0</v>
      </c>
      <c r="Q341" s="43">
        <f t="shared" si="127"/>
        <v>0</v>
      </c>
      <c r="R341" s="43">
        <f t="shared" si="127"/>
        <v>0</v>
      </c>
      <c r="S341" s="44">
        <f t="shared" si="127"/>
        <v>0</v>
      </c>
      <c r="T341" s="42" t="str">
        <f t="shared" si="121"/>
        <v>1.</v>
      </c>
      <c r="U341" s="43" t="str">
        <f t="shared" si="121"/>
        <v>2.</v>
      </c>
      <c r="V341" s="43" t="str">
        <f t="shared" si="121"/>
        <v>8.</v>
      </c>
      <c r="W341" s="43" t="str">
        <f t="shared" si="121"/>
        <v>20.</v>
      </c>
      <c r="X341" s="43" t="str">
        <f t="shared" si="121"/>
        <v>7.</v>
      </c>
      <c r="Y341" s="43" t="str">
        <f t="shared" si="121"/>
        <v/>
      </c>
      <c r="Z341" s="43" t="str">
        <f t="shared" si="121"/>
        <v/>
      </c>
      <c r="AA341" s="43" t="str">
        <f t="shared" si="121"/>
        <v/>
      </c>
      <c r="AB341" s="43" t="str">
        <f t="shared" si="121"/>
        <v/>
      </c>
      <c r="AC341" s="45" t="str">
        <f t="shared" si="126"/>
        <v>1.2.8.20.7.</v>
      </c>
    </row>
    <row r="342" spans="1:29" s="138" customFormat="1" ht="14.4" x14ac:dyDescent="0.3">
      <c r="A342" s="107" t="str">
        <f t="shared" si="122"/>
        <v>1.2.8.20.8</v>
      </c>
      <c r="B342" s="136" t="s">
        <v>495</v>
      </c>
      <c r="C342" s="36" t="s">
        <v>9</v>
      </c>
      <c r="D342" s="191">
        <f>2/2</f>
        <v>1</v>
      </c>
      <c r="E342" s="189">
        <v>2865256.2083277237</v>
      </c>
      <c r="F342" s="190">
        <f t="shared" si="120"/>
        <v>2865256.2083277237</v>
      </c>
      <c r="G342" s="36" t="s">
        <v>61</v>
      </c>
      <c r="H342" s="39" t="s">
        <v>859</v>
      </c>
      <c r="I342" s="40" t="str">
        <f t="shared" si="125"/>
        <v>1.2.8.20.8</v>
      </c>
      <c r="J342" s="41">
        <v>5</v>
      </c>
      <c r="K342" s="42">
        <f t="shared" si="123"/>
        <v>1</v>
      </c>
      <c r="L342" s="43">
        <f t="shared" si="127"/>
        <v>2</v>
      </c>
      <c r="M342" s="43">
        <f t="shared" si="127"/>
        <v>8</v>
      </c>
      <c r="N342" s="43">
        <f t="shared" si="127"/>
        <v>20</v>
      </c>
      <c r="O342" s="43">
        <f t="shared" si="127"/>
        <v>8</v>
      </c>
      <c r="P342" s="43">
        <f t="shared" si="127"/>
        <v>0</v>
      </c>
      <c r="Q342" s="43">
        <f t="shared" si="127"/>
        <v>0</v>
      </c>
      <c r="R342" s="43">
        <f t="shared" si="127"/>
        <v>0</v>
      </c>
      <c r="S342" s="44">
        <f t="shared" si="127"/>
        <v>0</v>
      </c>
      <c r="T342" s="42" t="str">
        <f t="shared" si="121"/>
        <v>1.</v>
      </c>
      <c r="U342" s="43" t="str">
        <f t="shared" si="121"/>
        <v>2.</v>
      </c>
      <c r="V342" s="43" t="str">
        <f t="shared" si="121"/>
        <v>8.</v>
      </c>
      <c r="W342" s="43" t="str">
        <f t="shared" si="121"/>
        <v>20.</v>
      </c>
      <c r="X342" s="43" t="str">
        <f t="shared" si="121"/>
        <v>8.</v>
      </c>
      <c r="Y342" s="43" t="str">
        <f t="shared" si="121"/>
        <v/>
      </c>
      <c r="Z342" s="43" t="str">
        <f t="shared" si="121"/>
        <v/>
      </c>
      <c r="AA342" s="43" t="str">
        <f t="shared" si="121"/>
        <v/>
      </c>
      <c r="AB342" s="43" t="str">
        <f t="shared" si="121"/>
        <v/>
      </c>
      <c r="AC342" s="45" t="str">
        <f t="shared" si="126"/>
        <v>1.2.8.20.8.</v>
      </c>
    </row>
    <row r="343" spans="1:29" s="138" customFormat="1" ht="14.4" x14ac:dyDescent="0.3">
      <c r="A343" s="107" t="str">
        <f t="shared" si="122"/>
        <v>1.2.8.20.9</v>
      </c>
      <c r="B343" s="136" t="s">
        <v>496</v>
      </c>
      <c r="C343" s="36" t="s">
        <v>9</v>
      </c>
      <c r="D343" s="191">
        <f>2/2</f>
        <v>1</v>
      </c>
      <c r="E343" s="189">
        <v>198679.98829494501</v>
      </c>
      <c r="F343" s="190">
        <f t="shared" si="120"/>
        <v>198679.98829494501</v>
      </c>
      <c r="G343" s="36" t="s">
        <v>92</v>
      </c>
      <c r="H343" s="39" t="s">
        <v>860</v>
      </c>
      <c r="I343" s="40" t="str">
        <f t="shared" si="125"/>
        <v>1.2.8.20.9</v>
      </c>
      <c r="J343" s="41">
        <v>5</v>
      </c>
      <c r="K343" s="42">
        <f t="shared" si="123"/>
        <v>1</v>
      </c>
      <c r="L343" s="43">
        <f t="shared" si="127"/>
        <v>2</v>
      </c>
      <c r="M343" s="43">
        <f t="shared" si="127"/>
        <v>8</v>
      </c>
      <c r="N343" s="43">
        <f t="shared" si="127"/>
        <v>20</v>
      </c>
      <c r="O343" s="43">
        <f t="shared" si="127"/>
        <v>9</v>
      </c>
      <c r="P343" s="43">
        <f t="shared" si="127"/>
        <v>0</v>
      </c>
      <c r="Q343" s="43">
        <f t="shared" si="127"/>
        <v>0</v>
      </c>
      <c r="R343" s="43">
        <f t="shared" si="127"/>
        <v>0</v>
      </c>
      <c r="S343" s="44">
        <f t="shared" si="127"/>
        <v>0</v>
      </c>
      <c r="T343" s="42" t="str">
        <f t="shared" si="121"/>
        <v>1.</v>
      </c>
      <c r="U343" s="43" t="str">
        <f t="shared" si="121"/>
        <v>2.</v>
      </c>
      <c r="V343" s="43" t="str">
        <f t="shared" si="121"/>
        <v>8.</v>
      </c>
      <c r="W343" s="43" t="str">
        <f t="shared" si="121"/>
        <v>20.</v>
      </c>
      <c r="X343" s="43" t="str">
        <f t="shared" si="121"/>
        <v>9.</v>
      </c>
      <c r="Y343" s="43" t="str">
        <f t="shared" si="121"/>
        <v/>
      </c>
      <c r="Z343" s="43" t="str">
        <f t="shared" si="121"/>
        <v/>
      </c>
      <c r="AA343" s="43" t="str">
        <f t="shared" si="121"/>
        <v/>
      </c>
      <c r="AB343" s="43" t="str">
        <f t="shared" si="121"/>
        <v/>
      </c>
      <c r="AC343" s="45" t="str">
        <f t="shared" si="126"/>
        <v>1.2.8.20.9.</v>
      </c>
    </row>
    <row r="344" spans="1:29" s="134" customFormat="1" ht="14.4" x14ac:dyDescent="0.3">
      <c r="A344" s="132" t="str">
        <f t="shared" si="122"/>
        <v>1.2.9</v>
      </c>
      <c r="B344" s="139" t="s">
        <v>497</v>
      </c>
      <c r="C344" s="83"/>
      <c r="D344" s="83"/>
      <c r="E344" s="83"/>
      <c r="F344" s="84">
        <f>SUM(F345:F375)</f>
        <v>10735056.40494303</v>
      </c>
      <c r="G344" s="83" t="s">
        <v>498</v>
      </c>
      <c r="H344" s="85"/>
      <c r="I344" s="40" t="str">
        <f t="shared" si="125"/>
        <v>1.2.9</v>
      </c>
      <c r="J344" s="41">
        <v>3</v>
      </c>
      <c r="K344" s="42">
        <f t="shared" si="123"/>
        <v>1</v>
      </c>
      <c r="L344" s="43">
        <f t="shared" si="127"/>
        <v>2</v>
      </c>
      <c r="M344" s="43">
        <f t="shared" si="127"/>
        <v>9</v>
      </c>
      <c r="N344" s="43">
        <f t="shared" si="127"/>
        <v>0</v>
      </c>
      <c r="O344" s="43">
        <f t="shared" si="127"/>
        <v>0</v>
      </c>
      <c r="P344" s="43">
        <f t="shared" si="127"/>
        <v>0</v>
      </c>
      <c r="Q344" s="43">
        <f t="shared" si="127"/>
        <v>0</v>
      </c>
      <c r="R344" s="43">
        <f t="shared" si="127"/>
        <v>0</v>
      </c>
      <c r="S344" s="44">
        <f t="shared" si="127"/>
        <v>0</v>
      </c>
      <c r="T344" s="42" t="str">
        <f t="shared" si="121"/>
        <v>1.</v>
      </c>
      <c r="U344" s="43" t="str">
        <f t="shared" si="121"/>
        <v>2.</v>
      </c>
      <c r="V344" s="43" t="str">
        <f t="shared" si="121"/>
        <v>9.</v>
      </c>
      <c r="W344" s="43" t="str">
        <f t="shared" si="121"/>
        <v/>
      </c>
      <c r="X344" s="43" t="str">
        <f t="shared" si="121"/>
        <v/>
      </c>
      <c r="Y344" s="43" t="str">
        <f t="shared" si="121"/>
        <v/>
      </c>
      <c r="Z344" s="43" t="str">
        <f t="shared" si="121"/>
        <v/>
      </c>
      <c r="AA344" s="43" t="str">
        <f t="shared" si="121"/>
        <v/>
      </c>
      <c r="AB344" s="43" t="str">
        <f t="shared" si="121"/>
        <v/>
      </c>
      <c r="AC344" s="45" t="str">
        <f t="shared" si="126"/>
        <v>1.2.9.</v>
      </c>
    </row>
    <row r="345" spans="1:29" s="129" customFormat="1" ht="14.4" x14ac:dyDescent="0.3">
      <c r="A345" s="107" t="str">
        <f t="shared" si="122"/>
        <v>1.2.9.1</v>
      </c>
      <c r="B345" s="136" t="s">
        <v>499</v>
      </c>
      <c r="C345" s="36"/>
      <c r="D345" s="36"/>
      <c r="E345" s="37"/>
      <c r="F345" s="48"/>
      <c r="G345" s="36"/>
      <c r="H345" s="39"/>
      <c r="I345" s="40" t="str">
        <f t="shared" si="125"/>
        <v>1.2.9.1</v>
      </c>
      <c r="J345" s="41">
        <v>4</v>
      </c>
      <c r="K345" s="42">
        <f t="shared" si="123"/>
        <v>1</v>
      </c>
      <c r="L345" s="43">
        <f t="shared" si="127"/>
        <v>2</v>
      </c>
      <c r="M345" s="43">
        <f t="shared" si="127"/>
        <v>9</v>
      </c>
      <c r="N345" s="43">
        <f t="shared" si="127"/>
        <v>1</v>
      </c>
      <c r="O345" s="43">
        <f t="shared" si="127"/>
        <v>0</v>
      </c>
      <c r="P345" s="43">
        <f t="shared" si="127"/>
        <v>0</v>
      </c>
      <c r="Q345" s="43">
        <f t="shared" si="127"/>
        <v>0</v>
      </c>
      <c r="R345" s="43">
        <f t="shared" si="127"/>
        <v>0</v>
      </c>
      <c r="S345" s="44">
        <f t="shared" si="127"/>
        <v>0</v>
      </c>
      <c r="T345" s="42" t="str">
        <f t="shared" si="121"/>
        <v>1.</v>
      </c>
      <c r="U345" s="43" t="str">
        <f t="shared" si="121"/>
        <v>2.</v>
      </c>
      <c r="V345" s="43" t="str">
        <f t="shared" si="121"/>
        <v>9.</v>
      </c>
      <c r="W345" s="43" t="str">
        <f t="shared" si="121"/>
        <v>1.</v>
      </c>
      <c r="X345" s="43" t="str">
        <f t="shared" si="121"/>
        <v/>
      </c>
      <c r="Y345" s="43" t="str">
        <f t="shared" si="121"/>
        <v/>
      </c>
      <c r="Z345" s="43" t="str">
        <f t="shared" si="121"/>
        <v/>
      </c>
      <c r="AA345" s="43" t="str">
        <f t="shared" si="121"/>
        <v/>
      </c>
      <c r="AB345" s="43" t="str">
        <f t="shared" si="121"/>
        <v/>
      </c>
      <c r="AC345" s="45" t="str">
        <f t="shared" si="126"/>
        <v>1.2.9.1.</v>
      </c>
    </row>
    <row r="346" spans="1:29" s="128" customFormat="1" ht="27.6" x14ac:dyDescent="0.3">
      <c r="A346" s="107" t="str">
        <f t="shared" si="122"/>
        <v>1.2.9.1.1</v>
      </c>
      <c r="B346" s="136" t="s">
        <v>500</v>
      </c>
      <c r="C346" s="36" t="s">
        <v>10</v>
      </c>
      <c r="D346" s="36">
        <v>684</v>
      </c>
      <c r="E346" s="37">
        <v>1696.0562792271062</v>
      </c>
      <c r="F346" s="48">
        <v>1160102.4949913407</v>
      </c>
      <c r="G346" s="36" t="s">
        <v>45</v>
      </c>
      <c r="H346" s="39" t="s">
        <v>861</v>
      </c>
      <c r="I346" s="40" t="str">
        <f t="shared" si="125"/>
        <v>1.2.9.1.1</v>
      </c>
      <c r="J346" s="41">
        <v>5</v>
      </c>
      <c r="K346" s="42">
        <f t="shared" si="123"/>
        <v>1</v>
      </c>
      <c r="L346" s="43">
        <f t="shared" si="127"/>
        <v>2</v>
      </c>
      <c r="M346" s="43">
        <f t="shared" si="127"/>
        <v>9</v>
      </c>
      <c r="N346" s="43">
        <f t="shared" si="127"/>
        <v>1</v>
      </c>
      <c r="O346" s="43">
        <f t="shared" si="127"/>
        <v>1</v>
      </c>
      <c r="P346" s="43">
        <f t="shared" si="127"/>
        <v>0</v>
      </c>
      <c r="Q346" s="43">
        <f t="shared" si="127"/>
        <v>0</v>
      </c>
      <c r="R346" s="43">
        <f t="shared" si="127"/>
        <v>0</v>
      </c>
      <c r="S346" s="44">
        <f t="shared" si="127"/>
        <v>0</v>
      </c>
      <c r="T346" s="42" t="str">
        <f t="shared" si="121"/>
        <v>1.</v>
      </c>
      <c r="U346" s="43" t="str">
        <f t="shared" si="121"/>
        <v>2.</v>
      </c>
      <c r="V346" s="43" t="str">
        <f t="shared" si="121"/>
        <v>9.</v>
      </c>
      <c r="W346" s="43" t="str">
        <f t="shared" si="121"/>
        <v>1.</v>
      </c>
      <c r="X346" s="43" t="str">
        <f t="shared" si="121"/>
        <v>1.</v>
      </c>
      <c r="Y346" s="43" t="str">
        <f t="shared" si="121"/>
        <v/>
      </c>
      <c r="Z346" s="43" t="str">
        <f t="shared" si="121"/>
        <v/>
      </c>
      <c r="AA346" s="43" t="str">
        <f t="shared" si="121"/>
        <v/>
      </c>
      <c r="AB346" s="43" t="str">
        <f t="shared" si="121"/>
        <v/>
      </c>
      <c r="AC346" s="45" t="str">
        <f t="shared" si="126"/>
        <v>1.2.9.1.1.</v>
      </c>
    </row>
    <row r="347" spans="1:29" s="128" customFormat="1" ht="27.6" x14ac:dyDescent="0.3">
      <c r="A347" s="107" t="str">
        <f t="shared" si="122"/>
        <v>1.2.9.1.2</v>
      </c>
      <c r="B347" s="136" t="s">
        <v>501</v>
      </c>
      <c r="C347" s="36" t="s">
        <v>9</v>
      </c>
      <c r="D347" s="36">
        <v>19</v>
      </c>
      <c r="E347" s="37">
        <v>1489.2065272321108</v>
      </c>
      <c r="F347" s="48">
        <v>28294.924017410107</v>
      </c>
      <c r="G347" s="36" t="s">
        <v>89</v>
      </c>
      <c r="H347" s="39" t="s">
        <v>862</v>
      </c>
      <c r="I347" s="40" t="str">
        <f t="shared" si="125"/>
        <v>1.2.9.1.2</v>
      </c>
      <c r="J347" s="41">
        <v>5</v>
      </c>
      <c r="K347" s="42">
        <f t="shared" si="123"/>
        <v>1</v>
      </c>
      <c r="L347" s="43">
        <f t="shared" si="127"/>
        <v>2</v>
      </c>
      <c r="M347" s="43">
        <f t="shared" si="127"/>
        <v>9</v>
      </c>
      <c r="N347" s="43">
        <f t="shared" si="127"/>
        <v>1</v>
      </c>
      <c r="O347" s="43">
        <f t="shared" si="127"/>
        <v>2</v>
      </c>
      <c r="P347" s="43">
        <f t="shared" si="127"/>
        <v>0</v>
      </c>
      <c r="Q347" s="43">
        <f t="shared" si="127"/>
        <v>0</v>
      </c>
      <c r="R347" s="43">
        <f t="shared" si="127"/>
        <v>0</v>
      </c>
      <c r="S347" s="44">
        <f t="shared" si="127"/>
        <v>0</v>
      </c>
      <c r="T347" s="42" t="str">
        <f t="shared" si="121"/>
        <v>1.</v>
      </c>
      <c r="U347" s="43" t="str">
        <f t="shared" si="121"/>
        <v>2.</v>
      </c>
      <c r="V347" s="43" t="str">
        <f t="shared" si="121"/>
        <v>9.</v>
      </c>
      <c r="W347" s="43" t="str">
        <f t="shared" ref="T347:AB375" si="128">IF(N347=0,"",N347&amp;".")</f>
        <v>1.</v>
      </c>
      <c r="X347" s="43" t="str">
        <f t="shared" si="128"/>
        <v>2.</v>
      </c>
      <c r="Y347" s="43" t="str">
        <f t="shared" si="128"/>
        <v/>
      </c>
      <c r="Z347" s="43" t="str">
        <f t="shared" si="128"/>
        <v/>
      </c>
      <c r="AA347" s="43" t="str">
        <f t="shared" si="128"/>
        <v/>
      </c>
      <c r="AB347" s="43" t="str">
        <f t="shared" si="128"/>
        <v/>
      </c>
      <c r="AC347" s="45" t="str">
        <f t="shared" si="126"/>
        <v>1.2.9.1.2.</v>
      </c>
    </row>
    <row r="348" spans="1:29" s="129" customFormat="1" ht="14.4" x14ac:dyDescent="0.3">
      <c r="A348" s="107" t="str">
        <f t="shared" si="122"/>
        <v>1.2.9.2</v>
      </c>
      <c r="B348" s="136" t="s">
        <v>502</v>
      </c>
      <c r="C348" s="36"/>
      <c r="D348" s="36"/>
      <c r="E348" s="37"/>
      <c r="F348" s="48"/>
      <c r="G348" s="36"/>
      <c r="H348" s="39"/>
      <c r="I348" s="40" t="str">
        <f t="shared" si="125"/>
        <v>1.2.9.2</v>
      </c>
      <c r="J348" s="41">
        <v>4</v>
      </c>
      <c r="K348" s="42">
        <f t="shared" si="123"/>
        <v>1</v>
      </c>
      <c r="L348" s="43">
        <f t="shared" si="127"/>
        <v>2</v>
      </c>
      <c r="M348" s="43">
        <f t="shared" si="127"/>
        <v>9</v>
      </c>
      <c r="N348" s="43">
        <f t="shared" si="127"/>
        <v>2</v>
      </c>
      <c r="O348" s="43">
        <f t="shared" si="127"/>
        <v>0</v>
      </c>
      <c r="P348" s="43">
        <f t="shared" si="127"/>
        <v>0</v>
      </c>
      <c r="Q348" s="43">
        <f t="shared" si="127"/>
        <v>0</v>
      </c>
      <c r="R348" s="43">
        <f t="shared" si="127"/>
        <v>0</v>
      </c>
      <c r="S348" s="44">
        <f t="shared" si="127"/>
        <v>0</v>
      </c>
      <c r="T348" s="42" t="str">
        <f t="shared" si="128"/>
        <v>1.</v>
      </c>
      <c r="U348" s="43" t="str">
        <f t="shared" si="128"/>
        <v>2.</v>
      </c>
      <c r="V348" s="43" t="str">
        <f t="shared" si="128"/>
        <v>9.</v>
      </c>
      <c r="W348" s="43" t="str">
        <f t="shared" si="128"/>
        <v>2.</v>
      </c>
      <c r="X348" s="43" t="str">
        <f t="shared" si="128"/>
        <v/>
      </c>
      <c r="Y348" s="43" t="str">
        <f t="shared" si="128"/>
        <v/>
      </c>
      <c r="Z348" s="43" t="str">
        <f t="shared" si="128"/>
        <v/>
      </c>
      <c r="AA348" s="43" t="str">
        <f t="shared" si="128"/>
        <v/>
      </c>
      <c r="AB348" s="43" t="str">
        <f t="shared" si="128"/>
        <v/>
      </c>
      <c r="AC348" s="45" t="str">
        <f t="shared" si="126"/>
        <v>1.2.9.2.</v>
      </c>
    </row>
    <row r="349" spans="1:29" s="128" customFormat="1" ht="27.6" x14ac:dyDescent="0.3">
      <c r="A349" s="107" t="str">
        <f t="shared" si="122"/>
        <v>1.2.9.2.1</v>
      </c>
      <c r="B349" s="136" t="s">
        <v>503</v>
      </c>
      <c r="C349" s="36" t="s">
        <v>17</v>
      </c>
      <c r="D349" s="36">
        <v>24.6</v>
      </c>
      <c r="E349" s="37">
        <v>145.66064591576475</v>
      </c>
      <c r="F349" s="48">
        <v>3583.2518895278126</v>
      </c>
      <c r="G349" s="36" t="s">
        <v>90</v>
      </c>
      <c r="H349" s="39" t="s">
        <v>863</v>
      </c>
      <c r="I349" s="40" t="str">
        <f t="shared" si="125"/>
        <v>1.2.9.2.1</v>
      </c>
      <c r="J349" s="41">
        <v>5</v>
      </c>
      <c r="K349" s="42">
        <f t="shared" si="123"/>
        <v>1</v>
      </c>
      <c r="L349" s="43">
        <f t="shared" si="127"/>
        <v>2</v>
      </c>
      <c r="M349" s="43">
        <f t="shared" si="127"/>
        <v>9</v>
      </c>
      <c r="N349" s="43">
        <f t="shared" si="127"/>
        <v>2</v>
      </c>
      <c r="O349" s="43">
        <f t="shared" si="127"/>
        <v>1</v>
      </c>
      <c r="P349" s="43">
        <f t="shared" si="127"/>
        <v>0</v>
      </c>
      <c r="Q349" s="43">
        <f t="shared" si="127"/>
        <v>0</v>
      </c>
      <c r="R349" s="43">
        <f t="shared" si="127"/>
        <v>0</v>
      </c>
      <c r="S349" s="44">
        <f t="shared" si="127"/>
        <v>0</v>
      </c>
      <c r="T349" s="42" t="str">
        <f t="shared" si="128"/>
        <v>1.</v>
      </c>
      <c r="U349" s="43" t="str">
        <f t="shared" si="128"/>
        <v>2.</v>
      </c>
      <c r="V349" s="43" t="str">
        <f t="shared" si="128"/>
        <v>9.</v>
      </c>
      <c r="W349" s="43" t="str">
        <f t="shared" si="128"/>
        <v>2.</v>
      </c>
      <c r="X349" s="43" t="str">
        <f t="shared" si="128"/>
        <v>1.</v>
      </c>
      <c r="Y349" s="43" t="str">
        <f t="shared" si="128"/>
        <v/>
      </c>
      <c r="Z349" s="43" t="str">
        <f t="shared" si="128"/>
        <v/>
      </c>
      <c r="AA349" s="43" t="str">
        <f t="shared" si="128"/>
        <v/>
      </c>
      <c r="AB349" s="43" t="str">
        <f t="shared" si="128"/>
        <v/>
      </c>
      <c r="AC349" s="45" t="str">
        <f t="shared" si="126"/>
        <v>1.2.9.2.1.</v>
      </c>
    </row>
    <row r="350" spans="1:29" s="128" customFormat="1" ht="27.6" x14ac:dyDescent="0.3">
      <c r="A350" s="107" t="str">
        <f t="shared" si="122"/>
        <v>1.2.9.2.2</v>
      </c>
      <c r="B350" s="136" t="s">
        <v>504</v>
      </c>
      <c r="C350" s="36" t="s">
        <v>17</v>
      </c>
      <c r="D350" s="36">
        <v>17.5</v>
      </c>
      <c r="E350" s="37">
        <v>7849.9092602695873</v>
      </c>
      <c r="F350" s="48">
        <v>137373.41205471777</v>
      </c>
      <c r="G350" s="36" t="s">
        <v>81</v>
      </c>
      <c r="H350" s="39" t="s">
        <v>864</v>
      </c>
      <c r="I350" s="40" t="str">
        <f t="shared" si="125"/>
        <v>1.2.9.2.2</v>
      </c>
      <c r="J350" s="41">
        <v>5</v>
      </c>
      <c r="K350" s="42">
        <f t="shared" si="123"/>
        <v>1</v>
      </c>
      <c r="L350" s="43">
        <f t="shared" si="127"/>
        <v>2</v>
      </c>
      <c r="M350" s="43">
        <f t="shared" si="127"/>
        <v>9</v>
      </c>
      <c r="N350" s="43">
        <f t="shared" si="127"/>
        <v>2</v>
      </c>
      <c r="O350" s="43">
        <f t="shared" si="127"/>
        <v>2</v>
      </c>
      <c r="P350" s="43">
        <f t="shared" si="127"/>
        <v>0</v>
      </c>
      <c r="Q350" s="43">
        <f t="shared" si="127"/>
        <v>0</v>
      </c>
      <c r="R350" s="43">
        <f t="shared" si="127"/>
        <v>0</v>
      </c>
      <c r="S350" s="44">
        <f t="shared" si="127"/>
        <v>0</v>
      </c>
      <c r="T350" s="42" t="str">
        <f t="shared" si="128"/>
        <v>1.</v>
      </c>
      <c r="U350" s="43" t="str">
        <f t="shared" si="128"/>
        <v>2.</v>
      </c>
      <c r="V350" s="43" t="str">
        <f t="shared" si="128"/>
        <v>9.</v>
      </c>
      <c r="W350" s="43" t="str">
        <f t="shared" si="128"/>
        <v>2.</v>
      </c>
      <c r="X350" s="43" t="str">
        <f t="shared" si="128"/>
        <v>2.</v>
      </c>
      <c r="Y350" s="43" t="str">
        <f t="shared" si="128"/>
        <v/>
      </c>
      <c r="Z350" s="43" t="str">
        <f t="shared" si="128"/>
        <v/>
      </c>
      <c r="AA350" s="43" t="str">
        <f t="shared" si="128"/>
        <v/>
      </c>
      <c r="AB350" s="43" t="str">
        <f t="shared" si="128"/>
        <v/>
      </c>
      <c r="AC350" s="45" t="str">
        <f t="shared" si="126"/>
        <v>1.2.9.2.2.</v>
      </c>
    </row>
    <row r="351" spans="1:29" s="128" customFormat="1" ht="27.6" x14ac:dyDescent="0.3">
      <c r="A351" s="107" t="str">
        <f t="shared" si="122"/>
        <v>1.2.9.2.3</v>
      </c>
      <c r="B351" s="136" t="s">
        <v>505</v>
      </c>
      <c r="C351" s="36" t="s">
        <v>506</v>
      </c>
      <c r="D351" s="36">
        <v>19</v>
      </c>
      <c r="E351" s="37">
        <v>59416.066165708202</v>
      </c>
      <c r="F351" s="48">
        <v>1128905.2571484558</v>
      </c>
      <c r="G351" s="36" t="s">
        <v>91</v>
      </c>
      <c r="H351" s="39" t="s">
        <v>865</v>
      </c>
      <c r="I351" s="40" t="str">
        <f t="shared" si="125"/>
        <v>1.2.9.2.3</v>
      </c>
      <c r="J351" s="41">
        <v>5</v>
      </c>
      <c r="K351" s="42">
        <f t="shared" si="123"/>
        <v>1</v>
      </c>
      <c r="L351" s="43">
        <f t="shared" si="127"/>
        <v>2</v>
      </c>
      <c r="M351" s="43">
        <f t="shared" si="127"/>
        <v>9</v>
      </c>
      <c r="N351" s="43">
        <f t="shared" si="127"/>
        <v>2</v>
      </c>
      <c r="O351" s="43">
        <f t="shared" si="127"/>
        <v>3</v>
      </c>
      <c r="P351" s="43">
        <f t="shared" si="127"/>
        <v>0</v>
      </c>
      <c r="Q351" s="43">
        <f t="shared" si="127"/>
        <v>0</v>
      </c>
      <c r="R351" s="43">
        <f t="shared" si="127"/>
        <v>0</v>
      </c>
      <c r="S351" s="44">
        <f t="shared" si="127"/>
        <v>0</v>
      </c>
      <c r="T351" s="42" t="str">
        <f t="shared" si="128"/>
        <v>1.</v>
      </c>
      <c r="U351" s="43" t="str">
        <f t="shared" si="128"/>
        <v>2.</v>
      </c>
      <c r="V351" s="43" t="str">
        <f t="shared" si="128"/>
        <v>9.</v>
      </c>
      <c r="W351" s="43" t="str">
        <f t="shared" si="128"/>
        <v>2.</v>
      </c>
      <c r="X351" s="43" t="str">
        <f t="shared" si="128"/>
        <v>3.</v>
      </c>
      <c r="Y351" s="43" t="str">
        <f t="shared" si="128"/>
        <v/>
      </c>
      <c r="Z351" s="43" t="str">
        <f t="shared" si="128"/>
        <v/>
      </c>
      <c r="AA351" s="43" t="str">
        <f t="shared" si="128"/>
        <v/>
      </c>
      <c r="AB351" s="43" t="str">
        <f t="shared" si="128"/>
        <v/>
      </c>
      <c r="AC351" s="45" t="str">
        <f t="shared" si="126"/>
        <v>1.2.9.2.3.</v>
      </c>
    </row>
    <row r="352" spans="1:29" s="128" customFormat="1" ht="27.6" x14ac:dyDescent="0.3">
      <c r="A352" s="107" t="str">
        <f t="shared" si="122"/>
        <v>1.2.9.2.4</v>
      </c>
      <c r="B352" s="136" t="s">
        <v>507</v>
      </c>
      <c r="C352" s="36" t="s">
        <v>508</v>
      </c>
      <c r="D352" s="36">
        <v>19</v>
      </c>
      <c r="E352" s="37">
        <v>3682.9644643387101</v>
      </c>
      <c r="F352" s="48">
        <v>69976.32482243549</v>
      </c>
      <c r="G352" s="36" t="s">
        <v>47</v>
      </c>
      <c r="H352" s="39" t="s">
        <v>866</v>
      </c>
      <c r="I352" s="40" t="str">
        <f t="shared" si="125"/>
        <v>1.2.9.2.4</v>
      </c>
      <c r="J352" s="41">
        <v>5</v>
      </c>
      <c r="K352" s="42">
        <f t="shared" si="123"/>
        <v>1</v>
      </c>
      <c r="L352" s="43">
        <f t="shared" si="127"/>
        <v>2</v>
      </c>
      <c r="M352" s="43">
        <f t="shared" si="127"/>
        <v>9</v>
      </c>
      <c r="N352" s="43">
        <f t="shared" si="127"/>
        <v>2</v>
      </c>
      <c r="O352" s="43">
        <f t="shared" si="127"/>
        <v>4</v>
      </c>
      <c r="P352" s="43">
        <f t="shared" si="127"/>
        <v>0</v>
      </c>
      <c r="Q352" s="43">
        <f t="shared" si="127"/>
        <v>0</v>
      </c>
      <c r="R352" s="43">
        <f t="shared" si="127"/>
        <v>0</v>
      </c>
      <c r="S352" s="44">
        <f t="shared" si="127"/>
        <v>0</v>
      </c>
      <c r="T352" s="42" t="str">
        <f t="shared" si="128"/>
        <v>1.</v>
      </c>
      <c r="U352" s="43" t="str">
        <f t="shared" si="128"/>
        <v>2.</v>
      </c>
      <c r="V352" s="43" t="str">
        <f t="shared" si="128"/>
        <v>9.</v>
      </c>
      <c r="W352" s="43" t="str">
        <f t="shared" si="128"/>
        <v>2.</v>
      </c>
      <c r="X352" s="43" t="str">
        <f t="shared" si="128"/>
        <v>4.</v>
      </c>
      <c r="Y352" s="43" t="str">
        <f t="shared" si="128"/>
        <v/>
      </c>
      <c r="Z352" s="43" t="str">
        <f t="shared" si="128"/>
        <v/>
      </c>
      <c r="AA352" s="43" t="str">
        <f t="shared" si="128"/>
        <v/>
      </c>
      <c r="AB352" s="43" t="str">
        <f t="shared" si="128"/>
        <v/>
      </c>
      <c r="AC352" s="45" t="str">
        <f t="shared" si="126"/>
        <v>1.2.9.2.4.</v>
      </c>
    </row>
    <row r="353" spans="1:29" s="128" customFormat="1" ht="41.4" x14ac:dyDescent="0.3">
      <c r="A353" s="107" t="str">
        <f t="shared" si="122"/>
        <v>1.2.9.2.5</v>
      </c>
      <c r="B353" s="136" t="s">
        <v>509</v>
      </c>
      <c r="C353" s="36" t="s">
        <v>508</v>
      </c>
      <c r="D353" s="36">
        <v>19</v>
      </c>
      <c r="E353" s="37">
        <v>21380.970998070654</v>
      </c>
      <c r="F353" s="48">
        <v>406238.44896334241</v>
      </c>
      <c r="G353" s="36" t="s">
        <v>48</v>
      </c>
      <c r="H353" s="39" t="s">
        <v>867</v>
      </c>
      <c r="I353" s="40" t="str">
        <f t="shared" si="125"/>
        <v>1.2.9.2.5</v>
      </c>
      <c r="J353" s="41">
        <v>5</v>
      </c>
      <c r="K353" s="42">
        <f t="shared" si="123"/>
        <v>1</v>
      </c>
      <c r="L353" s="43">
        <f t="shared" si="127"/>
        <v>2</v>
      </c>
      <c r="M353" s="43">
        <f t="shared" si="127"/>
        <v>9</v>
      </c>
      <c r="N353" s="43">
        <f t="shared" si="127"/>
        <v>2</v>
      </c>
      <c r="O353" s="43">
        <f t="shared" si="127"/>
        <v>5</v>
      </c>
      <c r="P353" s="43">
        <f t="shared" si="127"/>
        <v>0</v>
      </c>
      <c r="Q353" s="43">
        <f t="shared" si="127"/>
        <v>0</v>
      </c>
      <c r="R353" s="43">
        <f t="shared" si="127"/>
        <v>0</v>
      </c>
      <c r="S353" s="44">
        <f t="shared" si="127"/>
        <v>0</v>
      </c>
      <c r="T353" s="42" t="str">
        <f t="shared" si="128"/>
        <v>1.</v>
      </c>
      <c r="U353" s="43" t="str">
        <f t="shared" si="128"/>
        <v>2.</v>
      </c>
      <c r="V353" s="43" t="str">
        <f t="shared" si="128"/>
        <v>9.</v>
      </c>
      <c r="W353" s="43" t="str">
        <f t="shared" si="128"/>
        <v>2.</v>
      </c>
      <c r="X353" s="43" t="str">
        <f t="shared" si="128"/>
        <v>5.</v>
      </c>
      <c r="Y353" s="43" t="str">
        <f t="shared" si="128"/>
        <v/>
      </c>
      <c r="Z353" s="43" t="str">
        <f t="shared" si="128"/>
        <v/>
      </c>
      <c r="AA353" s="43" t="str">
        <f t="shared" si="128"/>
        <v/>
      </c>
      <c r="AB353" s="43" t="str">
        <f t="shared" si="128"/>
        <v/>
      </c>
      <c r="AC353" s="45" t="str">
        <f t="shared" si="126"/>
        <v>1.2.9.2.5.</v>
      </c>
    </row>
    <row r="354" spans="1:29" s="128" customFormat="1" ht="27.6" x14ac:dyDescent="0.3">
      <c r="A354" s="107" t="str">
        <f t="shared" si="122"/>
        <v>1.2.9.2.6</v>
      </c>
      <c r="B354" s="136" t="s">
        <v>510</v>
      </c>
      <c r="C354" s="36" t="s">
        <v>9</v>
      </c>
      <c r="D354" s="36">
        <v>19</v>
      </c>
      <c r="E354" s="37">
        <v>11460.174187283463</v>
      </c>
      <c r="F354" s="48">
        <v>217743.30955838578</v>
      </c>
      <c r="G354" s="36" t="s">
        <v>66</v>
      </c>
      <c r="H354" s="39" t="s">
        <v>868</v>
      </c>
      <c r="I354" s="40" t="str">
        <f t="shared" si="125"/>
        <v>1.2.9.2.6</v>
      </c>
      <c r="J354" s="41">
        <v>5</v>
      </c>
      <c r="K354" s="42">
        <f t="shared" si="123"/>
        <v>1</v>
      </c>
      <c r="L354" s="43">
        <f t="shared" si="127"/>
        <v>2</v>
      </c>
      <c r="M354" s="43">
        <f t="shared" si="127"/>
        <v>9</v>
      </c>
      <c r="N354" s="43">
        <f t="shared" si="127"/>
        <v>2</v>
      </c>
      <c r="O354" s="43">
        <f t="shared" si="127"/>
        <v>6</v>
      </c>
      <c r="P354" s="43">
        <f t="shared" si="127"/>
        <v>0</v>
      </c>
      <c r="Q354" s="43">
        <f t="shared" si="127"/>
        <v>0</v>
      </c>
      <c r="R354" s="43">
        <f t="shared" si="127"/>
        <v>0</v>
      </c>
      <c r="S354" s="44">
        <f t="shared" si="127"/>
        <v>0</v>
      </c>
      <c r="T354" s="42" t="str">
        <f t="shared" si="128"/>
        <v>1.</v>
      </c>
      <c r="U354" s="43" t="str">
        <f t="shared" si="128"/>
        <v>2.</v>
      </c>
      <c r="V354" s="43" t="str">
        <f t="shared" si="128"/>
        <v>9.</v>
      </c>
      <c r="W354" s="43" t="str">
        <f t="shared" si="128"/>
        <v>2.</v>
      </c>
      <c r="X354" s="43" t="str">
        <f t="shared" si="128"/>
        <v>6.</v>
      </c>
      <c r="Y354" s="43" t="str">
        <f t="shared" si="128"/>
        <v/>
      </c>
      <c r="Z354" s="43" t="str">
        <f t="shared" si="128"/>
        <v/>
      </c>
      <c r="AA354" s="43" t="str">
        <f t="shared" si="128"/>
        <v/>
      </c>
      <c r="AB354" s="43" t="str">
        <f t="shared" si="128"/>
        <v/>
      </c>
      <c r="AC354" s="45" t="str">
        <f t="shared" si="126"/>
        <v>1.2.9.2.6.</v>
      </c>
    </row>
    <row r="355" spans="1:29" s="128" customFormat="1" ht="27.6" x14ac:dyDescent="0.3">
      <c r="A355" s="107" t="str">
        <f t="shared" si="122"/>
        <v>1.2.9.2.7</v>
      </c>
      <c r="B355" s="136" t="s">
        <v>511</v>
      </c>
      <c r="C355" s="36" t="s">
        <v>28</v>
      </c>
      <c r="D355" s="36">
        <v>171.5</v>
      </c>
      <c r="E355" s="37">
        <v>67.681878444357935</v>
      </c>
      <c r="F355" s="48">
        <v>11607.442153207385</v>
      </c>
      <c r="G355" s="36" t="s">
        <v>67</v>
      </c>
      <c r="H355" s="39" t="s">
        <v>869</v>
      </c>
      <c r="I355" s="40" t="str">
        <f t="shared" si="125"/>
        <v>1.2.9.2.7</v>
      </c>
      <c r="J355" s="41">
        <v>5</v>
      </c>
      <c r="K355" s="42">
        <f t="shared" si="123"/>
        <v>1</v>
      </c>
      <c r="L355" s="43">
        <f t="shared" si="127"/>
        <v>2</v>
      </c>
      <c r="M355" s="43">
        <f t="shared" si="127"/>
        <v>9</v>
      </c>
      <c r="N355" s="43">
        <f t="shared" si="127"/>
        <v>2</v>
      </c>
      <c r="O355" s="43">
        <f t="shared" si="127"/>
        <v>7</v>
      </c>
      <c r="P355" s="43">
        <f t="shared" si="127"/>
        <v>0</v>
      </c>
      <c r="Q355" s="43">
        <f t="shared" si="127"/>
        <v>0</v>
      </c>
      <c r="R355" s="43">
        <f t="shared" si="127"/>
        <v>0</v>
      </c>
      <c r="S355" s="44">
        <f t="shared" si="127"/>
        <v>0</v>
      </c>
      <c r="T355" s="42" t="str">
        <f t="shared" si="128"/>
        <v>1.</v>
      </c>
      <c r="U355" s="43" t="str">
        <f t="shared" si="128"/>
        <v>2.</v>
      </c>
      <c r="V355" s="43" t="str">
        <f t="shared" si="128"/>
        <v>9.</v>
      </c>
      <c r="W355" s="43" t="str">
        <f t="shared" si="128"/>
        <v>2.</v>
      </c>
      <c r="X355" s="43" t="str">
        <f t="shared" si="128"/>
        <v>7.</v>
      </c>
      <c r="Y355" s="43" t="str">
        <f t="shared" si="128"/>
        <v/>
      </c>
      <c r="Z355" s="43" t="str">
        <f t="shared" si="128"/>
        <v/>
      </c>
      <c r="AA355" s="43" t="str">
        <f t="shared" si="128"/>
        <v/>
      </c>
      <c r="AB355" s="43" t="str">
        <f t="shared" si="128"/>
        <v/>
      </c>
      <c r="AC355" s="45" t="str">
        <f t="shared" si="126"/>
        <v>1.2.9.2.7.</v>
      </c>
    </row>
    <row r="356" spans="1:29" s="128" customFormat="1" ht="41.4" x14ac:dyDescent="0.3">
      <c r="A356" s="107" t="str">
        <f t="shared" si="122"/>
        <v>1.2.9.2.8</v>
      </c>
      <c r="B356" s="136" t="s">
        <v>512</v>
      </c>
      <c r="C356" s="36" t="s">
        <v>20</v>
      </c>
      <c r="D356" s="36">
        <v>171.5</v>
      </c>
      <c r="E356" s="37">
        <v>148.45774074271171</v>
      </c>
      <c r="F356" s="48">
        <v>25460.502537375058</v>
      </c>
      <c r="G356" s="36" t="s">
        <v>49</v>
      </c>
      <c r="H356" s="39" t="s">
        <v>870</v>
      </c>
      <c r="I356" s="40" t="str">
        <f t="shared" si="125"/>
        <v>1.2.9.2.8</v>
      </c>
      <c r="J356" s="41">
        <v>5</v>
      </c>
      <c r="K356" s="42">
        <f t="shared" si="123"/>
        <v>1</v>
      </c>
      <c r="L356" s="43">
        <f t="shared" si="127"/>
        <v>2</v>
      </c>
      <c r="M356" s="43">
        <f t="shared" si="127"/>
        <v>9</v>
      </c>
      <c r="N356" s="43">
        <f t="shared" si="127"/>
        <v>2</v>
      </c>
      <c r="O356" s="43">
        <f t="shared" si="127"/>
        <v>8</v>
      </c>
      <c r="P356" s="43">
        <f t="shared" si="127"/>
        <v>0</v>
      </c>
      <c r="Q356" s="43">
        <f t="shared" si="127"/>
        <v>0</v>
      </c>
      <c r="R356" s="43">
        <f t="shared" si="127"/>
        <v>0</v>
      </c>
      <c r="S356" s="44">
        <f t="shared" si="127"/>
        <v>0</v>
      </c>
      <c r="T356" s="42" t="str">
        <f t="shared" si="128"/>
        <v>1.</v>
      </c>
      <c r="U356" s="43" t="str">
        <f t="shared" si="128"/>
        <v>2.</v>
      </c>
      <c r="V356" s="43" t="str">
        <f t="shared" si="128"/>
        <v>9.</v>
      </c>
      <c r="W356" s="43" t="str">
        <f t="shared" si="128"/>
        <v>2.</v>
      </c>
      <c r="X356" s="43" t="str">
        <f t="shared" si="128"/>
        <v>8.</v>
      </c>
      <c r="Y356" s="43" t="str">
        <f t="shared" si="128"/>
        <v/>
      </c>
      <c r="Z356" s="43" t="str">
        <f t="shared" si="128"/>
        <v/>
      </c>
      <c r="AA356" s="43" t="str">
        <f t="shared" si="128"/>
        <v/>
      </c>
      <c r="AB356" s="43" t="str">
        <f t="shared" si="128"/>
        <v/>
      </c>
      <c r="AC356" s="45" t="str">
        <f t="shared" si="126"/>
        <v>1.2.9.2.8.</v>
      </c>
    </row>
    <row r="357" spans="1:29" s="128" customFormat="1" ht="27.6" x14ac:dyDescent="0.3">
      <c r="A357" s="107" t="str">
        <f t="shared" si="122"/>
        <v>1.2.9.2.9</v>
      </c>
      <c r="B357" s="136" t="s">
        <v>513</v>
      </c>
      <c r="C357" s="36" t="s">
        <v>17</v>
      </c>
      <c r="D357" s="36">
        <v>2.1</v>
      </c>
      <c r="E357" s="37">
        <v>80.520430416353506</v>
      </c>
      <c r="F357" s="48">
        <v>169.09290387434237</v>
      </c>
      <c r="G357" s="36" t="s">
        <v>97</v>
      </c>
      <c r="H357" s="39" t="s">
        <v>871</v>
      </c>
      <c r="I357" s="40" t="str">
        <f t="shared" si="125"/>
        <v>1.2.9.2.9</v>
      </c>
      <c r="J357" s="41">
        <v>5</v>
      </c>
      <c r="K357" s="42">
        <f t="shared" si="123"/>
        <v>1</v>
      </c>
      <c r="L357" s="43">
        <f t="shared" ref="L357:S372" si="129">IF(L$10=$J357,L356+1,IF(AND(L$10&lt;$J357,L356=0),1,IF(K357&lt;&gt;K356,0,L356)))</f>
        <v>2</v>
      </c>
      <c r="M357" s="43">
        <f t="shared" si="129"/>
        <v>9</v>
      </c>
      <c r="N357" s="43">
        <f t="shared" si="129"/>
        <v>2</v>
      </c>
      <c r="O357" s="43">
        <f t="shared" si="129"/>
        <v>9</v>
      </c>
      <c r="P357" s="43">
        <f t="shared" si="129"/>
        <v>0</v>
      </c>
      <c r="Q357" s="43">
        <f t="shared" si="129"/>
        <v>0</v>
      </c>
      <c r="R357" s="43">
        <f t="shared" si="129"/>
        <v>0</v>
      </c>
      <c r="S357" s="44">
        <f t="shared" si="129"/>
        <v>0</v>
      </c>
      <c r="T357" s="42" t="str">
        <f t="shared" si="128"/>
        <v>1.</v>
      </c>
      <c r="U357" s="43" t="str">
        <f t="shared" si="128"/>
        <v>2.</v>
      </c>
      <c r="V357" s="43" t="str">
        <f t="shared" si="128"/>
        <v>9.</v>
      </c>
      <c r="W357" s="43" t="str">
        <f t="shared" si="128"/>
        <v>2.</v>
      </c>
      <c r="X357" s="43" t="str">
        <f t="shared" si="128"/>
        <v>9.</v>
      </c>
      <c r="Y357" s="43" t="str">
        <f t="shared" si="128"/>
        <v/>
      </c>
      <c r="Z357" s="43" t="str">
        <f t="shared" si="128"/>
        <v/>
      </c>
      <c r="AA357" s="43" t="str">
        <f t="shared" si="128"/>
        <v/>
      </c>
      <c r="AB357" s="43" t="str">
        <f t="shared" si="128"/>
        <v/>
      </c>
      <c r="AC357" s="45" t="str">
        <f t="shared" si="126"/>
        <v>1.2.9.2.9.</v>
      </c>
    </row>
    <row r="358" spans="1:29" s="128" customFormat="1" ht="27.6" x14ac:dyDescent="0.3">
      <c r="A358" s="107" t="str">
        <f t="shared" si="122"/>
        <v>1.2.9.2.10</v>
      </c>
      <c r="B358" s="136" t="s">
        <v>514</v>
      </c>
      <c r="C358" s="36" t="s">
        <v>17</v>
      </c>
      <c r="D358" s="36">
        <v>45</v>
      </c>
      <c r="E358" s="37">
        <v>48.716246112239915</v>
      </c>
      <c r="F358" s="48">
        <v>2192.2310750507963</v>
      </c>
      <c r="G358" s="36" t="s">
        <v>50</v>
      </c>
      <c r="H358" s="39" t="s">
        <v>872</v>
      </c>
      <c r="I358" s="40" t="str">
        <f t="shared" si="125"/>
        <v>1.2.9.2.10</v>
      </c>
      <c r="J358" s="41">
        <v>5</v>
      </c>
      <c r="K358" s="42">
        <f t="shared" si="123"/>
        <v>1</v>
      </c>
      <c r="L358" s="43">
        <f t="shared" si="129"/>
        <v>2</v>
      </c>
      <c r="M358" s="43">
        <f t="shared" si="129"/>
        <v>9</v>
      </c>
      <c r="N358" s="43">
        <f t="shared" si="129"/>
        <v>2</v>
      </c>
      <c r="O358" s="43">
        <f t="shared" si="129"/>
        <v>10</v>
      </c>
      <c r="P358" s="43">
        <f t="shared" si="129"/>
        <v>0</v>
      </c>
      <c r="Q358" s="43">
        <f t="shared" si="129"/>
        <v>0</v>
      </c>
      <c r="R358" s="43">
        <f t="shared" si="129"/>
        <v>0</v>
      </c>
      <c r="S358" s="44">
        <f t="shared" si="129"/>
        <v>0</v>
      </c>
      <c r="T358" s="42" t="str">
        <f t="shared" si="128"/>
        <v>1.</v>
      </c>
      <c r="U358" s="43" t="str">
        <f t="shared" si="128"/>
        <v>2.</v>
      </c>
      <c r="V358" s="43" t="str">
        <f t="shared" si="128"/>
        <v>9.</v>
      </c>
      <c r="W358" s="43" t="str">
        <f t="shared" si="128"/>
        <v>2.</v>
      </c>
      <c r="X358" s="43" t="str">
        <f t="shared" si="128"/>
        <v>10.</v>
      </c>
      <c r="Y358" s="43" t="str">
        <f t="shared" si="128"/>
        <v/>
      </c>
      <c r="Z358" s="43" t="str">
        <f t="shared" si="128"/>
        <v/>
      </c>
      <c r="AA358" s="43" t="str">
        <f t="shared" si="128"/>
        <v/>
      </c>
      <c r="AB358" s="43" t="str">
        <f t="shared" si="128"/>
        <v/>
      </c>
      <c r="AC358" s="45" t="str">
        <f t="shared" si="126"/>
        <v>1.2.9.2.10.</v>
      </c>
    </row>
    <row r="359" spans="1:29" s="128" customFormat="1" ht="27.6" x14ac:dyDescent="0.3">
      <c r="A359" s="107" t="str">
        <f t="shared" si="122"/>
        <v>1.2.9.2.11</v>
      </c>
      <c r="B359" s="136" t="s">
        <v>515</v>
      </c>
      <c r="C359" s="36" t="s">
        <v>516</v>
      </c>
      <c r="D359" s="36">
        <v>19</v>
      </c>
      <c r="E359" s="37">
        <v>3536.0251978851347</v>
      </c>
      <c r="F359" s="48">
        <v>67184.478759817561</v>
      </c>
      <c r="G359" s="36" t="s">
        <v>78</v>
      </c>
      <c r="H359" s="39" t="s">
        <v>873</v>
      </c>
      <c r="I359" s="40" t="str">
        <f t="shared" si="125"/>
        <v>1.2.9.2.11</v>
      </c>
      <c r="J359" s="41">
        <v>5</v>
      </c>
      <c r="K359" s="42">
        <f t="shared" si="123"/>
        <v>1</v>
      </c>
      <c r="L359" s="43">
        <f t="shared" si="129"/>
        <v>2</v>
      </c>
      <c r="M359" s="43">
        <f t="shared" si="129"/>
        <v>9</v>
      </c>
      <c r="N359" s="43">
        <f t="shared" si="129"/>
        <v>2</v>
      </c>
      <c r="O359" s="43">
        <f t="shared" si="129"/>
        <v>11</v>
      </c>
      <c r="P359" s="43">
        <f t="shared" si="129"/>
        <v>0</v>
      </c>
      <c r="Q359" s="43">
        <f t="shared" si="129"/>
        <v>0</v>
      </c>
      <c r="R359" s="43">
        <f t="shared" si="129"/>
        <v>0</v>
      </c>
      <c r="S359" s="44">
        <f t="shared" si="129"/>
        <v>0</v>
      </c>
      <c r="T359" s="42" t="str">
        <f t="shared" si="128"/>
        <v>1.</v>
      </c>
      <c r="U359" s="43" t="str">
        <f t="shared" si="128"/>
        <v>2.</v>
      </c>
      <c r="V359" s="43" t="str">
        <f t="shared" si="128"/>
        <v>9.</v>
      </c>
      <c r="W359" s="43" t="str">
        <f t="shared" si="128"/>
        <v>2.</v>
      </c>
      <c r="X359" s="43" t="str">
        <f t="shared" si="128"/>
        <v>11.</v>
      </c>
      <c r="Y359" s="43" t="str">
        <f t="shared" si="128"/>
        <v/>
      </c>
      <c r="Z359" s="43" t="str">
        <f t="shared" si="128"/>
        <v/>
      </c>
      <c r="AA359" s="43" t="str">
        <f t="shared" si="128"/>
        <v/>
      </c>
      <c r="AB359" s="43" t="str">
        <f t="shared" si="128"/>
        <v/>
      </c>
      <c r="AC359" s="45" t="str">
        <f t="shared" si="126"/>
        <v>1.2.9.2.11.</v>
      </c>
    </row>
    <row r="360" spans="1:29" s="128" customFormat="1" ht="27.6" x14ac:dyDescent="0.3">
      <c r="A360" s="107" t="str">
        <f t="shared" si="122"/>
        <v>1.2.9.2.12</v>
      </c>
      <c r="B360" s="136" t="s">
        <v>517</v>
      </c>
      <c r="C360" s="36" t="s">
        <v>19</v>
      </c>
      <c r="D360" s="36">
        <v>6.47</v>
      </c>
      <c r="E360" s="37">
        <v>95731.510780598241</v>
      </c>
      <c r="F360" s="48">
        <v>619382.87475047063</v>
      </c>
      <c r="G360" s="36" t="s">
        <v>51</v>
      </c>
      <c r="H360" s="39" t="s">
        <v>874</v>
      </c>
      <c r="I360" s="40" t="str">
        <f t="shared" si="125"/>
        <v>1.2.9.2.12</v>
      </c>
      <c r="J360" s="41">
        <v>5</v>
      </c>
      <c r="K360" s="42">
        <f t="shared" si="123"/>
        <v>1</v>
      </c>
      <c r="L360" s="43">
        <f t="shared" si="129"/>
        <v>2</v>
      </c>
      <c r="M360" s="43">
        <f t="shared" si="129"/>
        <v>9</v>
      </c>
      <c r="N360" s="43">
        <f t="shared" si="129"/>
        <v>2</v>
      </c>
      <c r="O360" s="43">
        <f t="shared" si="129"/>
        <v>12</v>
      </c>
      <c r="P360" s="43">
        <f t="shared" si="129"/>
        <v>0</v>
      </c>
      <c r="Q360" s="43">
        <f t="shared" si="129"/>
        <v>0</v>
      </c>
      <c r="R360" s="43">
        <f t="shared" si="129"/>
        <v>0</v>
      </c>
      <c r="S360" s="44">
        <f t="shared" si="129"/>
        <v>0</v>
      </c>
      <c r="T360" s="42" t="str">
        <f t="shared" si="128"/>
        <v>1.</v>
      </c>
      <c r="U360" s="43" t="str">
        <f t="shared" si="128"/>
        <v>2.</v>
      </c>
      <c r="V360" s="43" t="str">
        <f t="shared" si="128"/>
        <v>9.</v>
      </c>
      <c r="W360" s="43" t="str">
        <f t="shared" si="128"/>
        <v>2.</v>
      </c>
      <c r="X360" s="43" t="str">
        <f t="shared" si="128"/>
        <v>12.</v>
      </c>
      <c r="Y360" s="43" t="str">
        <f t="shared" si="128"/>
        <v/>
      </c>
      <c r="Z360" s="43" t="str">
        <f t="shared" si="128"/>
        <v/>
      </c>
      <c r="AA360" s="43" t="str">
        <f t="shared" si="128"/>
        <v/>
      </c>
      <c r="AB360" s="43" t="str">
        <f t="shared" si="128"/>
        <v/>
      </c>
      <c r="AC360" s="45" t="str">
        <f t="shared" si="126"/>
        <v>1.2.9.2.12.</v>
      </c>
    </row>
    <row r="361" spans="1:29" s="128" customFormat="1" ht="27.6" x14ac:dyDescent="0.3">
      <c r="A361" s="107" t="str">
        <f t="shared" si="122"/>
        <v>1.2.9.2.13</v>
      </c>
      <c r="B361" s="136" t="s">
        <v>518</v>
      </c>
      <c r="C361" s="36" t="s">
        <v>20</v>
      </c>
      <c r="D361" s="36">
        <v>422.88</v>
      </c>
      <c r="E361" s="37">
        <v>107.5533564695655</v>
      </c>
      <c r="F361" s="48">
        <v>45482.16338384986</v>
      </c>
      <c r="G361" s="36" t="s">
        <v>52</v>
      </c>
      <c r="H361" s="39" t="s">
        <v>875</v>
      </c>
      <c r="I361" s="40" t="str">
        <f t="shared" si="125"/>
        <v>1.2.9.2.13</v>
      </c>
      <c r="J361" s="41">
        <v>5</v>
      </c>
      <c r="K361" s="42">
        <f t="shared" si="123"/>
        <v>1</v>
      </c>
      <c r="L361" s="43">
        <f t="shared" si="129"/>
        <v>2</v>
      </c>
      <c r="M361" s="43">
        <f t="shared" si="129"/>
        <v>9</v>
      </c>
      <c r="N361" s="43">
        <f t="shared" si="129"/>
        <v>2</v>
      </c>
      <c r="O361" s="43">
        <f t="shared" si="129"/>
        <v>13</v>
      </c>
      <c r="P361" s="43">
        <f t="shared" si="129"/>
        <v>0</v>
      </c>
      <c r="Q361" s="43">
        <f t="shared" si="129"/>
        <v>0</v>
      </c>
      <c r="R361" s="43">
        <f t="shared" si="129"/>
        <v>0</v>
      </c>
      <c r="S361" s="44">
        <f t="shared" si="129"/>
        <v>0</v>
      </c>
      <c r="T361" s="42" t="str">
        <f t="shared" si="128"/>
        <v>1.</v>
      </c>
      <c r="U361" s="43" t="str">
        <f t="shared" si="128"/>
        <v>2.</v>
      </c>
      <c r="V361" s="43" t="str">
        <f t="shared" si="128"/>
        <v>9.</v>
      </c>
      <c r="W361" s="43" t="str">
        <f t="shared" si="128"/>
        <v>2.</v>
      </c>
      <c r="X361" s="43" t="str">
        <f t="shared" si="128"/>
        <v>13.</v>
      </c>
      <c r="Y361" s="43" t="str">
        <f t="shared" si="128"/>
        <v/>
      </c>
      <c r="Z361" s="43" t="str">
        <f t="shared" si="128"/>
        <v/>
      </c>
      <c r="AA361" s="43" t="str">
        <f t="shared" si="128"/>
        <v/>
      </c>
      <c r="AB361" s="43" t="str">
        <f t="shared" si="128"/>
        <v/>
      </c>
      <c r="AC361" s="45" t="str">
        <f t="shared" si="126"/>
        <v>1.2.9.2.13.</v>
      </c>
    </row>
    <row r="362" spans="1:29" s="128" customFormat="1" ht="27.6" x14ac:dyDescent="0.3">
      <c r="A362" s="107" t="str">
        <f t="shared" si="122"/>
        <v>1.2.9.2.14</v>
      </c>
      <c r="B362" s="136" t="s">
        <v>519</v>
      </c>
      <c r="C362" s="36" t="s">
        <v>20</v>
      </c>
      <c r="D362" s="36">
        <v>422.88</v>
      </c>
      <c r="E362" s="37">
        <v>20.07050741929239</v>
      </c>
      <c r="F362" s="48">
        <v>8487.4161774703662</v>
      </c>
      <c r="G362" s="36" t="s">
        <v>53</v>
      </c>
      <c r="H362" s="39" t="s">
        <v>876</v>
      </c>
      <c r="I362" s="40" t="str">
        <f t="shared" si="125"/>
        <v>1.2.9.2.14</v>
      </c>
      <c r="J362" s="41">
        <v>5</v>
      </c>
      <c r="K362" s="42">
        <f t="shared" si="123"/>
        <v>1</v>
      </c>
      <c r="L362" s="43">
        <f t="shared" si="129"/>
        <v>2</v>
      </c>
      <c r="M362" s="43">
        <f t="shared" si="129"/>
        <v>9</v>
      </c>
      <c r="N362" s="43">
        <f t="shared" si="129"/>
        <v>2</v>
      </c>
      <c r="O362" s="43">
        <f t="shared" si="129"/>
        <v>14</v>
      </c>
      <c r="P362" s="43">
        <f t="shared" si="129"/>
        <v>0</v>
      </c>
      <c r="Q362" s="43">
        <f t="shared" si="129"/>
        <v>0</v>
      </c>
      <c r="R362" s="43">
        <f t="shared" si="129"/>
        <v>0</v>
      </c>
      <c r="S362" s="44">
        <f t="shared" si="129"/>
        <v>0</v>
      </c>
      <c r="T362" s="42" t="str">
        <f t="shared" si="128"/>
        <v>1.</v>
      </c>
      <c r="U362" s="43" t="str">
        <f t="shared" si="128"/>
        <v>2.</v>
      </c>
      <c r="V362" s="43" t="str">
        <f t="shared" si="128"/>
        <v>9.</v>
      </c>
      <c r="W362" s="43" t="str">
        <f t="shared" si="128"/>
        <v>2.</v>
      </c>
      <c r="X362" s="43" t="str">
        <f t="shared" si="128"/>
        <v>14.</v>
      </c>
      <c r="Y362" s="43" t="str">
        <f t="shared" si="128"/>
        <v/>
      </c>
      <c r="Z362" s="43" t="str">
        <f t="shared" si="128"/>
        <v/>
      </c>
      <c r="AA362" s="43" t="str">
        <f t="shared" si="128"/>
        <v/>
      </c>
      <c r="AB362" s="43" t="str">
        <f t="shared" si="128"/>
        <v/>
      </c>
      <c r="AC362" s="45" t="str">
        <f t="shared" si="126"/>
        <v>1.2.9.2.14.</v>
      </c>
    </row>
    <row r="363" spans="1:29" s="128" customFormat="1" ht="27.6" x14ac:dyDescent="0.3">
      <c r="A363" s="107" t="str">
        <f t="shared" si="122"/>
        <v>1.2.9.2.15</v>
      </c>
      <c r="B363" s="136" t="s">
        <v>520</v>
      </c>
      <c r="C363" s="36" t="s">
        <v>20</v>
      </c>
      <c r="D363" s="36">
        <v>422.88</v>
      </c>
      <c r="E363" s="37">
        <v>31.652003895195271</v>
      </c>
      <c r="F363" s="48">
        <v>13384.999407200175</v>
      </c>
      <c r="G363" s="36" t="s">
        <v>71</v>
      </c>
      <c r="H363" s="39" t="s">
        <v>877</v>
      </c>
      <c r="I363" s="40" t="str">
        <f t="shared" si="125"/>
        <v>1.2.9.2.15</v>
      </c>
      <c r="J363" s="41">
        <v>5</v>
      </c>
      <c r="K363" s="42">
        <f t="shared" si="123"/>
        <v>1</v>
      </c>
      <c r="L363" s="43">
        <f t="shared" si="129"/>
        <v>2</v>
      </c>
      <c r="M363" s="43">
        <f t="shared" si="129"/>
        <v>9</v>
      </c>
      <c r="N363" s="43">
        <f t="shared" si="129"/>
        <v>2</v>
      </c>
      <c r="O363" s="43">
        <f t="shared" si="129"/>
        <v>15</v>
      </c>
      <c r="P363" s="43">
        <f t="shared" si="129"/>
        <v>0</v>
      </c>
      <c r="Q363" s="43">
        <f t="shared" si="129"/>
        <v>0</v>
      </c>
      <c r="R363" s="43">
        <f t="shared" si="129"/>
        <v>0</v>
      </c>
      <c r="S363" s="44">
        <f t="shared" si="129"/>
        <v>0</v>
      </c>
      <c r="T363" s="42" t="str">
        <f t="shared" si="128"/>
        <v>1.</v>
      </c>
      <c r="U363" s="43" t="str">
        <f t="shared" si="128"/>
        <v>2.</v>
      </c>
      <c r="V363" s="43" t="str">
        <f t="shared" si="128"/>
        <v>9.</v>
      </c>
      <c r="W363" s="43" t="str">
        <f t="shared" si="128"/>
        <v>2.</v>
      </c>
      <c r="X363" s="43" t="str">
        <f t="shared" si="128"/>
        <v>15.</v>
      </c>
      <c r="Y363" s="43" t="str">
        <f t="shared" si="128"/>
        <v/>
      </c>
      <c r="Z363" s="43" t="str">
        <f t="shared" si="128"/>
        <v/>
      </c>
      <c r="AA363" s="43" t="str">
        <f t="shared" si="128"/>
        <v/>
      </c>
      <c r="AB363" s="43" t="str">
        <f t="shared" si="128"/>
        <v/>
      </c>
      <c r="AC363" s="45" t="str">
        <f t="shared" si="126"/>
        <v>1.2.9.2.15.</v>
      </c>
    </row>
    <row r="364" spans="1:29" s="129" customFormat="1" ht="14.4" x14ac:dyDescent="0.3">
      <c r="A364" s="107" t="str">
        <f t="shared" si="122"/>
        <v>1.2.9.3</v>
      </c>
      <c r="B364" s="136" t="s">
        <v>521</v>
      </c>
      <c r="C364" s="36"/>
      <c r="D364" s="36"/>
      <c r="E364" s="37"/>
      <c r="F364" s="48"/>
      <c r="G364" s="36"/>
      <c r="H364" s="39"/>
      <c r="I364" s="40" t="str">
        <f t="shared" si="125"/>
        <v>1.2.9.3</v>
      </c>
      <c r="J364" s="41">
        <v>4</v>
      </c>
      <c r="K364" s="42">
        <f t="shared" si="123"/>
        <v>1</v>
      </c>
      <c r="L364" s="43">
        <f t="shared" si="129"/>
        <v>2</v>
      </c>
      <c r="M364" s="43">
        <f t="shared" si="129"/>
        <v>9</v>
      </c>
      <c r="N364" s="43">
        <f t="shared" si="129"/>
        <v>3</v>
      </c>
      <c r="O364" s="43">
        <f t="shared" si="129"/>
        <v>0</v>
      </c>
      <c r="P364" s="43">
        <f t="shared" si="129"/>
        <v>0</v>
      </c>
      <c r="Q364" s="43">
        <f t="shared" si="129"/>
        <v>0</v>
      </c>
      <c r="R364" s="43">
        <f t="shared" si="129"/>
        <v>0</v>
      </c>
      <c r="S364" s="44">
        <f t="shared" si="129"/>
        <v>0</v>
      </c>
      <c r="T364" s="42" t="str">
        <f t="shared" si="128"/>
        <v>1.</v>
      </c>
      <c r="U364" s="43" t="str">
        <f t="shared" si="128"/>
        <v>2.</v>
      </c>
      <c r="V364" s="43" t="str">
        <f t="shared" si="128"/>
        <v>9.</v>
      </c>
      <c r="W364" s="43" t="str">
        <f t="shared" si="128"/>
        <v>3.</v>
      </c>
      <c r="X364" s="43" t="str">
        <f t="shared" si="128"/>
        <v/>
      </c>
      <c r="Y364" s="43" t="str">
        <f t="shared" si="128"/>
        <v/>
      </c>
      <c r="Z364" s="43" t="str">
        <f t="shared" si="128"/>
        <v/>
      </c>
      <c r="AA364" s="43" t="str">
        <f t="shared" si="128"/>
        <v/>
      </c>
      <c r="AB364" s="43" t="str">
        <f t="shared" si="128"/>
        <v/>
      </c>
      <c r="AC364" s="45" t="str">
        <f t="shared" si="126"/>
        <v>1.2.9.3.</v>
      </c>
    </row>
    <row r="365" spans="1:29" s="128" customFormat="1" ht="27.6" x14ac:dyDescent="0.3">
      <c r="A365" s="107" t="str">
        <f t="shared" si="122"/>
        <v>1.2.9.3.1</v>
      </c>
      <c r="B365" s="136" t="s">
        <v>522</v>
      </c>
      <c r="C365" s="36" t="s">
        <v>17</v>
      </c>
      <c r="D365" s="36">
        <v>191.5</v>
      </c>
      <c r="E365" s="37">
        <v>145.66241495535681</v>
      </c>
      <c r="F365" s="48">
        <v>27894.352463950829</v>
      </c>
      <c r="G365" s="36" t="s">
        <v>72</v>
      </c>
      <c r="H365" s="39" t="s">
        <v>878</v>
      </c>
      <c r="I365" s="40" t="str">
        <f t="shared" si="125"/>
        <v>1.2.9.3.1</v>
      </c>
      <c r="J365" s="41">
        <v>5</v>
      </c>
      <c r="K365" s="42">
        <f t="shared" si="123"/>
        <v>1</v>
      </c>
      <c r="L365" s="43">
        <f t="shared" si="129"/>
        <v>2</v>
      </c>
      <c r="M365" s="43">
        <f t="shared" si="129"/>
        <v>9</v>
      </c>
      <c r="N365" s="43">
        <f t="shared" si="129"/>
        <v>3</v>
      </c>
      <c r="O365" s="43">
        <f t="shared" si="129"/>
        <v>1</v>
      </c>
      <c r="P365" s="43">
        <f t="shared" si="129"/>
        <v>0</v>
      </c>
      <c r="Q365" s="43">
        <f t="shared" si="129"/>
        <v>0</v>
      </c>
      <c r="R365" s="43">
        <f t="shared" si="129"/>
        <v>0</v>
      </c>
      <c r="S365" s="44">
        <f t="shared" si="129"/>
        <v>0</v>
      </c>
      <c r="T365" s="42" t="str">
        <f t="shared" si="128"/>
        <v>1.</v>
      </c>
      <c r="U365" s="43" t="str">
        <f t="shared" si="128"/>
        <v>2.</v>
      </c>
      <c r="V365" s="43" t="str">
        <f t="shared" si="128"/>
        <v>9.</v>
      </c>
      <c r="W365" s="43" t="str">
        <f t="shared" si="128"/>
        <v>3.</v>
      </c>
      <c r="X365" s="43" t="str">
        <f t="shared" si="128"/>
        <v>1.</v>
      </c>
      <c r="Y365" s="43" t="str">
        <f t="shared" si="128"/>
        <v/>
      </c>
      <c r="Z365" s="43" t="str">
        <f t="shared" si="128"/>
        <v/>
      </c>
      <c r="AA365" s="43" t="str">
        <f t="shared" si="128"/>
        <v/>
      </c>
      <c r="AB365" s="43" t="str">
        <f t="shared" si="128"/>
        <v/>
      </c>
      <c r="AC365" s="45" t="str">
        <f t="shared" si="126"/>
        <v>1.2.9.3.1.</v>
      </c>
    </row>
    <row r="366" spans="1:29" s="128" customFormat="1" ht="27.6" x14ac:dyDescent="0.3">
      <c r="A366" s="107" t="str">
        <f t="shared" si="122"/>
        <v>1.2.9.3.2</v>
      </c>
      <c r="B366" s="136" t="s">
        <v>513</v>
      </c>
      <c r="C366" s="36" t="s">
        <v>17</v>
      </c>
      <c r="D366" s="36">
        <v>191.5</v>
      </c>
      <c r="E366" s="37">
        <v>80.498822352230547</v>
      </c>
      <c r="F366" s="48">
        <v>15415.52448045215</v>
      </c>
      <c r="G366" s="36" t="s">
        <v>73</v>
      </c>
      <c r="H366" s="39" t="s">
        <v>879</v>
      </c>
      <c r="I366" s="40" t="str">
        <f t="shared" si="125"/>
        <v>1.2.9.3.2</v>
      </c>
      <c r="J366" s="41">
        <v>5</v>
      </c>
      <c r="K366" s="42">
        <f t="shared" si="123"/>
        <v>1</v>
      </c>
      <c r="L366" s="43">
        <f t="shared" si="129"/>
        <v>2</v>
      </c>
      <c r="M366" s="43">
        <f t="shared" si="129"/>
        <v>9</v>
      </c>
      <c r="N366" s="43">
        <f t="shared" si="129"/>
        <v>3</v>
      </c>
      <c r="O366" s="43">
        <f t="shared" si="129"/>
        <v>2</v>
      </c>
      <c r="P366" s="43">
        <f t="shared" si="129"/>
        <v>0</v>
      </c>
      <c r="Q366" s="43">
        <f t="shared" si="129"/>
        <v>0</v>
      </c>
      <c r="R366" s="43">
        <f t="shared" si="129"/>
        <v>0</v>
      </c>
      <c r="S366" s="44">
        <f t="shared" si="129"/>
        <v>0</v>
      </c>
      <c r="T366" s="42" t="str">
        <f t="shared" si="128"/>
        <v>1.</v>
      </c>
      <c r="U366" s="43" t="str">
        <f t="shared" si="128"/>
        <v>2.</v>
      </c>
      <c r="V366" s="43" t="str">
        <f t="shared" si="128"/>
        <v>9.</v>
      </c>
      <c r="W366" s="43" t="str">
        <f t="shared" si="128"/>
        <v>3.</v>
      </c>
      <c r="X366" s="43" t="str">
        <f t="shared" si="128"/>
        <v>2.</v>
      </c>
      <c r="Y366" s="43" t="str">
        <f t="shared" si="128"/>
        <v/>
      </c>
      <c r="Z366" s="43" t="str">
        <f t="shared" si="128"/>
        <v/>
      </c>
      <c r="AA366" s="43" t="str">
        <f t="shared" si="128"/>
        <v/>
      </c>
      <c r="AB366" s="43" t="str">
        <f t="shared" si="128"/>
        <v/>
      </c>
      <c r="AC366" s="45" t="str">
        <f t="shared" si="126"/>
        <v>1.2.9.3.2.</v>
      </c>
    </row>
    <row r="367" spans="1:29" s="128" customFormat="1" ht="27.6" x14ac:dyDescent="0.3">
      <c r="A367" s="107" t="str">
        <f t="shared" si="122"/>
        <v>1.2.9.3.3</v>
      </c>
      <c r="B367" s="136" t="s">
        <v>423</v>
      </c>
      <c r="C367" s="36" t="s">
        <v>9</v>
      </c>
      <c r="D367" s="36">
        <v>418</v>
      </c>
      <c r="E367" s="37">
        <v>595.40181864735473</v>
      </c>
      <c r="F367" s="48">
        <v>248877.96019459428</v>
      </c>
      <c r="G367" s="36" t="s">
        <v>109</v>
      </c>
      <c r="H367" s="39" t="s">
        <v>880</v>
      </c>
      <c r="I367" s="40" t="str">
        <f t="shared" si="125"/>
        <v>1.2.9.3.3</v>
      </c>
      <c r="J367" s="41">
        <v>5</v>
      </c>
      <c r="K367" s="42">
        <f t="shared" si="123"/>
        <v>1</v>
      </c>
      <c r="L367" s="43">
        <f t="shared" si="129"/>
        <v>2</v>
      </c>
      <c r="M367" s="43">
        <f t="shared" si="129"/>
        <v>9</v>
      </c>
      <c r="N367" s="43">
        <f t="shared" si="129"/>
        <v>3</v>
      </c>
      <c r="O367" s="43">
        <f t="shared" si="129"/>
        <v>3</v>
      </c>
      <c r="P367" s="43">
        <f t="shared" si="129"/>
        <v>0</v>
      </c>
      <c r="Q367" s="43">
        <f t="shared" si="129"/>
        <v>0</v>
      </c>
      <c r="R367" s="43">
        <f t="shared" si="129"/>
        <v>0</v>
      </c>
      <c r="S367" s="44">
        <f t="shared" si="129"/>
        <v>0</v>
      </c>
      <c r="T367" s="42" t="str">
        <f t="shared" si="128"/>
        <v>1.</v>
      </c>
      <c r="U367" s="43" t="str">
        <f t="shared" si="128"/>
        <v>2.</v>
      </c>
      <c r="V367" s="43" t="str">
        <f t="shared" si="128"/>
        <v>9.</v>
      </c>
      <c r="W367" s="43" t="str">
        <f t="shared" si="128"/>
        <v>3.</v>
      </c>
      <c r="X367" s="43" t="str">
        <f t="shared" si="128"/>
        <v>3.</v>
      </c>
      <c r="Y367" s="43" t="str">
        <f t="shared" si="128"/>
        <v/>
      </c>
      <c r="Z367" s="43" t="str">
        <f t="shared" si="128"/>
        <v/>
      </c>
      <c r="AA367" s="43" t="str">
        <f t="shared" si="128"/>
        <v/>
      </c>
      <c r="AB367" s="43" t="str">
        <f t="shared" si="128"/>
        <v/>
      </c>
      <c r="AC367" s="45" t="str">
        <f t="shared" si="126"/>
        <v>1.2.9.3.3.</v>
      </c>
    </row>
    <row r="368" spans="1:29" s="128" customFormat="1" ht="27.6" x14ac:dyDescent="0.3">
      <c r="A368" s="107" t="str">
        <f t="shared" si="122"/>
        <v>1.2.9.3.4</v>
      </c>
      <c r="B368" s="136" t="s">
        <v>523</v>
      </c>
      <c r="C368" s="36" t="s">
        <v>10</v>
      </c>
      <c r="D368" s="36">
        <v>1159</v>
      </c>
      <c r="E368" s="37">
        <v>101.97806913322145</v>
      </c>
      <c r="F368" s="48">
        <v>118192.58212540367</v>
      </c>
      <c r="G368" s="36" t="s">
        <v>55</v>
      </c>
      <c r="H368" s="39" t="s">
        <v>881</v>
      </c>
      <c r="I368" s="40" t="str">
        <f t="shared" si="125"/>
        <v>1.2.9.3.4</v>
      </c>
      <c r="J368" s="41">
        <v>5</v>
      </c>
      <c r="K368" s="42">
        <f t="shared" si="123"/>
        <v>1</v>
      </c>
      <c r="L368" s="43">
        <f t="shared" si="129"/>
        <v>2</v>
      </c>
      <c r="M368" s="43">
        <f t="shared" si="129"/>
        <v>9</v>
      </c>
      <c r="N368" s="43">
        <f t="shared" si="129"/>
        <v>3</v>
      </c>
      <c r="O368" s="43">
        <f t="shared" si="129"/>
        <v>4</v>
      </c>
      <c r="P368" s="43">
        <f t="shared" si="129"/>
        <v>0</v>
      </c>
      <c r="Q368" s="43">
        <f t="shared" si="129"/>
        <v>0</v>
      </c>
      <c r="R368" s="43">
        <f t="shared" si="129"/>
        <v>0</v>
      </c>
      <c r="S368" s="44">
        <f t="shared" si="129"/>
        <v>0</v>
      </c>
      <c r="T368" s="42" t="str">
        <f t="shared" si="128"/>
        <v>1.</v>
      </c>
      <c r="U368" s="43" t="str">
        <f t="shared" si="128"/>
        <v>2.</v>
      </c>
      <c r="V368" s="43" t="str">
        <f t="shared" si="128"/>
        <v>9.</v>
      </c>
      <c r="W368" s="43" t="str">
        <f t="shared" si="128"/>
        <v>3.</v>
      </c>
      <c r="X368" s="43" t="str">
        <f t="shared" si="128"/>
        <v>4.</v>
      </c>
      <c r="Y368" s="43" t="str">
        <f t="shared" si="128"/>
        <v/>
      </c>
      <c r="Z368" s="43" t="str">
        <f t="shared" si="128"/>
        <v/>
      </c>
      <c r="AA368" s="43" t="str">
        <f t="shared" si="128"/>
        <v/>
      </c>
      <c r="AB368" s="43" t="str">
        <f t="shared" si="128"/>
        <v/>
      </c>
      <c r="AC368" s="45" t="str">
        <f t="shared" si="126"/>
        <v>1.2.9.3.4.</v>
      </c>
    </row>
    <row r="369" spans="1:29" s="128" customFormat="1" ht="55.2" x14ac:dyDescent="0.3">
      <c r="A369" s="107" t="str">
        <f t="shared" si="122"/>
        <v>1.2.9.3.5</v>
      </c>
      <c r="B369" s="136" t="s">
        <v>524</v>
      </c>
      <c r="C369" s="36" t="s">
        <v>10</v>
      </c>
      <c r="D369" s="36">
        <v>969</v>
      </c>
      <c r="E369" s="37">
        <v>135.35342442257175</v>
      </c>
      <c r="F369" s="48">
        <v>131157.46826547204</v>
      </c>
      <c r="G369" s="36" t="s">
        <v>525</v>
      </c>
      <c r="H369" s="39" t="s">
        <v>882</v>
      </c>
      <c r="I369" s="40" t="str">
        <f t="shared" si="125"/>
        <v>1.2.9.3.5</v>
      </c>
      <c r="J369" s="41">
        <v>5</v>
      </c>
      <c r="K369" s="42">
        <f t="shared" si="123"/>
        <v>1</v>
      </c>
      <c r="L369" s="43">
        <f t="shared" si="129"/>
        <v>2</v>
      </c>
      <c r="M369" s="43">
        <f t="shared" si="129"/>
        <v>9</v>
      </c>
      <c r="N369" s="43">
        <f t="shared" si="129"/>
        <v>3</v>
      </c>
      <c r="O369" s="43">
        <f t="shared" si="129"/>
        <v>5</v>
      </c>
      <c r="P369" s="43">
        <f t="shared" si="129"/>
        <v>0</v>
      </c>
      <c r="Q369" s="43">
        <f t="shared" si="129"/>
        <v>0</v>
      </c>
      <c r="R369" s="43">
        <f t="shared" si="129"/>
        <v>0</v>
      </c>
      <c r="S369" s="44">
        <f t="shared" si="129"/>
        <v>0</v>
      </c>
      <c r="T369" s="42" t="str">
        <f t="shared" si="128"/>
        <v>1.</v>
      </c>
      <c r="U369" s="43" t="str">
        <f t="shared" si="128"/>
        <v>2.</v>
      </c>
      <c r="V369" s="43" t="str">
        <f t="shared" si="128"/>
        <v>9.</v>
      </c>
      <c r="W369" s="43" t="str">
        <f t="shared" si="128"/>
        <v>3.</v>
      </c>
      <c r="X369" s="43" t="str">
        <f t="shared" si="128"/>
        <v>5.</v>
      </c>
      <c r="Y369" s="43" t="str">
        <f t="shared" si="128"/>
        <v/>
      </c>
      <c r="Z369" s="43" t="str">
        <f t="shared" si="128"/>
        <v/>
      </c>
      <c r="AA369" s="43" t="str">
        <f t="shared" si="128"/>
        <v/>
      </c>
      <c r="AB369" s="43" t="str">
        <f t="shared" si="128"/>
        <v/>
      </c>
      <c r="AC369" s="45" t="str">
        <f t="shared" si="126"/>
        <v>1.2.9.3.5.</v>
      </c>
    </row>
    <row r="370" spans="1:29" s="128" customFormat="1" ht="41.4" x14ac:dyDescent="0.3">
      <c r="A370" s="107" t="str">
        <f t="shared" si="122"/>
        <v>1.2.9.3.6</v>
      </c>
      <c r="B370" s="137" t="s">
        <v>526</v>
      </c>
      <c r="C370" s="65" t="s">
        <v>9</v>
      </c>
      <c r="D370" s="65">
        <v>19</v>
      </c>
      <c r="E370" s="37">
        <v>64943.246722864809</v>
      </c>
      <c r="F370" s="71">
        <v>1233921.6877344314</v>
      </c>
      <c r="G370" s="65" t="s">
        <v>75</v>
      </c>
      <c r="H370" s="39" t="s">
        <v>883</v>
      </c>
      <c r="I370" s="40" t="str">
        <f t="shared" si="125"/>
        <v>1.2.9.3.6</v>
      </c>
      <c r="J370" s="41">
        <v>5</v>
      </c>
      <c r="K370" s="42">
        <f t="shared" si="123"/>
        <v>1</v>
      </c>
      <c r="L370" s="43">
        <f t="shared" si="129"/>
        <v>2</v>
      </c>
      <c r="M370" s="43">
        <f t="shared" si="129"/>
        <v>9</v>
      </c>
      <c r="N370" s="43">
        <f t="shared" si="129"/>
        <v>3</v>
      </c>
      <c r="O370" s="43">
        <f t="shared" si="129"/>
        <v>6</v>
      </c>
      <c r="P370" s="43">
        <f t="shared" si="129"/>
        <v>0</v>
      </c>
      <c r="Q370" s="43">
        <f t="shared" si="129"/>
        <v>0</v>
      </c>
      <c r="R370" s="43">
        <f t="shared" si="129"/>
        <v>0</v>
      </c>
      <c r="S370" s="44">
        <f t="shared" si="129"/>
        <v>0</v>
      </c>
      <c r="T370" s="42" t="str">
        <f t="shared" si="128"/>
        <v>1.</v>
      </c>
      <c r="U370" s="43" t="str">
        <f t="shared" si="128"/>
        <v>2.</v>
      </c>
      <c r="V370" s="43" t="str">
        <f t="shared" si="128"/>
        <v>9.</v>
      </c>
      <c r="W370" s="43" t="str">
        <f t="shared" si="128"/>
        <v>3.</v>
      </c>
      <c r="X370" s="43" t="str">
        <f t="shared" si="128"/>
        <v>6.</v>
      </c>
      <c r="Y370" s="43" t="str">
        <f t="shared" si="128"/>
        <v/>
      </c>
      <c r="Z370" s="43" t="str">
        <f t="shared" si="128"/>
        <v/>
      </c>
      <c r="AA370" s="43" t="str">
        <f t="shared" si="128"/>
        <v/>
      </c>
      <c r="AB370" s="43" t="str">
        <f t="shared" si="128"/>
        <v/>
      </c>
      <c r="AC370" s="45" t="str">
        <f t="shared" si="126"/>
        <v>1.2.9.3.6.</v>
      </c>
    </row>
    <row r="371" spans="1:29" s="138" customFormat="1" ht="14.4" x14ac:dyDescent="0.3">
      <c r="A371" s="107" t="str">
        <f t="shared" si="122"/>
        <v>1.2.9.3.7</v>
      </c>
      <c r="B371" s="136" t="s">
        <v>527</v>
      </c>
      <c r="C371" s="36" t="s">
        <v>9</v>
      </c>
      <c r="D371" s="36">
        <v>19</v>
      </c>
      <c r="E371" s="37">
        <v>148586.99409278034</v>
      </c>
      <c r="F371" s="48">
        <v>2823152.8877628264</v>
      </c>
      <c r="G371" s="36" t="s">
        <v>95</v>
      </c>
      <c r="H371" s="39" t="s">
        <v>884</v>
      </c>
      <c r="I371" s="40" t="str">
        <f t="shared" si="125"/>
        <v>1.2.9.3.7</v>
      </c>
      <c r="J371" s="41">
        <v>5</v>
      </c>
      <c r="K371" s="42">
        <f t="shared" si="123"/>
        <v>1</v>
      </c>
      <c r="L371" s="43">
        <f t="shared" si="129"/>
        <v>2</v>
      </c>
      <c r="M371" s="43">
        <f t="shared" si="129"/>
        <v>9</v>
      </c>
      <c r="N371" s="43">
        <f t="shared" si="129"/>
        <v>3</v>
      </c>
      <c r="O371" s="43">
        <f t="shared" si="129"/>
        <v>7</v>
      </c>
      <c r="P371" s="43">
        <f t="shared" si="129"/>
        <v>0</v>
      </c>
      <c r="Q371" s="43">
        <f t="shared" si="129"/>
        <v>0</v>
      </c>
      <c r="R371" s="43">
        <f t="shared" si="129"/>
        <v>0</v>
      </c>
      <c r="S371" s="44">
        <f t="shared" si="129"/>
        <v>0</v>
      </c>
      <c r="T371" s="42" t="str">
        <f t="shared" si="128"/>
        <v>1.</v>
      </c>
      <c r="U371" s="43" t="str">
        <f t="shared" si="128"/>
        <v>2.</v>
      </c>
      <c r="V371" s="43" t="str">
        <f t="shared" si="128"/>
        <v>9.</v>
      </c>
      <c r="W371" s="43" t="str">
        <f t="shared" si="128"/>
        <v>3.</v>
      </c>
      <c r="X371" s="43" t="str">
        <f t="shared" si="128"/>
        <v>7.</v>
      </c>
      <c r="Y371" s="43" t="str">
        <f t="shared" si="128"/>
        <v/>
      </c>
      <c r="Z371" s="43" t="str">
        <f t="shared" si="128"/>
        <v/>
      </c>
      <c r="AA371" s="43" t="str">
        <f t="shared" si="128"/>
        <v/>
      </c>
      <c r="AB371" s="43" t="str">
        <f t="shared" si="128"/>
        <v/>
      </c>
      <c r="AC371" s="45" t="str">
        <f t="shared" si="126"/>
        <v>1.2.9.3.7.</v>
      </c>
    </row>
    <row r="372" spans="1:29" s="138" customFormat="1" ht="14.4" x14ac:dyDescent="0.3">
      <c r="A372" s="107" t="str">
        <f t="shared" si="122"/>
        <v>1.2.9.3.8</v>
      </c>
      <c r="B372" s="136" t="s">
        <v>528</v>
      </c>
      <c r="C372" s="36" t="s">
        <v>9</v>
      </c>
      <c r="D372" s="36">
        <v>9</v>
      </c>
      <c r="E372" s="37">
        <v>65327.309149872694</v>
      </c>
      <c r="F372" s="48">
        <v>587945.78234885423</v>
      </c>
      <c r="G372" s="36" t="s">
        <v>96</v>
      </c>
      <c r="H372" s="39" t="s">
        <v>885</v>
      </c>
      <c r="I372" s="40" t="str">
        <f t="shared" si="125"/>
        <v>1.2.9.3.8</v>
      </c>
      <c r="J372" s="41">
        <v>5</v>
      </c>
      <c r="K372" s="42">
        <f t="shared" si="123"/>
        <v>1</v>
      </c>
      <c r="L372" s="43">
        <f t="shared" si="129"/>
        <v>2</v>
      </c>
      <c r="M372" s="43">
        <f t="shared" si="129"/>
        <v>9</v>
      </c>
      <c r="N372" s="43">
        <f t="shared" si="129"/>
        <v>3</v>
      </c>
      <c r="O372" s="43">
        <f t="shared" si="129"/>
        <v>8</v>
      </c>
      <c r="P372" s="43">
        <f t="shared" si="129"/>
        <v>0</v>
      </c>
      <c r="Q372" s="43">
        <f t="shared" si="129"/>
        <v>0</v>
      </c>
      <c r="R372" s="43">
        <f t="shared" si="129"/>
        <v>0</v>
      </c>
      <c r="S372" s="44">
        <f t="shared" si="129"/>
        <v>0</v>
      </c>
      <c r="T372" s="42" t="str">
        <f t="shared" si="128"/>
        <v>1.</v>
      </c>
      <c r="U372" s="43" t="str">
        <f t="shared" si="128"/>
        <v>2.</v>
      </c>
      <c r="V372" s="43" t="str">
        <f t="shared" si="128"/>
        <v>9.</v>
      </c>
      <c r="W372" s="43" t="str">
        <f t="shared" si="128"/>
        <v>3.</v>
      </c>
      <c r="X372" s="43" t="str">
        <f t="shared" si="128"/>
        <v>8.</v>
      </c>
      <c r="Y372" s="43" t="str">
        <f t="shared" si="128"/>
        <v/>
      </c>
      <c r="Z372" s="43" t="str">
        <f t="shared" si="128"/>
        <v/>
      </c>
      <c r="AA372" s="43" t="str">
        <f t="shared" si="128"/>
        <v/>
      </c>
      <c r="AB372" s="43" t="str">
        <f t="shared" si="128"/>
        <v/>
      </c>
      <c r="AC372" s="45" t="str">
        <f t="shared" si="126"/>
        <v>1.2.9.3.8.</v>
      </c>
    </row>
    <row r="373" spans="1:29" s="138" customFormat="1" ht="14.4" x14ac:dyDescent="0.3">
      <c r="A373" s="107" t="str">
        <f t="shared" si="122"/>
        <v>1.2.9.3.9</v>
      </c>
      <c r="B373" s="136" t="s">
        <v>529</v>
      </c>
      <c r="C373" s="36" t="s">
        <v>9</v>
      </c>
      <c r="D373" s="36">
        <v>7</v>
      </c>
      <c r="E373" s="37">
        <v>68833.27656452544</v>
      </c>
      <c r="F373" s="48">
        <v>481832.93595167808</v>
      </c>
      <c r="G373" s="36" t="s">
        <v>112</v>
      </c>
      <c r="H373" s="39" t="s">
        <v>886</v>
      </c>
      <c r="I373" s="40" t="str">
        <f t="shared" si="125"/>
        <v>1.2.9.3.9</v>
      </c>
      <c r="J373" s="41">
        <v>5</v>
      </c>
      <c r="K373" s="42">
        <f t="shared" si="123"/>
        <v>1</v>
      </c>
      <c r="L373" s="43">
        <f t="shared" ref="L373:S388" si="130">IF(L$10=$J373,L372+1,IF(AND(L$10&lt;$J373,L372=0),1,IF(K373&lt;&gt;K372,0,L372)))</f>
        <v>2</v>
      </c>
      <c r="M373" s="43">
        <f t="shared" si="130"/>
        <v>9</v>
      </c>
      <c r="N373" s="43">
        <f t="shared" si="130"/>
        <v>3</v>
      </c>
      <c r="O373" s="43">
        <f t="shared" si="130"/>
        <v>9</v>
      </c>
      <c r="P373" s="43">
        <f t="shared" si="130"/>
        <v>0</v>
      </c>
      <c r="Q373" s="43">
        <f t="shared" si="130"/>
        <v>0</v>
      </c>
      <c r="R373" s="43">
        <f t="shared" si="130"/>
        <v>0</v>
      </c>
      <c r="S373" s="44">
        <f t="shared" si="130"/>
        <v>0</v>
      </c>
      <c r="T373" s="42" t="str">
        <f t="shared" si="128"/>
        <v>1.</v>
      </c>
      <c r="U373" s="43" t="str">
        <f t="shared" si="128"/>
        <v>2.</v>
      </c>
      <c r="V373" s="43" t="str">
        <f t="shared" si="128"/>
        <v>9.</v>
      </c>
      <c r="W373" s="43" t="str">
        <f t="shared" si="128"/>
        <v>3.</v>
      </c>
      <c r="X373" s="43" t="str">
        <f t="shared" si="128"/>
        <v>9.</v>
      </c>
      <c r="Y373" s="43" t="str">
        <f t="shared" si="128"/>
        <v/>
      </c>
      <c r="Z373" s="43" t="str">
        <f t="shared" si="128"/>
        <v/>
      </c>
      <c r="AA373" s="43" t="str">
        <f t="shared" si="128"/>
        <v/>
      </c>
      <c r="AB373" s="43" t="str">
        <f t="shared" si="128"/>
        <v/>
      </c>
      <c r="AC373" s="45" t="str">
        <f t="shared" si="126"/>
        <v>1.2.9.3.9.</v>
      </c>
    </row>
    <row r="374" spans="1:29" s="138" customFormat="1" ht="14.4" x14ac:dyDescent="0.3">
      <c r="A374" s="107" t="str">
        <f t="shared" si="122"/>
        <v>1.2.9.3.10</v>
      </c>
      <c r="B374" s="136" t="s">
        <v>530</v>
      </c>
      <c r="C374" s="36" t="s">
        <v>9</v>
      </c>
      <c r="D374" s="36">
        <v>3</v>
      </c>
      <c r="E374" s="37">
        <v>63556.611712037142</v>
      </c>
      <c r="F374" s="48">
        <v>190669.83513611142</v>
      </c>
      <c r="G374" s="36" t="s">
        <v>61</v>
      </c>
      <c r="H374" s="39" t="s">
        <v>887</v>
      </c>
      <c r="I374" s="40" t="str">
        <f t="shared" si="125"/>
        <v>1.2.9.3.10</v>
      </c>
      <c r="J374" s="41">
        <v>5</v>
      </c>
      <c r="K374" s="42">
        <f t="shared" si="123"/>
        <v>1</v>
      </c>
      <c r="L374" s="43">
        <f t="shared" si="130"/>
        <v>2</v>
      </c>
      <c r="M374" s="43">
        <f t="shared" si="130"/>
        <v>9</v>
      </c>
      <c r="N374" s="43">
        <f t="shared" si="130"/>
        <v>3</v>
      </c>
      <c r="O374" s="43">
        <f t="shared" si="130"/>
        <v>10</v>
      </c>
      <c r="P374" s="43">
        <f t="shared" si="130"/>
        <v>0</v>
      </c>
      <c r="Q374" s="43">
        <f t="shared" si="130"/>
        <v>0</v>
      </c>
      <c r="R374" s="43">
        <f t="shared" si="130"/>
        <v>0</v>
      </c>
      <c r="S374" s="44">
        <f t="shared" si="130"/>
        <v>0</v>
      </c>
      <c r="T374" s="42" t="str">
        <f t="shared" si="128"/>
        <v>1.</v>
      </c>
      <c r="U374" s="43" t="str">
        <f t="shared" si="128"/>
        <v>2.</v>
      </c>
      <c r="V374" s="43" t="str">
        <f t="shared" si="128"/>
        <v>9.</v>
      </c>
      <c r="W374" s="43" t="str">
        <f t="shared" si="128"/>
        <v>3.</v>
      </c>
      <c r="X374" s="43" t="str">
        <f t="shared" si="128"/>
        <v>10.</v>
      </c>
      <c r="Y374" s="43" t="str">
        <f t="shared" si="128"/>
        <v/>
      </c>
      <c r="Z374" s="43" t="str">
        <f t="shared" si="128"/>
        <v/>
      </c>
      <c r="AA374" s="43" t="str">
        <f t="shared" si="128"/>
        <v/>
      </c>
      <c r="AB374" s="43" t="str">
        <f t="shared" si="128"/>
        <v/>
      </c>
      <c r="AC374" s="45" t="str">
        <f t="shared" si="126"/>
        <v>1.2.9.3.10.</v>
      </c>
    </row>
    <row r="375" spans="1:29" s="138" customFormat="1" ht="14.4" x14ac:dyDescent="0.3">
      <c r="A375" s="107" t="str">
        <f t="shared" si="122"/>
        <v>1.2.9.3.11</v>
      </c>
      <c r="B375" s="136" t="s">
        <v>531</v>
      </c>
      <c r="C375" s="36" t="s">
        <v>9</v>
      </c>
      <c r="D375" s="36">
        <v>19</v>
      </c>
      <c r="E375" s="37">
        <v>48969.829678174887</v>
      </c>
      <c r="F375" s="48">
        <v>930426.76388532284</v>
      </c>
      <c r="G375" s="36" t="s">
        <v>92</v>
      </c>
      <c r="H375" s="39" t="s">
        <v>888</v>
      </c>
      <c r="I375" s="40" t="str">
        <f t="shared" si="125"/>
        <v>1.2.9.3.11</v>
      </c>
      <c r="J375" s="41">
        <v>5</v>
      </c>
      <c r="K375" s="42">
        <f t="shared" si="123"/>
        <v>1</v>
      </c>
      <c r="L375" s="43">
        <f t="shared" si="130"/>
        <v>2</v>
      </c>
      <c r="M375" s="43">
        <f t="shared" si="130"/>
        <v>9</v>
      </c>
      <c r="N375" s="43">
        <f t="shared" si="130"/>
        <v>3</v>
      </c>
      <c r="O375" s="43">
        <f t="shared" si="130"/>
        <v>11</v>
      </c>
      <c r="P375" s="43">
        <f t="shared" si="130"/>
        <v>0</v>
      </c>
      <c r="Q375" s="43">
        <f t="shared" si="130"/>
        <v>0</v>
      </c>
      <c r="R375" s="43">
        <f t="shared" si="130"/>
        <v>0</v>
      </c>
      <c r="S375" s="44">
        <f t="shared" si="130"/>
        <v>0</v>
      </c>
      <c r="T375" s="42" t="str">
        <f t="shared" si="128"/>
        <v>1.</v>
      </c>
      <c r="U375" s="43" t="str">
        <f t="shared" si="128"/>
        <v>2.</v>
      </c>
      <c r="V375" s="43" t="str">
        <f t="shared" si="128"/>
        <v>9.</v>
      </c>
      <c r="W375" s="43" t="str">
        <f t="shared" si="128"/>
        <v>3.</v>
      </c>
      <c r="X375" s="43" t="str">
        <f t="shared" si="128"/>
        <v>11.</v>
      </c>
      <c r="Y375" s="43" t="str">
        <f t="shared" si="128"/>
        <v/>
      </c>
      <c r="Z375" s="43" t="str">
        <f t="shared" ref="T375:AB403" si="131">IF(Q375=0,"",Q375&amp;".")</f>
        <v/>
      </c>
      <c r="AA375" s="43" t="str">
        <f t="shared" si="131"/>
        <v/>
      </c>
      <c r="AB375" s="43" t="str">
        <f t="shared" si="131"/>
        <v/>
      </c>
      <c r="AC375" s="45" t="str">
        <f t="shared" si="126"/>
        <v>1.2.9.3.11.</v>
      </c>
    </row>
    <row r="376" spans="1:29" s="134" customFormat="1" ht="14.4" x14ac:dyDescent="0.3">
      <c r="A376" s="132" t="str">
        <f t="shared" si="122"/>
        <v>1.2.10</v>
      </c>
      <c r="B376" s="139" t="s">
        <v>532</v>
      </c>
      <c r="C376" s="83"/>
      <c r="D376" s="83"/>
      <c r="E376" s="83"/>
      <c r="F376" s="84">
        <f>SUM(F377:F413)</f>
        <v>159570444.24525353</v>
      </c>
      <c r="G376" s="83" t="s">
        <v>533</v>
      </c>
      <c r="H376" s="85"/>
      <c r="I376" s="40" t="str">
        <f t="shared" si="125"/>
        <v>1.2.10</v>
      </c>
      <c r="J376" s="41">
        <v>3</v>
      </c>
      <c r="K376" s="42">
        <f t="shared" si="123"/>
        <v>1</v>
      </c>
      <c r="L376" s="43">
        <f t="shared" si="130"/>
        <v>2</v>
      </c>
      <c r="M376" s="43">
        <f t="shared" si="130"/>
        <v>10</v>
      </c>
      <c r="N376" s="43">
        <f t="shared" si="130"/>
        <v>0</v>
      </c>
      <c r="O376" s="43">
        <f t="shared" si="130"/>
        <v>0</v>
      </c>
      <c r="P376" s="43">
        <f t="shared" si="130"/>
        <v>0</v>
      </c>
      <c r="Q376" s="43">
        <f t="shared" si="130"/>
        <v>0</v>
      </c>
      <c r="R376" s="43">
        <f t="shared" si="130"/>
        <v>0</v>
      </c>
      <c r="S376" s="44">
        <f t="shared" si="130"/>
        <v>0</v>
      </c>
      <c r="T376" s="42" t="str">
        <f t="shared" si="131"/>
        <v>1.</v>
      </c>
      <c r="U376" s="43" t="str">
        <f t="shared" si="131"/>
        <v>2.</v>
      </c>
      <c r="V376" s="43" t="str">
        <f t="shared" si="131"/>
        <v>10.</v>
      </c>
      <c r="W376" s="43" t="str">
        <f t="shared" si="131"/>
        <v/>
      </c>
      <c r="X376" s="43" t="str">
        <f t="shared" si="131"/>
        <v/>
      </c>
      <c r="Y376" s="43" t="str">
        <f t="shared" si="131"/>
        <v/>
      </c>
      <c r="Z376" s="43" t="str">
        <f t="shared" si="131"/>
        <v/>
      </c>
      <c r="AA376" s="43" t="str">
        <f t="shared" si="131"/>
        <v/>
      </c>
      <c r="AB376" s="43" t="str">
        <f t="shared" si="131"/>
        <v/>
      </c>
      <c r="AC376" s="45" t="str">
        <f t="shared" si="126"/>
        <v>1.2.10.</v>
      </c>
    </row>
    <row r="377" spans="1:29" s="128" customFormat="1" ht="41.4" x14ac:dyDescent="0.3">
      <c r="A377" s="107" t="str">
        <f t="shared" si="122"/>
        <v>1.2.10.1</v>
      </c>
      <c r="B377" s="136" t="s">
        <v>396</v>
      </c>
      <c r="C377" s="36" t="s">
        <v>17</v>
      </c>
      <c r="D377" s="36">
        <v>30900</v>
      </c>
      <c r="E377" s="37">
        <v>35.166804499668366</v>
      </c>
      <c r="F377" s="48">
        <v>1086654.2590397524</v>
      </c>
      <c r="G377" s="36" t="s">
        <v>45</v>
      </c>
      <c r="H377" s="39" t="s">
        <v>889</v>
      </c>
      <c r="I377" s="40" t="str">
        <f t="shared" si="125"/>
        <v>1.2.10.1</v>
      </c>
      <c r="J377" s="41">
        <v>4</v>
      </c>
      <c r="K377" s="42">
        <f t="shared" si="123"/>
        <v>1</v>
      </c>
      <c r="L377" s="43">
        <f t="shared" si="130"/>
        <v>2</v>
      </c>
      <c r="M377" s="43">
        <f t="shared" si="130"/>
        <v>10</v>
      </c>
      <c r="N377" s="43">
        <f t="shared" si="130"/>
        <v>1</v>
      </c>
      <c r="O377" s="43">
        <f t="shared" si="130"/>
        <v>0</v>
      </c>
      <c r="P377" s="43">
        <f t="shared" si="130"/>
        <v>0</v>
      </c>
      <c r="Q377" s="43">
        <f t="shared" si="130"/>
        <v>0</v>
      </c>
      <c r="R377" s="43">
        <f t="shared" si="130"/>
        <v>0</v>
      </c>
      <c r="S377" s="44">
        <f t="shared" si="130"/>
        <v>0</v>
      </c>
      <c r="T377" s="42" t="str">
        <f t="shared" si="131"/>
        <v>1.</v>
      </c>
      <c r="U377" s="43" t="str">
        <f t="shared" si="131"/>
        <v>2.</v>
      </c>
      <c r="V377" s="43" t="str">
        <f t="shared" si="131"/>
        <v>10.</v>
      </c>
      <c r="W377" s="43" t="str">
        <f t="shared" si="131"/>
        <v>1.</v>
      </c>
      <c r="X377" s="43" t="str">
        <f t="shared" si="131"/>
        <v/>
      </c>
      <c r="Y377" s="43" t="str">
        <f t="shared" si="131"/>
        <v/>
      </c>
      <c r="Z377" s="43" t="str">
        <f t="shared" si="131"/>
        <v/>
      </c>
      <c r="AA377" s="43" t="str">
        <f t="shared" si="131"/>
        <v/>
      </c>
      <c r="AB377" s="43" t="str">
        <f t="shared" si="131"/>
        <v/>
      </c>
      <c r="AC377" s="45" t="str">
        <f t="shared" si="126"/>
        <v>1.2.10.1.</v>
      </c>
    </row>
    <row r="378" spans="1:29" s="128" customFormat="1" ht="41.4" x14ac:dyDescent="0.3">
      <c r="A378" s="107" t="str">
        <f t="shared" si="122"/>
        <v>1.2.10.2</v>
      </c>
      <c r="B378" s="136" t="s">
        <v>397</v>
      </c>
      <c r="C378" s="36" t="s">
        <v>17</v>
      </c>
      <c r="D378" s="36">
        <v>10300</v>
      </c>
      <c r="E378" s="37">
        <v>55.510091584093395</v>
      </c>
      <c r="F378" s="48">
        <v>571753.94331616198</v>
      </c>
      <c r="G378" s="36" t="s">
        <v>89</v>
      </c>
      <c r="H378" s="39" t="s">
        <v>890</v>
      </c>
      <c r="I378" s="40" t="str">
        <f t="shared" si="125"/>
        <v>1.2.10.2</v>
      </c>
      <c r="J378" s="41">
        <v>4</v>
      </c>
      <c r="K378" s="42">
        <f t="shared" si="123"/>
        <v>1</v>
      </c>
      <c r="L378" s="43">
        <f t="shared" si="130"/>
        <v>2</v>
      </c>
      <c r="M378" s="43">
        <f t="shared" si="130"/>
        <v>10</v>
      </c>
      <c r="N378" s="43">
        <f t="shared" si="130"/>
        <v>2</v>
      </c>
      <c r="O378" s="43">
        <f t="shared" si="130"/>
        <v>0</v>
      </c>
      <c r="P378" s="43">
        <f t="shared" si="130"/>
        <v>0</v>
      </c>
      <c r="Q378" s="43">
        <f t="shared" si="130"/>
        <v>0</v>
      </c>
      <c r="R378" s="43">
        <f t="shared" si="130"/>
        <v>0</v>
      </c>
      <c r="S378" s="44">
        <f t="shared" si="130"/>
        <v>0</v>
      </c>
      <c r="T378" s="42" t="str">
        <f t="shared" si="131"/>
        <v>1.</v>
      </c>
      <c r="U378" s="43" t="str">
        <f t="shared" si="131"/>
        <v>2.</v>
      </c>
      <c r="V378" s="43" t="str">
        <f t="shared" si="131"/>
        <v>10.</v>
      </c>
      <c r="W378" s="43" t="str">
        <f t="shared" si="131"/>
        <v>2.</v>
      </c>
      <c r="X378" s="43" t="str">
        <f t="shared" si="131"/>
        <v/>
      </c>
      <c r="Y378" s="43" t="str">
        <f t="shared" si="131"/>
        <v/>
      </c>
      <c r="Z378" s="43" t="str">
        <f t="shared" si="131"/>
        <v/>
      </c>
      <c r="AA378" s="43" t="str">
        <f t="shared" si="131"/>
        <v/>
      </c>
      <c r="AB378" s="43" t="str">
        <f t="shared" si="131"/>
        <v/>
      </c>
      <c r="AC378" s="45" t="str">
        <f t="shared" si="126"/>
        <v>1.2.10.2.</v>
      </c>
    </row>
    <row r="379" spans="1:29" s="128" customFormat="1" ht="41.4" x14ac:dyDescent="0.3">
      <c r="A379" s="107" t="str">
        <f t="shared" si="122"/>
        <v>1.2.10.3</v>
      </c>
      <c r="B379" s="136" t="s">
        <v>534</v>
      </c>
      <c r="C379" s="36" t="s">
        <v>17</v>
      </c>
      <c r="D379" s="36">
        <v>1545</v>
      </c>
      <c r="E379" s="37">
        <v>145.66236331921368</v>
      </c>
      <c r="F379" s="48">
        <v>225048.35132818515</v>
      </c>
      <c r="G379" s="36" t="s">
        <v>90</v>
      </c>
      <c r="H379" s="39" t="s">
        <v>891</v>
      </c>
      <c r="I379" s="40" t="str">
        <f t="shared" si="125"/>
        <v>1.2.10.3</v>
      </c>
      <c r="J379" s="41">
        <v>4</v>
      </c>
      <c r="K379" s="42">
        <f t="shared" si="123"/>
        <v>1</v>
      </c>
      <c r="L379" s="43">
        <f t="shared" si="130"/>
        <v>2</v>
      </c>
      <c r="M379" s="43">
        <f t="shared" si="130"/>
        <v>10</v>
      </c>
      <c r="N379" s="43">
        <f t="shared" si="130"/>
        <v>3</v>
      </c>
      <c r="O379" s="43">
        <f t="shared" si="130"/>
        <v>0</v>
      </c>
      <c r="P379" s="43">
        <f t="shared" si="130"/>
        <v>0</v>
      </c>
      <c r="Q379" s="43">
        <f t="shared" si="130"/>
        <v>0</v>
      </c>
      <c r="R379" s="43">
        <f t="shared" si="130"/>
        <v>0</v>
      </c>
      <c r="S379" s="44">
        <f t="shared" si="130"/>
        <v>0</v>
      </c>
      <c r="T379" s="42" t="str">
        <f t="shared" si="131"/>
        <v>1.</v>
      </c>
      <c r="U379" s="43" t="str">
        <f t="shared" si="131"/>
        <v>2.</v>
      </c>
      <c r="V379" s="43" t="str">
        <f t="shared" si="131"/>
        <v>10.</v>
      </c>
      <c r="W379" s="43" t="str">
        <f t="shared" si="131"/>
        <v>3.</v>
      </c>
      <c r="X379" s="43" t="str">
        <f t="shared" si="131"/>
        <v/>
      </c>
      <c r="Y379" s="43" t="str">
        <f t="shared" si="131"/>
        <v/>
      </c>
      <c r="Z379" s="43" t="str">
        <f t="shared" si="131"/>
        <v/>
      </c>
      <c r="AA379" s="43" t="str">
        <f t="shared" si="131"/>
        <v/>
      </c>
      <c r="AB379" s="43" t="str">
        <f t="shared" si="131"/>
        <v/>
      </c>
      <c r="AC379" s="45" t="str">
        <f t="shared" si="126"/>
        <v>1.2.10.3.</v>
      </c>
    </row>
    <row r="380" spans="1:29" s="128" customFormat="1" ht="41.4" x14ac:dyDescent="0.3">
      <c r="A380" s="107" t="str">
        <f t="shared" si="122"/>
        <v>1.2.10.4</v>
      </c>
      <c r="B380" s="136" t="s">
        <v>535</v>
      </c>
      <c r="C380" s="36" t="s">
        <v>17</v>
      </c>
      <c r="D380" s="36">
        <v>7724.6</v>
      </c>
      <c r="E380" s="37">
        <v>1084.312108563895</v>
      </c>
      <c r="F380" s="48">
        <v>8375877.3138126638</v>
      </c>
      <c r="G380" s="36" t="s">
        <v>46</v>
      </c>
      <c r="H380" s="39" t="s">
        <v>892</v>
      </c>
      <c r="I380" s="40" t="str">
        <f t="shared" si="125"/>
        <v>1.2.10.4</v>
      </c>
      <c r="J380" s="41">
        <v>4</v>
      </c>
      <c r="K380" s="42">
        <f t="shared" si="123"/>
        <v>1</v>
      </c>
      <c r="L380" s="43">
        <f t="shared" si="130"/>
        <v>2</v>
      </c>
      <c r="M380" s="43">
        <f t="shared" si="130"/>
        <v>10</v>
      </c>
      <c r="N380" s="43">
        <f t="shared" si="130"/>
        <v>4</v>
      </c>
      <c r="O380" s="43">
        <f t="shared" si="130"/>
        <v>0</v>
      </c>
      <c r="P380" s="43">
        <f t="shared" si="130"/>
        <v>0</v>
      </c>
      <c r="Q380" s="43">
        <f t="shared" si="130"/>
        <v>0</v>
      </c>
      <c r="R380" s="43">
        <f t="shared" si="130"/>
        <v>0</v>
      </c>
      <c r="S380" s="44">
        <f t="shared" si="130"/>
        <v>0</v>
      </c>
      <c r="T380" s="42" t="str">
        <f t="shared" si="131"/>
        <v>1.</v>
      </c>
      <c r="U380" s="43" t="str">
        <f t="shared" si="131"/>
        <v>2.</v>
      </c>
      <c r="V380" s="43" t="str">
        <f t="shared" si="131"/>
        <v>10.</v>
      </c>
      <c r="W380" s="43" t="str">
        <f t="shared" si="131"/>
        <v>4.</v>
      </c>
      <c r="X380" s="43" t="str">
        <f t="shared" si="131"/>
        <v/>
      </c>
      <c r="Y380" s="43" t="str">
        <f t="shared" si="131"/>
        <v/>
      </c>
      <c r="Z380" s="43" t="str">
        <f t="shared" si="131"/>
        <v/>
      </c>
      <c r="AA380" s="43" t="str">
        <f t="shared" si="131"/>
        <v/>
      </c>
      <c r="AB380" s="43" t="str">
        <f t="shared" si="131"/>
        <v/>
      </c>
      <c r="AC380" s="45" t="str">
        <f t="shared" si="126"/>
        <v>1.2.10.4.</v>
      </c>
    </row>
    <row r="381" spans="1:29" s="128" customFormat="1" ht="27.6" x14ac:dyDescent="0.3">
      <c r="A381" s="107" t="str">
        <f t="shared" si="122"/>
        <v>1.2.10.5</v>
      </c>
      <c r="B381" s="136" t="s">
        <v>536</v>
      </c>
      <c r="C381" s="36" t="s">
        <v>17</v>
      </c>
      <c r="D381" s="36">
        <v>22145</v>
      </c>
      <c r="E381" s="37">
        <v>4.5339133755147509</v>
      </c>
      <c r="F381" s="48">
        <v>100403.51170077415</v>
      </c>
      <c r="G381" s="36" t="s">
        <v>47</v>
      </c>
      <c r="H381" s="39" t="s">
        <v>893</v>
      </c>
      <c r="I381" s="40" t="str">
        <f t="shared" si="125"/>
        <v>1.2.10.5</v>
      </c>
      <c r="J381" s="41">
        <v>4</v>
      </c>
      <c r="K381" s="42">
        <f t="shared" si="123"/>
        <v>1</v>
      </c>
      <c r="L381" s="43">
        <f t="shared" si="130"/>
        <v>2</v>
      </c>
      <c r="M381" s="43">
        <f t="shared" si="130"/>
        <v>10</v>
      </c>
      <c r="N381" s="43">
        <f t="shared" si="130"/>
        <v>5</v>
      </c>
      <c r="O381" s="43">
        <f t="shared" si="130"/>
        <v>0</v>
      </c>
      <c r="P381" s="43">
        <f t="shared" si="130"/>
        <v>0</v>
      </c>
      <c r="Q381" s="43">
        <f t="shared" si="130"/>
        <v>0</v>
      </c>
      <c r="R381" s="43">
        <f t="shared" si="130"/>
        <v>0</v>
      </c>
      <c r="S381" s="44">
        <f t="shared" si="130"/>
        <v>0</v>
      </c>
      <c r="T381" s="42" t="str">
        <f t="shared" si="131"/>
        <v>1.</v>
      </c>
      <c r="U381" s="43" t="str">
        <f t="shared" si="131"/>
        <v>2.</v>
      </c>
      <c r="V381" s="43" t="str">
        <f t="shared" si="131"/>
        <v>10.</v>
      </c>
      <c r="W381" s="43" t="str">
        <f t="shared" si="131"/>
        <v>5.</v>
      </c>
      <c r="X381" s="43" t="str">
        <f t="shared" si="131"/>
        <v/>
      </c>
      <c r="Y381" s="43" t="str">
        <f t="shared" si="131"/>
        <v/>
      </c>
      <c r="Z381" s="43" t="str">
        <f t="shared" si="131"/>
        <v/>
      </c>
      <c r="AA381" s="43" t="str">
        <f t="shared" si="131"/>
        <v/>
      </c>
      <c r="AB381" s="43" t="str">
        <f t="shared" si="131"/>
        <v/>
      </c>
      <c r="AC381" s="45" t="str">
        <f t="shared" si="126"/>
        <v>1.2.10.5.</v>
      </c>
    </row>
    <row r="382" spans="1:29" s="128" customFormat="1" ht="27.6" x14ac:dyDescent="0.3">
      <c r="A382" s="107" t="str">
        <f t="shared" si="122"/>
        <v>1.2.10.6</v>
      </c>
      <c r="B382" s="136" t="s">
        <v>537</v>
      </c>
      <c r="C382" s="36" t="s">
        <v>15</v>
      </c>
      <c r="D382" s="36">
        <v>3.6259999999999999</v>
      </c>
      <c r="E382" s="37">
        <v>530499.91222520138</v>
      </c>
      <c r="F382" s="48">
        <v>1923592.68172858</v>
      </c>
      <c r="G382" s="36" t="s">
        <v>82</v>
      </c>
      <c r="H382" s="39" t="s">
        <v>894</v>
      </c>
      <c r="I382" s="40" t="str">
        <f t="shared" si="125"/>
        <v>1.2.10.6</v>
      </c>
      <c r="J382" s="41">
        <v>4</v>
      </c>
      <c r="K382" s="42">
        <f t="shared" si="123"/>
        <v>1</v>
      </c>
      <c r="L382" s="43">
        <f t="shared" si="130"/>
        <v>2</v>
      </c>
      <c r="M382" s="43">
        <f t="shared" si="130"/>
        <v>10</v>
      </c>
      <c r="N382" s="43">
        <f t="shared" si="130"/>
        <v>6</v>
      </c>
      <c r="O382" s="43">
        <f t="shared" si="130"/>
        <v>0</v>
      </c>
      <c r="P382" s="43">
        <f t="shared" si="130"/>
        <v>0</v>
      </c>
      <c r="Q382" s="43">
        <f t="shared" si="130"/>
        <v>0</v>
      </c>
      <c r="R382" s="43">
        <f t="shared" si="130"/>
        <v>0</v>
      </c>
      <c r="S382" s="44">
        <f t="shared" si="130"/>
        <v>0</v>
      </c>
      <c r="T382" s="42" t="str">
        <f t="shared" si="131"/>
        <v>1.</v>
      </c>
      <c r="U382" s="43" t="str">
        <f t="shared" si="131"/>
        <v>2.</v>
      </c>
      <c r="V382" s="43" t="str">
        <f t="shared" si="131"/>
        <v>10.</v>
      </c>
      <c r="W382" s="43" t="str">
        <f t="shared" si="131"/>
        <v>6.</v>
      </c>
      <c r="X382" s="43" t="str">
        <f t="shared" si="131"/>
        <v/>
      </c>
      <c r="Y382" s="43" t="str">
        <f t="shared" si="131"/>
        <v/>
      </c>
      <c r="Z382" s="43" t="str">
        <f t="shared" si="131"/>
        <v/>
      </c>
      <c r="AA382" s="43" t="str">
        <f t="shared" si="131"/>
        <v/>
      </c>
      <c r="AB382" s="43" t="str">
        <f t="shared" si="131"/>
        <v/>
      </c>
      <c r="AC382" s="45" t="str">
        <f t="shared" si="126"/>
        <v>1.2.10.6.</v>
      </c>
    </row>
    <row r="383" spans="1:29" s="128" customFormat="1" ht="27.6" x14ac:dyDescent="0.3">
      <c r="A383" s="107" t="str">
        <f t="shared" si="122"/>
        <v>1.2.10.7</v>
      </c>
      <c r="B383" s="136" t="s">
        <v>538</v>
      </c>
      <c r="C383" s="36" t="s">
        <v>15</v>
      </c>
      <c r="D383" s="36">
        <v>0.26</v>
      </c>
      <c r="E383" s="37">
        <v>238950.52686265641</v>
      </c>
      <c r="F383" s="48">
        <v>62127.136984290672</v>
      </c>
      <c r="G383" s="36" t="s">
        <v>83</v>
      </c>
      <c r="H383" s="39" t="s">
        <v>895</v>
      </c>
      <c r="I383" s="40" t="str">
        <f t="shared" si="125"/>
        <v>1.2.10.7</v>
      </c>
      <c r="J383" s="41">
        <v>4</v>
      </c>
      <c r="K383" s="42">
        <f t="shared" si="123"/>
        <v>1</v>
      </c>
      <c r="L383" s="43">
        <f t="shared" si="130"/>
        <v>2</v>
      </c>
      <c r="M383" s="43">
        <f t="shared" si="130"/>
        <v>10</v>
      </c>
      <c r="N383" s="43">
        <f t="shared" si="130"/>
        <v>7</v>
      </c>
      <c r="O383" s="43">
        <f t="shared" si="130"/>
        <v>0</v>
      </c>
      <c r="P383" s="43">
        <f t="shared" si="130"/>
        <v>0</v>
      </c>
      <c r="Q383" s="43">
        <f t="shared" si="130"/>
        <v>0</v>
      </c>
      <c r="R383" s="43">
        <f t="shared" si="130"/>
        <v>0</v>
      </c>
      <c r="S383" s="44">
        <f t="shared" si="130"/>
        <v>0</v>
      </c>
      <c r="T383" s="42" t="str">
        <f t="shared" si="131"/>
        <v>1.</v>
      </c>
      <c r="U383" s="43" t="str">
        <f t="shared" si="131"/>
        <v>2.</v>
      </c>
      <c r="V383" s="43" t="str">
        <f t="shared" si="131"/>
        <v>10.</v>
      </c>
      <c r="W383" s="43" t="str">
        <f t="shared" si="131"/>
        <v>7.</v>
      </c>
      <c r="X383" s="43" t="str">
        <f t="shared" si="131"/>
        <v/>
      </c>
      <c r="Y383" s="43" t="str">
        <f t="shared" si="131"/>
        <v/>
      </c>
      <c r="Z383" s="43" t="str">
        <f t="shared" si="131"/>
        <v/>
      </c>
      <c r="AA383" s="43" t="str">
        <f t="shared" si="131"/>
        <v/>
      </c>
      <c r="AB383" s="43" t="str">
        <f t="shared" si="131"/>
        <v/>
      </c>
      <c r="AC383" s="45" t="str">
        <f t="shared" si="126"/>
        <v>1.2.10.7.</v>
      </c>
    </row>
    <row r="384" spans="1:29" s="128" customFormat="1" ht="27.6" x14ac:dyDescent="0.3">
      <c r="A384" s="107" t="str">
        <f t="shared" si="122"/>
        <v>1.2.10.8</v>
      </c>
      <c r="B384" s="136" t="s">
        <v>400</v>
      </c>
      <c r="C384" s="36" t="s">
        <v>20</v>
      </c>
      <c r="D384" s="36">
        <v>231738</v>
      </c>
      <c r="E384" s="37">
        <v>0.93215983669499436</v>
      </c>
      <c r="F384" s="48">
        <v>216016.85623602461</v>
      </c>
      <c r="G384" s="36" t="s">
        <v>66</v>
      </c>
      <c r="H384" s="39" t="s">
        <v>896</v>
      </c>
      <c r="I384" s="40" t="str">
        <f t="shared" si="125"/>
        <v>1.2.10.8</v>
      </c>
      <c r="J384" s="41">
        <v>4</v>
      </c>
      <c r="K384" s="42">
        <f t="shared" si="123"/>
        <v>1</v>
      </c>
      <c r="L384" s="43">
        <f t="shared" si="130"/>
        <v>2</v>
      </c>
      <c r="M384" s="43">
        <f t="shared" si="130"/>
        <v>10</v>
      </c>
      <c r="N384" s="43">
        <f t="shared" si="130"/>
        <v>8</v>
      </c>
      <c r="O384" s="43">
        <f t="shared" si="130"/>
        <v>0</v>
      </c>
      <c r="P384" s="43">
        <f t="shared" si="130"/>
        <v>0</v>
      </c>
      <c r="Q384" s="43">
        <f t="shared" si="130"/>
        <v>0</v>
      </c>
      <c r="R384" s="43">
        <f t="shared" si="130"/>
        <v>0</v>
      </c>
      <c r="S384" s="44">
        <f t="shared" si="130"/>
        <v>0</v>
      </c>
      <c r="T384" s="42" t="str">
        <f t="shared" si="131"/>
        <v>1.</v>
      </c>
      <c r="U384" s="43" t="str">
        <f t="shared" si="131"/>
        <v>2.</v>
      </c>
      <c r="V384" s="43" t="str">
        <f t="shared" si="131"/>
        <v>10.</v>
      </c>
      <c r="W384" s="43" t="str">
        <f t="shared" si="131"/>
        <v>8.</v>
      </c>
      <c r="X384" s="43" t="str">
        <f t="shared" si="131"/>
        <v/>
      </c>
      <c r="Y384" s="43" t="str">
        <f t="shared" si="131"/>
        <v/>
      </c>
      <c r="Z384" s="43" t="str">
        <f t="shared" si="131"/>
        <v/>
      </c>
      <c r="AA384" s="43" t="str">
        <f t="shared" si="131"/>
        <v/>
      </c>
      <c r="AB384" s="43" t="str">
        <f t="shared" si="131"/>
        <v/>
      </c>
      <c r="AC384" s="45" t="str">
        <f t="shared" si="126"/>
        <v>1.2.10.8.</v>
      </c>
    </row>
    <row r="385" spans="1:29" s="129" customFormat="1" ht="14.4" x14ac:dyDescent="0.3">
      <c r="A385" s="107" t="str">
        <f t="shared" si="122"/>
        <v>1.2.10.9</v>
      </c>
      <c r="B385" s="136" t="s">
        <v>539</v>
      </c>
      <c r="C385" s="36"/>
      <c r="D385" s="36"/>
      <c r="E385" s="37"/>
      <c r="F385" s="48"/>
      <c r="G385" s="36"/>
      <c r="H385" s="39"/>
      <c r="I385" s="40" t="str">
        <f t="shared" si="125"/>
        <v>1.2.10.9</v>
      </c>
      <c r="J385" s="41">
        <v>4</v>
      </c>
      <c r="K385" s="42">
        <f t="shared" si="123"/>
        <v>1</v>
      </c>
      <c r="L385" s="43">
        <f t="shared" si="130"/>
        <v>2</v>
      </c>
      <c r="M385" s="43">
        <f t="shared" si="130"/>
        <v>10</v>
      </c>
      <c r="N385" s="43">
        <f t="shared" si="130"/>
        <v>9</v>
      </c>
      <c r="O385" s="43">
        <f t="shared" si="130"/>
        <v>0</v>
      </c>
      <c r="P385" s="43">
        <f t="shared" si="130"/>
        <v>0</v>
      </c>
      <c r="Q385" s="43">
        <f t="shared" si="130"/>
        <v>0</v>
      </c>
      <c r="R385" s="43">
        <f t="shared" si="130"/>
        <v>0</v>
      </c>
      <c r="S385" s="44">
        <f t="shared" si="130"/>
        <v>0</v>
      </c>
      <c r="T385" s="42" t="str">
        <f t="shared" si="131"/>
        <v>1.</v>
      </c>
      <c r="U385" s="43" t="str">
        <f t="shared" si="131"/>
        <v>2.</v>
      </c>
      <c r="V385" s="43" t="str">
        <f t="shared" si="131"/>
        <v>10.</v>
      </c>
      <c r="W385" s="43" t="str">
        <f t="shared" si="131"/>
        <v>9.</v>
      </c>
      <c r="X385" s="43" t="str">
        <f t="shared" si="131"/>
        <v/>
      </c>
      <c r="Y385" s="43" t="str">
        <f t="shared" si="131"/>
        <v/>
      </c>
      <c r="Z385" s="43" t="str">
        <f t="shared" si="131"/>
        <v/>
      </c>
      <c r="AA385" s="43" t="str">
        <f t="shared" si="131"/>
        <v/>
      </c>
      <c r="AB385" s="43" t="str">
        <f t="shared" si="131"/>
        <v/>
      </c>
      <c r="AC385" s="45" t="str">
        <f t="shared" si="126"/>
        <v>1.2.10.9.</v>
      </c>
    </row>
    <row r="386" spans="1:29" s="128" customFormat="1" ht="41.4" x14ac:dyDescent="0.3">
      <c r="A386" s="107" t="str">
        <f t="shared" ref="A386:A436" si="132">I386</f>
        <v>1.2.10.9.1</v>
      </c>
      <c r="B386" s="136" t="s">
        <v>386</v>
      </c>
      <c r="C386" s="36" t="s">
        <v>10</v>
      </c>
      <c r="D386" s="36">
        <v>77246</v>
      </c>
      <c r="E386" s="37">
        <v>51.425859018332076</v>
      </c>
      <c r="F386" s="48">
        <v>3972441.9057300794</v>
      </c>
      <c r="G386" s="36" t="s">
        <v>124</v>
      </c>
      <c r="H386" s="39" t="s">
        <v>897</v>
      </c>
      <c r="I386" s="40" t="str">
        <f t="shared" si="125"/>
        <v>1.2.10.9.1</v>
      </c>
      <c r="J386" s="41">
        <v>5</v>
      </c>
      <c r="K386" s="42">
        <f t="shared" si="123"/>
        <v>1</v>
      </c>
      <c r="L386" s="43">
        <f t="shared" si="130"/>
        <v>2</v>
      </c>
      <c r="M386" s="43">
        <f t="shared" si="130"/>
        <v>10</v>
      </c>
      <c r="N386" s="43">
        <f t="shared" si="130"/>
        <v>9</v>
      </c>
      <c r="O386" s="43">
        <f t="shared" si="130"/>
        <v>1</v>
      </c>
      <c r="P386" s="43">
        <f t="shared" si="130"/>
        <v>0</v>
      </c>
      <c r="Q386" s="43">
        <f t="shared" si="130"/>
        <v>0</v>
      </c>
      <c r="R386" s="43">
        <f t="shared" si="130"/>
        <v>0</v>
      </c>
      <c r="S386" s="44">
        <f t="shared" si="130"/>
        <v>0</v>
      </c>
      <c r="T386" s="42" t="str">
        <f t="shared" si="131"/>
        <v>1.</v>
      </c>
      <c r="U386" s="43" t="str">
        <f t="shared" si="131"/>
        <v>2.</v>
      </c>
      <c r="V386" s="43" t="str">
        <f t="shared" si="131"/>
        <v>10.</v>
      </c>
      <c r="W386" s="43" t="str">
        <f t="shared" si="131"/>
        <v>9.</v>
      </c>
      <c r="X386" s="43" t="str">
        <f t="shared" si="131"/>
        <v>1.</v>
      </c>
      <c r="Y386" s="43" t="str">
        <f t="shared" si="131"/>
        <v/>
      </c>
      <c r="Z386" s="43" t="str">
        <f t="shared" si="131"/>
        <v/>
      </c>
      <c r="AA386" s="43" t="str">
        <f t="shared" si="131"/>
        <v/>
      </c>
      <c r="AB386" s="43" t="str">
        <f t="shared" si="131"/>
        <v/>
      </c>
      <c r="AC386" s="45" t="str">
        <f t="shared" si="126"/>
        <v>1.2.10.9.1.</v>
      </c>
    </row>
    <row r="387" spans="1:29" s="128" customFormat="1" ht="41.4" x14ac:dyDescent="0.3">
      <c r="A387" s="107" t="str">
        <f t="shared" si="132"/>
        <v>1.2.10.9.2</v>
      </c>
      <c r="B387" s="136" t="s">
        <v>540</v>
      </c>
      <c r="C387" s="36" t="s">
        <v>10</v>
      </c>
      <c r="D387" s="36">
        <v>77246</v>
      </c>
      <c r="E387" s="37">
        <v>483.28860511375831</v>
      </c>
      <c r="F387" s="48">
        <v>37332111.590617374</v>
      </c>
      <c r="G387" s="36" t="s">
        <v>69</v>
      </c>
      <c r="H387" s="39" t="s">
        <v>898</v>
      </c>
      <c r="I387" s="40" t="str">
        <f t="shared" si="125"/>
        <v>1.2.10.9.2</v>
      </c>
      <c r="J387" s="41">
        <v>5</v>
      </c>
      <c r="K387" s="42">
        <f t="shared" si="123"/>
        <v>1</v>
      </c>
      <c r="L387" s="43">
        <f t="shared" si="130"/>
        <v>2</v>
      </c>
      <c r="M387" s="43">
        <f t="shared" si="130"/>
        <v>10</v>
      </c>
      <c r="N387" s="43">
        <f t="shared" si="130"/>
        <v>9</v>
      </c>
      <c r="O387" s="43">
        <f t="shared" si="130"/>
        <v>2</v>
      </c>
      <c r="P387" s="43">
        <f t="shared" si="130"/>
        <v>0</v>
      </c>
      <c r="Q387" s="43">
        <f t="shared" si="130"/>
        <v>0</v>
      </c>
      <c r="R387" s="43">
        <f t="shared" si="130"/>
        <v>0</v>
      </c>
      <c r="S387" s="44">
        <f t="shared" si="130"/>
        <v>0</v>
      </c>
      <c r="T387" s="42" t="str">
        <f t="shared" si="131"/>
        <v>1.</v>
      </c>
      <c r="U387" s="43" t="str">
        <f t="shared" si="131"/>
        <v>2.</v>
      </c>
      <c r="V387" s="43" t="str">
        <f t="shared" si="131"/>
        <v>10.</v>
      </c>
      <c r="W387" s="43" t="str">
        <f t="shared" si="131"/>
        <v>9.</v>
      </c>
      <c r="X387" s="43" t="str">
        <f t="shared" si="131"/>
        <v>2.</v>
      </c>
      <c r="Y387" s="43" t="str">
        <f t="shared" si="131"/>
        <v/>
      </c>
      <c r="Z387" s="43" t="str">
        <f t="shared" si="131"/>
        <v/>
      </c>
      <c r="AA387" s="43" t="str">
        <f t="shared" si="131"/>
        <v/>
      </c>
      <c r="AB387" s="43" t="str">
        <f t="shared" si="131"/>
        <v/>
      </c>
      <c r="AC387" s="45" t="str">
        <f t="shared" si="126"/>
        <v>1.2.10.9.2.</v>
      </c>
    </row>
    <row r="388" spans="1:29" s="128" customFormat="1" ht="55.2" x14ac:dyDescent="0.3">
      <c r="A388" s="107" t="str">
        <f t="shared" si="132"/>
        <v>1.2.10.9.3</v>
      </c>
      <c r="B388" s="136" t="s">
        <v>541</v>
      </c>
      <c r="C388" s="36" t="s">
        <v>10</v>
      </c>
      <c r="D388" s="36">
        <v>46465</v>
      </c>
      <c r="E388" s="37">
        <v>1171.133359976104</v>
      </c>
      <c r="F388" s="48">
        <v>54416711.571289666</v>
      </c>
      <c r="G388" s="36" t="s">
        <v>542</v>
      </c>
      <c r="H388" s="39" t="s">
        <v>899</v>
      </c>
      <c r="I388" s="40" t="str">
        <f t="shared" si="125"/>
        <v>1.2.10.9.3</v>
      </c>
      <c r="J388" s="41">
        <v>5</v>
      </c>
      <c r="K388" s="42">
        <f t="shared" si="123"/>
        <v>1</v>
      </c>
      <c r="L388" s="43">
        <f t="shared" si="130"/>
        <v>2</v>
      </c>
      <c r="M388" s="43">
        <f t="shared" si="130"/>
        <v>10</v>
      </c>
      <c r="N388" s="43">
        <f t="shared" si="130"/>
        <v>9</v>
      </c>
      <c r="O388" s="43">
        <f t="shared" si="130"/>
        <v>3</v>
      </c>
      <c r="P388" s="43">
        <f t="shared" si="130"/>
        <v>0</v>
      </c>
      <c r="Q388" s="43">
        <f t="shared" si="130"/>
        <v>0</v>
      </c>
      <c r="R388" s="43">
        <f t="shared" si="130"/>
        <v>0</v>
      </c>
      <c r="S388" s="44">
        <f t="shared" si="130"/>
        <v>0</v>
      </c>
      <c r="T388" s="42" t="str">
        <f t="shared" si="131"/>
        <v>1.</v>
      </c>
      <c r="U388" s="43" t="str">
        <f t="shared" si="131"/>
        <v>2.</v>
      </c>
      <c r="V388" s="43" t="str">
        <f t="shared" si="131"/>
        <v>10.</v>
      </c>
      <c r="W388" s="43" t="str">
        <f t="shared" si="131"/>
        <v>9.</v>
      </c>
      <c r="X388" s="43" t="str">
        <f t="shared" si="131"/>
        <v>3.</v>
      </c>
      <c r="Y388" s="43" t="str">
        <f t="shared" si="131"/>
        <v/>
      </c>
      <c r="Z388" s="43" t="str">
        <f t="shared" si="131"/>
        <v/>
      </c>
      <c r="AA388" s="43" t="str">
        <f t="shared" si="131"/>
        <v/>
      </c>
      <c r="AB388" s="43" t="str">
        <f t="shared" si="131"/>
        <v/>
      </c>
      <c r="AC388" s="45" t="str">
        <f t="shared" si="126"/>
        <v>1.2.10.9.3.</v>
      </c>
    </row>
    <row r="389" spans="1:29" s="128" customFormat="1" ht="55.2" x14ac:dyDescent="0.3">
      <c r="A389" s="107" t="str">
        <f t="shared" si="132"/>
        <v>1.2.10.9.4</v>
      </c>
      <c r="B389" s="136" t="s">
        <v>543</v>
      </c>
      <c r="C389" s="36" t="s">
        <v>10</v>
      </c>
      <c r="D389" s="36">
        <v>34344</v>
      </c>
      <c r="E389" s="37">
        <v>603.51727289913208</v>
      </c>
      <c r="F389" s="48">
        <v>20727197.220447794</v>
      </c>
      <c r="G389" s="36" t="s">
        <v>544</v>
      </c>
      <c r="H389" s="39" t="s">
        <v>900</v>
      </c>
      <c r="I389" s="40" t="str">
        <f t="shared" si="125"/>
        <v>1.2.10.9.4</v>
      </c>
      <c r="J389" s="41">
        <v>5</v>
      </c>
      <c r="K389" s="42">
        <f t="shared" ref="K389:K436" si="133">IF(J389=$K$10,K388+1,K388)</f>
        <v>1</v>
      </c>
      <c r="L389" s="43">
        <f t="shared" ref="L389:S404" si="134">IF(L$10=$J389,L388+1,IF(AND(L$10&lt;$J389,L388=0),1,IF(K389&lt;&gt;K388,0,L388)))</f>
        <v>2</v>
      </c>
      <c r="M389" s="43">
        <f t="shared" si="134"/>
        <v>10</v>
      </c>
      <c r="N389" s="43">
        <f t="shared" si="134"/>
        <v>9</v>
      </c>
      <c r="O389" s="43">
        <f t="shared" si="134"/>
        <v>4</v>
      </c>
      <c r="P389" s="43">
        <f t="shared" si="134"/>
        <v>0</v>
      </c>
      <c r="Q389" s="43">
        <f t="shared" si="134"/>
        <v>0</v>
      </c>
      <c r="R389" s="43">
        <f t="shared" si="134"/>
        <v>0</v>
      </c>
      <c r="S389" s="44">
        <f t="shared" si="134"/>
        <v>0</v>
      </c>
      <c r="T389" s="42" t="str">
        <f t="shared" si="131"/>
        <v>1.</v>
      </c>
      <c r="U389" s="43" t="str">
        <f t="shared" si="131"/>
        <v>2.</v>
      </c>
      <c r="V389" s="43" t="str">
        <f t="shared" si="131"/>
        <v>10.</v>
      </c>
      <c r="W389" s="43" t="str">
        <f t="shared" si="131"/>
        <v>9.</v>
      </c>
      <c r="X389" s="43" t="str">
        <f t="shared" si="131"/>
        <v>4.</v>
      </c>
      <c r="Y389" s="43" t="str">
        <f t="shared" si="131"/>
        <v/>
      </c>
      <c r="Z389" s="43" t="str">
        <f t="shared" si="131"/>
        <v/>
      </c>
      <c r="AA389" s="43" t="str">
        <f t="shared" si="131"/>
        <v/>
      </c>
      <c r="AB389" s="43" t="str">
        <f t="shared" si="131"/>
        <v/>
      </c>
      <c r="AC389" s="45" t="str">
        <f t="shared" si="126"/>
        <v>1.2.10.9.4.</v>
      </c>
    </row>
    <row r="390" spans="1:29" s="128" customFormat="1" ht="41.4" x14ac:dyDescent="0.3">
      <c r="A390" s="107" t="str">
        <f t="shared" si="132"/>
        <v>1.2.10.9.5</v>
      </c>
      <c r="B390" s="136" t="s">
        <v>545</v>
      </c>
      <c r="C390" s="36" t="s">
        <v>10</v>
      </c>
      <c r="D390" s="36">
        <v>10674</v>
      </c>
      <c r="E390" s="37">
        <v>966.56861925512328</v>
      </c>
      <c r="F390" s="48">
        <v>10317153.441929186</v>
      </c>
      <c r="G390" s="36" t="s">
        <v>546</v>
      </c>
      <c r="H390" s="39" t="s">
        <v>901</v>
      </c>
      <c r="I390" s="40" t="str">
        <f t="shared" si="125"/>
        <v>1.2.10.9.5</v>
      </c>
      <c r="J390" s="41">
        <v>5</v>
      </c>
      <c r="K390" s="42">
        <f t="shared" si="133"/>
        <v>1</v>
      </c>
      <c r="L390" s="43">
        <f t="shared" si="134"/>
        <v>2</v>
      </c>
      <c r="M390" s="43">
        <f t="shared" si="134"/>
        <v>10</v>
      </c>
      <c r="N390" s="43">
        <f t="shared" si="134"/>
        <v>9</v>
      </c>
      <c r="O390" s="43">
        <f t="shared" si="134"/>
        <v>5</v>
      </c>
      <c r="P390" s="43">
        <f t="shared" si="134"/>
        <v>0</v>
      </c>
      <c r="Q390" s="43">
        <f t="shared" si="134"/>
        <v>0</v>
      </c>
      <c r="R390" s="43">
        <f t="shared" si="134"/>
        <v>0</v>
      </c>
      <c r="S390" s="44">
        <f t="shared" si="134"/>
        <v>0</v>
      </c>
      <c r="T390" s="42" t="str">
        <f t="shared" si="131"/>
        <v>1.</v>
      </c>
      <c r="U390" s="43" t="str">
        <f t="shared" si="131"/>
        <v>2.</v>
      </c>
      <c r="V390" s="43" t="str">
        <f t="shared" si="131"/>
        <v>10.</v>
      </c>
      <c r="W390" s="43" t="str">
        <f t="shared" si="131"/>
        <v>9.</v>
      </c>
      <c r="X390" s="43" t="str">
        <f t="shared" si="131"/>
        <v>5.</v>
      </c>
      <c r="Y390" s="43" t="str">
        <f t="shared" si="131"/>
        <v/>
      </c>
      <c r="Z390" s="43" t="str">
        <f t="shared" si="131"/>
        <v/>
      </c>
      <c r="AA390" s="43" t="str">
        <f t="shared" si="131"/>
        <v/>
      </c>
      <c r="AB390" s="43" t="str">
        <f t="shared" si="131"/>
        <v/>
      </c>
      <c r="AC390" s="45" t="str">
        <f t="shared" si="126"/>
        <v>1.2.10.9.5.</v>
      </c>
    </row>
    <row r="391" spans="1:29" s="128" customFormat="1" ht="41.4" x14ac:dyDescent="0.3">
      <c r="A391" s="107" t="str">
        <f t="shared" si="132"/>
        <v>1.2.10.9.6</v>
      </c>
      <c r="B391" s="136" t="s">
        <v>547</v>
      </c>
      <c r="C391" s="36" t="s">
        <v>10</v>
      </c>
      <c r="D391" s="36">
        <v>20</v>
      </c>
      <c r="E391" s="37">
        <v>2168.69897439541</v>
      </c>
      <c r="F391" s="48">
        <v>43373.979487908204</v>
      </c>
      <c r="G391" s="36" t="s">
        <v>548</v>
      </c>
      <c r="H391" s="39" t="s">
        <v>902</v>
      </c>
      <c r="I391" s="40" t="str">
        <f t="shared" si="125"/>
        <v>1.2.10.9.6</v>
      </c>
      <c r="J391" s="41">
        <v>5</v>
      </c>
      <c r="K391" s="42">
        <f t="shared" si="133"/>
        <v>1</v>
      </c>
      <c r="L391" s="43">
        <f t="shared" si="134"/>
        <v>2</v>
      </c>
      <c r="M391" s="43">
        <f t="shared" si="134"/>
        <v>10</v>
      </c>
      <c r="N391" s="43">
        <f t="shared" si="134"/>
        <v>9</v>
      </c>
      <c r="O391" s="43">
        <f t="shared" si="134"/>
        <v>6</v>
      </c>
      <c r="P391" s="43">
        <f t="shared" si="134"/>
        <v>0</v>
      </c>
      <c r="Q391" s="43">
        <f t="shared" si="134"/>
        <v>0</v>
      </c>
      <c r="R391" s="43">
        <f t="shared" si="134"/>
        <v>0</v>
      </c>
      <c r="S391" s="44">
        <f t="shared" si="134"/>
        <v>0</v>
      </c>
      <c r="T391" s="42" t="str">
        <f t="shared" si="131"/>
        <v>1.</v>
      </c>
      <c r="U391" s="43" t="str">
        <f t="shared" si="131"/>
        <v>2.</v>
      </c>
      <c r="V391" s="43" t="str">
        <f t="shared" si="131"/>
        <v>10.</v>
      </c>
      <c r="W391" s="43" t="str">
        <f t="shared" si="131"/>
        <v>9.</v>
      </c>
      <c r="X391" s="43" t="str">
        <f t="shared" si="131"/>
        <v>6.</v>
      </c>
      <c r="Y391" s="43" t="str">
        <f t="shared" si="131"/>
        <v/>
      </c>
      <c r="Z391" s="43" t="str">
        <f t="shared" si="131"/>
        <v/>
      </c>
      <c r="AA391" s="43" t="str">
        <f t="shared" si="131"/>
        <v/>
      </c>
      <c r="AB391" s="43" t="str">
        <f t="shared" si="131"/>
        <v/>
      </c>
      <c r="AC391" s="45" t="str">
        <f t="shared" si="126"/>
        <v>1.2.10.9.6.</v>
      </c>
    </row>
    <row r="392" spans="1:29" s="128" customFormat="1" ht="55.2" x14ac:dyDescent="0.3">
      <c r="A392" s="107" t="str">
        <f t="shared" si="132"/>
        <v>1.2.10.9.7</v>
      </c>
      <c r="B392" s="136" t="s">
        <v>549</v>
      </c>
      <c r="C392" s="36" t="s">
        <v>10</v>
      </c>
      <c r="D392" s="36">
        <v>413</v>
      </c>
      <c r="E392" s="37">
        <v>1180.1267292733833</v>
      </c>
      <c r="F392" s="48">
        <v>487392.3391899073</v>
      </c>
      <c r="G392" s="36" t="s">
        <v>550</v>
      </c>
      <c r="H392" s="39" t="s">
        <v>903</v>
      </c>
      <c r="I392" s="40" t="str">
        <f t="shared" si="125"/>
        <v>1.2.10.9.7</v>
      </c>
      <c r="J392" s="41">
        <v>5</v>
      </c>
      <c r="K392" s="42">
        <f t="shared" si="133"/>
        <v>1</v>
      </c>
      <c r="L392" s="43">
        <f t="shared" si="134"/>
        <v>2</v>
      </c>
      <c r="M392" s="43">
        <f t="shared" si="134"/>
        <v>10</v>
      </c>
      <c r="N392" s="43">
        <f t="shared" si="134"/>
        <v>9</v>
      </c>
      <c r="O392" s="43">
        <f t="shared" si="134"/>
        <v>7</v>
      </c>
      <c r="P392" s="43">
        <f t="shared" si="134"/>
        <v>0</v>
      </c>
      <c r="Q392" s="43">
        <f t="shared" si="134"/>
        <v>0</v>
      </c>
      <c r="R392" s="43">
        <f t="shared" si="134"/>
        <v>0</v>
      </c>
      <c r="S392" s="44">
        <f t="shared" si="134"/>
        <v>0</v>
      </c>
      <c r="T392" s="42" t="str">
        <f t="shared" si="131"/>
        <v>1.</v>
      </c>
      <c r="U392" s="43" t="str">
        <f t="shared" si="131"/>
        <v>2.</v>
      </c>
      <c r="V392" s="43" t="str">
        <f t="shared" si="131"/>
        <v>10.</v>
      </c>
      <c r="W392" s="43" t="str">
        <f t="shared" si="131"/>
        <v>9.</v>
      </c>
      <c r="X392" s="43" t="str">
        <f t="shared" si="131"/>
        <v>7.</v>
      </c>
      <c r="Y392" s="43" t="str">
        <f t="shared" si="131"/>
        <v/>
      </c>
      <c r="Z392" s="43" t="str">
        <f t="shared" si="131"/>
        <v/>
      </c>
      <c r="AA392" s="43" t="str">
        <f t="shared" si="131"/>
        <v/>
      </c>
      <c r="AB392" s="43" t="str">
        <f t="shared" si="131"/>
        <v/>
      </c>
      <c r="AC392" s="45" t="str">
        <f t="shared" si="126"/>
        <v>1.2.10.9.7.</v>
      </c>
    </row>
    <row r="393" spans="1:29" s="128" customFormat="1" ht="55.2" x14ac:dyDescent="0.3">
      <c r="A393" s="107" t="str">
        <f t="shared" si="132"/>
        <v>1.2.10.9.8</v>
      </c>
      <c r="B393" s="136" t="s">
        <v>551</v>
      </c>
      <c r="C393" s="36" t="s">
        <v>10</v>
      </c>
      <c r="D393" s="36">
        <v>826</v>
      </c>
      <c r="E393" s="37">
        <v>623.39305322809923</v>
      </c>
      <c r="F393" s="48">
        <v>514922.66196640994</v>
      </c>
      <c r="G393" s="36" t="s">
        <v>552</v>
      </c>
      <c r="H393" s="39" t="s">
        <v>904</v>
      </c>
      <c r="I393" s="40" t="str">
        <f t="shared" si="125"/>
        <v>1.2.10.9.8</v>
      </c>
      <c r="J393" s="41">
        <v>5</v>
      </c>
      <c r="K393" s="42">
        <f t="shared" si="133"/>
        <v>1</v>
      </c>
      <c r="L393" s="43">
        <f t="shared" si="134"/>
        <v>2</v>
      </c>
      <c r="M393" s="43">
        <f t="shared" si="134"/>
        <v>10</v>
      </c>
      <c r="N393" s="43">
        <f t="shared" si="134"/>
        <v>9</v>
      </c>
      <c r="O393" s="43">
        <f t="shared" si="134"/>
        <v>8</v>
      </c>
      <c r="P393" s="43">
        <f t="shared" si="134"/>
        <v>0</v>
      </c>
      <c r="Q393" s="43">
        <f t="shared" si="134"/>
        <v>0</v>
      </c>
      <c r="R393" s="43">
        <f t="shared" si="134"/>
        <v>0</v>
      </c>
      <c r="S393" s="44">
        <f t="shared" si="134"/>
        <v>0</v>
      </c>
      <c r="T393" s="42" t="str">
        <f t="shared" si="131"/>
        <v>1.</v>
      </c>
      <c r="U393" s="43" t="str">
        <f t="shared" si="131"/>
        <v>2.</v>
      </c>
      <c r="V393" s="43" t="str">
        <f t="shared" si="131"/>
        <v>10.</v>
      </c>
      <c r="W393" s="43" t="str">
        <f t="shared" si="131"/>
        <v>9.</v>
      </c>
      <c r="X393" s="43" t="str">
        <f t="shared" si="131"/>
        <v>8.</v>
      </c>
      <c r="Y393" s="43" t="str">
        <f t="shared" si="131"/>
        <v/>
      </c>
      <c r="Z393" s="43" t="str">
        <f t="shared" si="131"/>
        <v/>
      </c>
      <c r="AA393" s="43" t="str">
        <f t="shared" si="131"/>
        <v/>
      </c>
      <c r="AB393" s="43" t="str">
        <f t="shared" si="131"/>
        <v/>
      </c>
      <c r="AC393" s="45" t="str">
        <f t="shared" si="126"/>
        <v>1.2.10.9.8.</v>
      </c>
    </row>
    <row r="394" spans="1:29" s="128" customFormat="1" ht="41.4" x14ac:dyDescent="0.3">
      <c r="A394" s="107" t="str">
        <f t="shared" si="132"/>
        <v>1.2.10.9.9</v>
      </c>
      <c r="B394" s="136" t="s">
        <v>553</v>
      </c>
      <c r="C394" s="36" t="s">
        <v>10</v>
      </c>
      <c r="D394" s="36">
        <v>174</v>
      </c>
      <c r="E394" s="37">
        <v>980.4448137717518</v>
      </c>
      <c r="F394" s="48">
        <v>170597.39759628481</v>
      </c>
      <c r="G394" s="36" t="s">
        <v>554</v>
      </c>
      <c r="H394" s="39" t="s">
        <v>905</v>
      </c>
      <c r="I394" s="40" t="str">
        <f t="shared" si="125"/>
        <v>1.2.10.9.9</v>
      </c>
      <c r="J394" s="41">
        <v>5</v>
      </c>
      <c r="K394" s="42">
        <f t="shared" si="133"/>
        <v>1</v>
      </c>
      <c r="L394" s="43">
        <f t="shared" si="134"/>
        <v>2</v>
      </c>
      <c r="M394" s="43">
        <f t="shared" si="134"/>
        <v>10</v>
      </c>
      <c r="N394" s="43">
        <f t="shared" si="134"/>
        <v>9</v>
      </c>
      <c r="O394" s="43">
        <f t="shared" si="134"/>
        <v>9</v>
      </c>
      <c r="P394" s="43">
        <f t="shared" si="134"/>
        <v>0</v>
      </c>
      <c r="Q394" s="43">
        <f t="shared" si="134"/>
        <v>0</v>
      </c>
      <c r="R394" s="43">
        <f t="shared" si="134"/>
        <v>0</v>
      </c>
      <c r="S394" s="44">
        <f t="shared" si="134"/>
        <v>0</v>
      </c>
      <c r="T394" s="42" t="str">
        <f t="shared" si="131"/>
        <v>1.</v>
      </c>
      <c r="U394" s="43" t="str">
        <f t="shared" si="131"/>
        <v>2.</v>
      </c>
      <c r="V394" s="43" t="str">
        <f t="shared" si="131"/>
        <v>10.</v>
      </c>
      <c r="W394" s="43" t="str">
        <f t="shared" si="131"/>
        <v>9.</v>
      </c>
      <c r="X394" s="43" t="str">
        <f t="shared" si="131"/>
        <v>9.</v>
      </c>
      <c r="Y394" s="43" t="str">
        <f t="shared" si="131"/>
        <v/>
      </c>
      <c r="Z394" s="43" t="str">
        <f t="shared" si="131"/>
        <v/>
      </c>
      <c r="AA394" s="43" t="str">
        <f t="shared" si="131"/>
        <v/>
      </c>
      <c r="AB394" s="43" t="str">
        <f t="shared" si="131"/>
        <v/>
      </c>
      <c r="AC394" s="45" t="str">
        <f t="shared" si="126"/>
        <v>1.2.10.9.9.</v>
      </c>
    </row>
    <row r="395" spans="1:29" s="128" customFormat="1" ht="41.4" x14ac:dyDescent="0.3">
      <c r="A395" s="107" t="str">
        <f t="shared" si="132"/>
        <v>1.2.10.9.10</v>
      </c>
      <c r="B395" s="136" t="s">
        <v>555</v>
      </c>
      <c r="C395" s="36" t="s">
        <v>10</v>
      </c>
      <c r="D395" s="36">
        <v>400</v>
      </c>
      <c r="E395" s="37">
        <v>2212.6394577392698</v>
      </c>
      <c r="F395" s="48">
        <v>885055.78309570788</v>
      </c>
      <c r="G395" s="36" t="s">
        <v>121</v>
      </c>
      <c r="H395" s="39" t="s">
        <v>906</v>
      </c>
      <c r="I395" s="40" t="str">
        <f t="shared" si="125"/>
        <v>1.2.10.9.10</v>
      </c>
      <c r="J395" s="41">
        <v>5</v>
      </c>
      <c r="K395" s="42">
        <f t="shared" si="133"/>
        <v>1</v>
      </c>
      <c r="L395" s="43">
        <f t="shared" si="134"/>
        <v>2</v>
      </c>
      <c r="M395" s="43">
        <f t="shared" si="134"/>
        <v>10</v>
      </c>
      <c r="N395" s="43">
        <f t="shared" si="134"/>
        <v>9</v>
      </c>
      <c r="O395" s="43">
        <f t="shared" si="134"/>
        <v>10</v>
      </c>
      <c r="P395" s="43">
        <f t="shared" si="134"/>
        <v>0</v>
      </c>
      <c r="Q395" s="43">
        <f t="shared" si="134"/>
        <v>0</v>
      </c>
      <c r="R395" s="43">
        <f t="shared" si="134"/>
        <v>0</v>
      </c>
      <c r="S395" s="44">
        <f t="shared" si="134"/>
        <v>0</v>
      </c>
      <c r="T395" s="42" t="str">
        <f t="shared" si="131"/>
        <v>1.</v>
      </c>
      <c r="U395" s="43" t="str">
        <f t="shared" si="131"/>
        <v>2.</v>
      </c>
      <c r="V395" s="43" t="str">
        <f t="shared" si="131"/>
        <v>10.</v>
      </c>
      <c r="W395" s="43" t="str">
        <f t="shared" si="131"/>
        <v>9.</v>
      </c>
      <c r="X395" s="43" t="str">
        <f t="shared" si="131"/>
        <v>10.</v>
      </c>
      <c r="Y395" s="43" t="str">
        <f t="shared" si="131"/>
        <v/>
      </c>
      <c r="Z395" s="43" t="str">
        <f t="shared" si="131"/>
        <v/>
      </c>
      <c r="AA395" s="43" t="str">
        <f t="shared" si="131"/>
        <v/>
      </c>
      <c r="AB395" s="43" t="str">
        <f t="shared" si="131"/>
        <v/>
      </c>
      <c r="AC395" s="45" t="str">
        <f t="shared" si="126"/>
        <v>1.2.10.9.10.</v>
      </c>
    </row>
    <row r="396" spans="1:29" s="128" customFormat="1" ht="55.2" x14ac:dyDescent="0.3">
      <c r="A396" s="107" t="str">
        <f t="shared" si="132"/>
        <v>1.2.10.9.11</v>
      </c>
      <c r="B396" s="136" t="s">
        <v>556</v>
      </c>
      <c r="C396" s="36" t="s">
        <v>10</v>
      </c>
      <c r="D396" s="36">
        <v>754</v>
      </c>
      <c r="E396" s="37">
        <v>1203.9258581445581</v>
      </c>
      <c r="F396" s="48">
        <v>907760.09704099689</v>
      </c>
      <c r="G396" s="36" t="s">
        <v>557</v>
      </c>
      <c r="H396" s="39" t="s">
        <v>907</v>
      </c>
      <c r="I396" s="40" t="str">
        <f t="shared" si="125"/>
        <v>1.2.10.9.11</v>
      </c>
      <c r="J396" s="41">
        <v>5</v>
      </c>
      <c r="K396" s="42">
        <f t="shared" si="133"/>
        <v>1</v>
      </c>
      <c r="L396" s="43">
        <f t="shared" si="134"/>
        <v>2</v>
      </c>
      <c r="M396" s="43">
        <f t="shared" si="134"/>
        <v>10</v>
      </c>
      <c r="N396" s="43">
        <f t="shared" si="134"/>
        <v>9</v>
      </c>
      <c r="O396" s="43">
        <f t="shared" si="134"/>
        <v>11</v>
      </c>
      <c r="P396" s="43">
        <f t="shared" si="134"/>
        <v>0</v>
      </c>
      <c r="Q396" s="43">
        <f t="shared" si="134"/>
        <v>0</v>
      </c>
      <c r="R396" s="43">
        <f t="shared" si="134"/>
        <v>0</v>
      </c>
      <c r="S396" s="44">
        <f t="shared" si="134"/>
        <v>0</v>
      </c>
      <c r="T396" s="42" t="str">
        <f t="shared" si="131"/>
        <v>1.</v>
      </c>
      <c r="U396" s="43" t="str">
        <f t="shared" si="131"/>
        <v>2.</v>
      </c>
      <c r="V396" s="43" t="str">
        <f t="shared" si="131"/>
        <v>10.</v>
      </c>
      <c r="W396" s="43" t="str">
        <f t="shared" si="131"/>
        <v>9.</v>
      </c>
      <c r="X396" s="43" t="str">
        <f t="shared" si="131"/>
        <v>11.</v>
      </c>
      <c r="Y396" s="43" t="str">
        <f t="shared" si="131"/>
        <v/>
      </c>
      <c r="Z396" s="43" t="str">
        <f t="shared" si="131"/>
        <v/>
      </c>
      <c r="AA396" s="43" t="str">
        <f t="shared" si="131"/>
        <v/>
      </c>
      <c r="AB396" s="43" t="str">
        <f t="shared" si="131"/>
        <v/>
      </c>
      <c r="AC396" s="45" t="str">
        <f t="shared" si="126"/>
        <v>1.2.10.9.11.</v>
      </c>
    </row>
    <row r="397" spans="1:29" s="128" customFormat="1" ht="55.2" x14ac:dyDescent="0.3">
      <c r="A397" s="107" t="str">
        <f t="shared" si="132"/>
        <v>1.2.10.9.12</v>
      </c>
      <c r="B397" s="136" t="s">
        <v>558</v>
      </c>
      <c r="C397" s="36" t="s">
        <v>10</v>
      </c>
      <c r="D397" s="36">
        <v>970</v>
      </c>
      <c r="E397" s="37">
        <v>638.32230867867554</v>
      </c>
      <c r="F397" s="48">
        <v>619172.63941831526</v>
      </c>
      <c r="G397" s="36" t="s">
        <v>559</v>
      </c>
      <c r="H397" s="39" t="s">
        <v>908</v>
      </c>
      <c r="I397" s="40" t="str">
        <f t="shared" si="125"/>
        <v>1.2.10.9.12</v>
      </c>
      <c r="J397" s="41">
        <v>5</v>
      </c>
      <c r="K397" s="42">
        <f t="shared" si="133"/>
        <v>1</v>
      </c>
      <c r="L397" s="43">
        <f t="shared" si="134"/>
        <v>2</v>
      </c>
      <c r="M397" s="43">
        <f t="shared" si="134"/>
        <v>10</v>
      </c>
      <c r="N397" s="43">
        <f t="shared" si="134"/>
        <v>9</v>
      </c>
      <c r="O397" s="43">
        <f t="shared" si="134"/>
        <v>12</v>
      </c>
      <c r="P397" s="43">
        <f t="shared" si="134"/>
        <v>0</v>
      </c>
      <c r="Q397" s="43">
        <f t="shared" si="134"/>
        <v>0</v>
      </c>
      <c r="R397" s="43">
        <f t="shared" si="134"/>
        <v>0</v>
      </c>
      <c r="S397" s="44">
        <f t="shared" si="134"/>
        <v>0</v>
      </c>
      <c r="T397" s="42" t="str">
        <f t="shared" si="131"/>
        <v>1.</v>
      </c>
      <c r="U397" s="43" t="str">
        <f t="shared" si="131"/>
        <v>2.</v>
      </c>
      <c r="V397" s="43" t="str">
        <f t="shared" si="131"/>
        <v>10.</v>
      </c>
      <c r="W397" s="43" t="str">
        <f t="shared" si="131"/>
        <v>9.</v>
      </c>
      <c r="X397" s="43" t="str">
        <f t="shared" si="131"/>
        <v>12.</v>
      </c>
      <c r="Y397" s="43" t="str">
        <f t="shared" si="131"/>
        <v/>
      </c>
      <c r="Z397" s="43" t="str">
        <f t="shared" si="131"/>
        <v/>
      </c>
      <c r="AA397" s="43" t="str">
        <f t="shared" si="131"/>
        <v/>
      </c>
      <c r="AB397" s="43" t="str">
        <f t="shared" si="131"/>
        <v/>
      </c>
      <c r="AC397" s="45" t="str">
        <f t="shared" si="126"/>
        <v>1.2.10.9.12.</v>
      </c>
    </row>
    <row r="398" spans="1:29" s="128" customFormat="1" ht="41.4" x14ac:dyDescent="0.3">
      <c r="A398" s="107" t="str">
        <f t="shared" si="132"/>
        <v>1.2.10.9.13</v>
      </c>
      <c r="B398" s="136" t="s">
        <v>560</v>
      </c>
      <c r="C398" s="36" t="s">
        <v>10</v>
      </c>
      <c r="D398" s="36">
        <v>20</v>
      </c>
      <c r="E398" s="37">
        <v>1012.5163574711087</v>
      </c>
      <c r="F398" s="48">
        <v>20250.327149422174</v>
      </c>
      <c r="G398" s="36" t="s">
        <v>561</v>
      </c>
      <c r="H398" s="39" t="s">
        <v>909</v>
      </c>
      <c r="I398" s="40" t="str">
        <f t="shared" ref="I398:I436" si="135">IF(J398=0,"",LEFT(AC398,LEN(AC398)-1))</f>
        <v>1.2.10.9.13</v>
      </c>
      <c r="J398" s="41">
        <v>5</v>
      </c>
      <c r="K398" s="42">
        <f t="shared" si="133"/>
        <v>1</v>
      </c>
      <c r="L398" s="43">
        <f t="shared" si="134"/>
        <v>2</v>
      </c>
      <c r="M398" s="43">
        <f t="shared" si="134"/>
        <v>10</v>
      </c>
      <c r="N398" s="43">
        <f t="shared" si="134"/>
        <v>9</v>
      </c>
      <c r="O398" s="43">
        <f t="shared" si="134"/>
        <v>13</v>
      </c>
      <c r="P398" s="43">
        <f t="shared" si="134"/>
        <v>0</v>
      </c>
      <c r="Q398" s="43">
        <f t="shared" si="134"/>
        <v>0</v>
      </c>
      <c r="R398" s="43">
        <f t="shared" si="134"/>
        <v>0</v>
      </c>
      <c r="S398" s="44">
        <f t="shared" si="134"/>
        <v>0</v>
      </c>
      <c r="T398" s="42" t="str">
        <f t="shared" si="131"/>
        <v>1.</v>
      </c>
      <c r="U398" s="43" t="str">
        <f t="shared" si="131"/>
        <v>2.</v>
      </c>
      <c r="V398" s="43" t="str">
        <f t="shared" si="131"/>
        <v>10.</v>
      </c>
      <c r="W398" s="43" t="str">
        <f t="shared" si="131"/>
        <v>9.</v>
      </c>
      <c r="X398" s="43" t="str">
        <f t="shared" si="131"/>
        <v>13.</v>
      </c>
      <c r="Y398" s="43" t="str">
        <f t="shared" si="131"/>
        <v/>
      </c>
      <c r="Z398" s="43" t="str">
        <f t="shared" si="131"/>
        <v/>
      </c>
      <c r="AA398" s="43" t="str">
        <f t="shared" si="131"/>
        <v/>
      </c>
      <c r="AB398" s="43" t="str">
        <f t="shared" si="131"/>
        <v/>
      </c>
      <c r="AC398" s="45" t="str">
        <f t="shared" ref="AC398:AC436" si="136">T398&amp;U398&amp;V398&amp;W398&amp;X398&amp;Y398&amp;Z398&amp;AA398&amp;AB398</f>
        <v>1.2.10.9.13.</v>
      </c>
    </row>
    <row r="399" spans="1:29" s="128" customFormat="1" ht="41.4" x14ac:dyDescent="0.3">
      <c r="A399" s="107" t="str">
        <f t="shared" si="132"/>
        <v>1.2.10.9.14</v>
      </c>
      <c r="B399" s="136" t="s">
        <v>562</v>
      </c>
      <c r="C399" s="36" t="s">
        <v>10</v>
      </c>
      <c r="D399" s="36">
        <v>40</v>
      </c>
      <c r="E399" s="37">
        <v>2238.7872443611172</v>
      </c>
      <c r="F399" s="48">
        <v>89551.489774444693</v>
      </c>
      <c r="G399" s="36" t="s">
        <v>563</v>
      </c>
      <c r="H399" s="39" t="s">
        <v>910</v>
      </c>
      <c r="I399" s="40" t="str">
        <f t="shared" si="135"/>
        <v>1.2.10.9.14</v>
      </c>
      <c r="J399" s="41">
        <v>5</v>
      </c>
      <c r="K399" s="42">
        <f t="shared" si="133"/>
        <v>1</v>
      </c>
      <c r="L399" s="43">
        <f t="shared" si="134"/>
        <v>2</v>
      </c>
      <c r="M399" s="43">
        <f t="shared" si="134"/>
        <v>10</v>
      </c>
      <c r="N399" s="43">
        <f t="shared" si="134"/>
        <v>9</v>
      </c>
      <c r="O399" s="43">
        <f t="shared" si="134"/>
        <v>14</v>
      </c>
      <c r="P399" s="43">
        <f t="shared" si="134"/>
        <v>0</v>
      </c>
      <c r="Q399" s="43">
        <f t="shared" si="134"/>
        <v>0</v>
      </c>
      <c r="R399" s="43">
        <f t="shared" si="134"/>
        <v>0</v>
      </c>
      <c r="S399" s="44">
        <f t="shared" si="134"/>
        <v>0</v>
      </c>
      <c r="T399" s="42" t="str">
        <f t="shared" si="131"/>
        <v>1.</v>
      </c>
      <c r="U399" s="43" t="str">
        <f t="shared" si="131"/>
        <v>2.</v>
      </c>
      <c r="V399" s="43" t="str">
        <f t="shared" si="131"/>
        <v>10.</v>
      </c>
      <c r="W399" s="43" t="str">
        <f t="shared" si="131"/>
        <v>9.</v>
      </c>
      <c r="X399" s="43" t="str">
        <f t="shared" si="131"/>
        <v>14.</v>
      </c>
      <c r="Y399" s="43" t="str">
        <f t="shared" si="131"/>
        <v/>
      </c>
      <c r="Z399" s="43" t="str">
        <f t="shared" si="131"/>
        <v/>
      </c>
      <c r="AA399" s="43" t="str">
        <f t="shared" si="131"/>
        <v/>
      </c>
      <c r="AB399" s="43" t="str">
        <f t="shared" si="131"/>
        <v/>
      </c>
      <c r="AC399" s="45" t="str">
        <f t="shared" si="136"/>
        <v>1.2.10.9.14.</v>
      </c>
    </row>
    <row r="400" spans="1:29" s="128" customFormat="1" ht="41.4" x14ac:dyDescent="0.3">
      <c r="A400" s="107" t="str">
        <f t="shared" si="132"/>
        <v>1.2.10.9.15</v>
      </c>
      <c r="B400" s="136" t="s">
        <v>564</v>
      </c>
      <c r="C400" s="36" t="s">
        <v>9</v>
      </c>
      <c r="D400" s="36">
        <v>114</v>
      </c>
      <c r="E400" s="37">
        <v>1489.6288883794912</v>
      </c>
      <c r="F400" s="48">
        <v>169817.69327526199</v>
      </c>
      <c r="G400" s="36" t="s">
        <v>119</v>
      </c>
      <c r="H400" s="39" t="s">
        <v>911</v>
      </c>
      <c r="I400" s="40" t="str">
        <f t="shared" si="135"/>
        <v>1.2.10.9.15</v>
      </c>
      <c r="J400" s="41">
        <v>5</v>
      </c>
      <c r="K400" s="42">
        <f t="shared" si="133"/>
        <v>1</v>
      </c>
      <c r="L400" s="43">
        <f t="shared" si="134"/>
        <v>2</v>
      </c>
      <c r="M400" s="43">
        <f t="shared" si="134"/>
        <v>10</v>
      </c>
      <c r="N400" s="43">
        <f t="shared" si="134"/>
        <v>9</v>
      </c>
      <c r="O400" s="43">
        <f t="shared" si="134"/>
        <v>15</v>
      </c>
      <c r="P400" s="43">
        <f t="shared" si="134"/>
        <v>0</v>
      </c>
      <c r="Q400" s="43">
        <f t="shared" si="134"/>
        <v>0</v>
      </c>
      <c r="R400" s="43">
        <f t="shared" si="134"/>
        <v>0</v>
      </c>
      <c r="S400" s="44">
        <f t="shared" si="134"/>
        <v>0</v>
      </c>
      <c r="T400" s="42" t="str">
        <f t="shared" si="131"/>
        <v>1.</v>
      </c>
      <c r="U400" s="43" t="str">
        <f t="shared" si="131"/>
        <v>2.</v>
      </c>
      <c r="V400" s="43" t="str">
        <f t="shared" si="131"/>
        <v>10.</v>
      </c>
      <c r="W400" s="43" t="str">
        <f t="shared" si="131"/>
        <v>9.</v>
      </c>
      <c r="X400" s="43" t="str">
        <f t="shared" si="131"/>
        <v>15.</v>
      </c>
      <c r="Y400" s="43" t="str">
        <f t="shared" si="131"/>
        <v/>
      </c>
      <c r="Z400" s="43" t="str">
        <f t="shared" si="131"/>
        <v/>
      </c>
      <c r="AA400" s="43" t="str">
        <f t="shared" si="131"/>
        <v/>
      </c>
      <c r="AB400" s="43" t="str">
        <f t="shared" si="131"/>
        <v/>
      </c>
      <c r="AC400" s="45" t="str">
        <f t="shared" si="136"/>
        <v>1.2.10.9.15.</v>
      </c>
    </row>
    <row r="401" spans="1:60" s="128" customFormat="1" ht="55.2" x14ac:dyDescent="0.3">
      <c r="A401" s="107" t="str">
        <f t="shared" si="132"/>
        <v>1.2.10.9.16</v>
      </c>
      <c r="B401" s="136" t="s">
        <v>565</v>
      </c>
      <c r="C401" s="36" t="s">
        <v>9</v>
      </c>
      <c r="D401" s="36">
        <v>36</v>
      </c>
      <c r="E401" s="37">
        <v>1900.5342505158212</v>
      </c>
      <c r="F401" s="48">
        <v>68419.233018569561</v>
      </c>
      <c r="G401" s="36" t="s">
        <v>125</v>
      </c>
      <c r="H401" s="39" t="s">
        <v>912</v>
      </c>
      <c r="I401" s="40" t="str">
        <f t="shared" si="135"/>
        <v>1.2.10.9.16</v>
      </c>
      <c r="J401" s="41">
        <v>5</v>
      </c>
      <c r="K401" s="42">
        <f t="shared" si="133"/>
        <v>1</v>
      </c>
      <c r="L401" s="43">
        <f t="shared" si="134"/>
        <v>2</v>
      </c>
      <c r="M401" s="43">
        <f t="shared" si="134"/>
        <v>10</v>
      </c>
      <c r="N401" s="43">
        <f t="shared" si="134"/>
        <v>9</v>
      </c>
      <c r="O401" s="43">
        <f t="shared" si="134"/>
        <v>16</v>
      </c>
      <c r="P401" s="43">
        <f t="shared" si="134"/>
        <v>0</v>
      </c>
      <c r="Q401" s="43">
        <f t="shared" si="134"/>
        <v>0</v>
      </c>
      <c r="R401" s="43">
        <f t="shared" si="134"/>
        <v>0</v>
      </c>
      <c r="S401" s="44">
        <f t="shared" si="134"/>
        <v>0</v>
      </c>
      <c r="T401" s="42" t="str">
        <f t="shared" si="131"/>
        <v>1.</v>
      </c>
      <c r="U401" s="43" t="str">
        <f t="shared" si="131"/>
        <v>2.</v>
      </c>
      <c r="V401" s="43" t="str">
        <f t="shared" si="131"/>
        <v>10.</v>
      </c>
      <c r="W401" s="43" t="str">
        <f t="shared" si="131"/>
        <v>9.</v>
      </c>
      <c r="X401" s="43" t="str">
        <f t="shared" si="131"/>
        <v>16.</v>
      </c>
      <c r="Y401" s="43" t="str">
        <f t="shared" si="131"/>
        <v/>
      </c>
      <c r="Z401" s="43" t="str">
        <f t="shared" si="131"/>
        <v/>
      </c>
      <c r="AA401" s="43" t="str">
        <f t="shared" si="131"/>
        <v/>
      </c>
      <c r="AB401" s="43" t="str">
        <f t="shared" si="131"/>
        <v/>
      </c>
      <c r="AC401" s="45" t="str">
        <f t="shared" si="136"/>
        <v>1.2.10.9.16.</v>
      </c>
    </row>
    <row r="402" spans="1:60" s="128" customFormat="1" ht="41.4" x14ac:dyDescent="0.3">
      <c r="A402" s="107" t="str">
        <f t="shared" si="132"/>
        <v>1.2.10.9.17</v>
      </c>
      <c r="B402" s="136" t="s">
        <v>566</v>
      </c>
      <c r="C402" s="36" t="s">
        <v>9</v>
      </c>
      <c r="D402" s="36">
        <v>348</v>
      </c>
      <c r="E402" s="37">
        <v>8142.9949761132357</v>
      </c>
      <c r="F402" s="48">
        <v>2833762.2516874061</v>
      </c>
      <c r="G402" s="36" t="s">
        <v>567</v>
      </c>
      <c r="H402" s="39" t="s">
        <v>913</v>
      </c>
      <c r="I402" s="40" t="str">
        <f t="shared" si="135"/>
        <v>1.2.10.9.17</v>
      </c>
      <c r="J402" s="41">
        <v>5</v>
      </c>
      <c r="K402" s="42">
        <f t="shared" si="133"/>
        <v>1</v>
      </c>
      <c r="L402" s="43">
        <f t="shared" si="134"/>
        <v>2</v>
      </c>
      <c r="M402" s="43">
        <f t="shared" si="134"/>
        <v>10</v>
      </c>
      <c r="N402" s="43">
        <f t="shared" si="134"/>
        <v>9</v>
      </c>
      <c r="O402" s="43">
        <f t="shared" si="134"/>
        <v>17</v>
      </c>
      <c r="P402" s="43">
        <f t="shared" si="134"/>
        <v>0</v>
      </c>
      <c r="Q402" s="43">
        <f t="shared" si="134"/>
        <v>0</v>
      </c>
      <c r="R402" s="43">
        <f t="shared" si="134"/>
        <v>0</v>
      </c>
      <c r="S402" s="44">
        <f t="shared" si="134"/>
        <v>0</v>
      </c>
      <c r="T402" s="42" t="str">
        <f t="shared" si="131"/>
        <v>1.</v>
      </c>
      <c r="U402" s="43" t="str">
        <f t="shared" si="131"/>
        <v>2.</v>
      </c>
      <c r="V402" s="43" t="str">
        <f t="shared" si="131"/>
        <v>10.</v>
      </c>
      <c r="W402" s="43" t="str">
        <f t="shared" si="131"/>
        <v>9.</v>
      </c>
      <c r="X402" s="43" t="str">
        <f t="shared" si="131"/>
        <v>17.</v>
      </c>
      <c r="Y402" s="43" t="str">
        <f t="shared" si="131"/>
        <v/>
      </c>
      <c r="Z402" s="43" t="str">
        <f t="shared" si="131"/>
        <v/>
      </c>
      <c r="AA402" s="43" t="str">
        <f t="shared" si="131"/>
        <v/>
      </c>
      <c r="AB402" s="43" t="str">
        <f t="shared" si="131"/>
        <v/>
      </c>
      <c r="AC402" s="45" t="str">
        <f t="shared" si="136"/>
        <v>1.2.10.9.17.</v>
      </c>
    </row>
    <row r="403" spans="1:60" s="128" customFormat="1" ht="41.4" x14ac:dyDescent="0.3">
      <c r="A403" s="107" t="str">
        <f t="shared" si="132"/>
        <v>1.2.10.9.18</v>
      </c>
      <c r="B403" s="136" t="s">
        <v>568</v>
      </c>
      <c r="C403" s="36" t="s">
        <v>9</v>
      </c>
      <c r="D403" s="36">
        <v>24</v>
      </c>
      <c r="E403" s="37">
        <v>8261.0259193904967</v>
      </c>
      <c r="F403" s="48">
        <v>198264.62206537192</v>
      </c>
      <c r="G403" s="36" t="s">
        <v>569</v>
      </c>
      <c r="H403" s="39" t="s">
        <v>914</v>
      </c>
      <c r="I403" s="40" t="str">
        <f t="shared" si="135"/>
        <v>1.2.10.9.18</v>
      </c>
      <c r="J403" s="41">
        <v>5</v>
      </c>
      <c r="K403" s="42">
        <f t="shared" si="133"/>
        <v>1</v>
      </c>
      <c r="L403" s="43">
        <f t="shared" si="134"/>
        <v>2</v>
      </c>
      <c r="M403" s="43">
        <f t="shared" si="134"/>
        <v>10</v>
      </c>
      <c r="N403" s="43">
        <f t="shared" si="134"/>
        <v>9</v>
      </c>
      <c r="O403" s="43">
        <f t="shared" si="134"/>
        <v>18</v>
      </c>
      <c r="P403" s="43">
        <f t="shared" si="134"/>
        <v>0</v>
      </c>
      <c r="Q403" s="43">
        <f t="shared" si="134"/>
        <v>0</v>
      </c>
      <c r="R403" s="43">
        <f t="shared" si="134"/>
        <v>0</v>
      </c>
      <c r="S403" s="44">
        <f t="shared" si="134"/>
        <v>0</v>
      </c>
      <c r="T403" s="42" t="str">
        <f t="shared" si="131"/>
        <v>1.</v>
      </c>
      <c r="U403" s="43" t="str">
        <f t="shared" si="131"/>
        <v>2.</v>
      </c>
      <c r="V403" s="43" t="str">
        <f t="shared" si="131"/>
        <v>10.</v>
      </c>
      <c r="W403" s="43" t="str">
        <f t="shared" si="131"/>
        <v>9.</v>
      </c>
      <c r="X403" s="43" t="str">
        <f t="shared" si="131"/>
        <v>18.</v>
      </c>
      <c r="Y403" s="43" t="str">
        <f t="shared" si="131"/>
        <v/>
      </c>
      <c r="Z403" s="43" t="str">
        <f t="shared" si="131"/>
        <v/>
      </c>
      <c r="AA403" s="43" t="str">
        <f t="shared" si="131"/>
        <v/>
      </c>
      <c r="AB403" s="43" t="str">
        <f t="shared" si="131"/>
        <v/>
      </c>
      <c r="AC403" s="45" t="str">
        <f t="shared" si="136"/>
        <v>1.2.10.9.18.</v>
      </c>
    </row>
    <row r="404" spans="1:60" s="128" customFormat="1" ht="41.4" x14ac:dyDescent="0.3">
      <c r="A404" s="107" t="str">
        <f t="shared" si="132"/>
        <v>1.2.10.9.19</v>
      </c>
      <c r="B404" s="136" t="s">
        <v>570</v>
      </c>
      <c r="C404" s="36" t="s">
        <v>9</v>
      </c>
      <c r="D404" s="36">
        <v>8</v>
      </c>
      <c r="E404" s="37">
        <v>8470.2347380590945</v>
      </c>
      <c r="F404" s="48">
        <v>67761.877904472756</v>
      </c>
      <c r="G404" s="36" t="s">
        <v>571</v>
      </c>
      <c r="H404" s="39" t="s">
        <v>915</v>
      </c>
      <c r="I404" s="40" t="str">
        <f t="shared" si="135"/>
        <v>1.2.10.9.19</v>
      </c>
      <c r="J404" s="41">
        <v>5</v>
      </c>
      <c r="K404" s="42">
        <f t="shared" si="133"/>
        <v>1</v>
      </c>
      <c r="L404" s="43">
        <f t="shared" si="134"/>
        <v>2</v>
      </c>
      <c r="M404" s="43">
        <f t="shared" si="134"/>
        <v>10</v>
      </c>
      <c r="N404" s="43">
        <f t="shared" si="134"/>
        <v>9</v>
      </c>
      <c r="O404" s="43">
        <f t="shared" si="134"/>
        <v>19</v>
      </c>
      <c r="P404" s="43">
        <f t="shared" si="134"/>
        <v>0</v>
      </c>
      <c r="Q404" s="43">
        <f t="shared" si="134"/>
        <v>0</v>
      </c>
      <c r="R404" s="43">
        <f t="shared" si="134"/>
        <v>0</v>
      </c>
      <c r="S404" s="44">
        <f t="shared" si="134"/>
        <v>0</v>
      </c>
      <c r="T404" s="42" t="str">
        <f t="shared" ref="T404:AB432" si="137">IF(K404=0,"",K404&amp;".")</f>
        <v>1.</v>
      </c>
      <c r="U404" s="43" t="str">
        <f t="shared" si="137"/>
        <v>2.</v>
      </c>
      <c r="V404" s="43" t="str">
        <f t="shared" si="137"/>
        <v>10.</v>
      </c>
      <c r="W404" s="43" t="str">
        <f t="shared" si="137"/>
        <v>9.</v>
      </c>
      <c r="X404" s="43" t="str">
        <f t="shared" si="137"/>
        <v>19.</v>
      </c>
      <c r="Y404" s="43" t="str">
        <f t="shared" si="137"/>
        <v/>
      </c>
      <c r="Z404" s="43" t="str">
        <f t="shared" si="137"/>
        <v/>
      </c>
      <c r="AA404" s="43" t="str">
        <f t="shared" si="137"/>
        <v/>
      </c>
      <c r="AB404" s="43" t="str">
        <f t="shared" si="137"/>
        <v/>
      </c>
      <c r="AC404" s="45" t="str">
        <f t="shared" si="136"/>
        <v>1.2.10.9.19.</v>
      </c>
    </row>
    <row r="405" spans="1:60" s="128" customFormat="1" ht="27.6" x14ac:dyDescent="0.3">
      <c r="A405" s="107" t="str">
        <f t="shared" si="132"/>
        <v>1.2.10.9.20</v>
      </c>
      <c r="B405" s="136" t="s">
        <v>572</v>
      </c>
      <c r="C405" s="36" t="s">
        <v>463</v>
      </c>
      <c r="D405" s="36">
        <v>528</v>
      </c>
      <c r="E405" s="37">
        <v>102.13180666125609</v>
      </c>
      <c r="F405" s="48">
        <v>53925.593917143218</v>
      </c>
      <c r="G405" s="36" t="s">
        <v>87</v>
      </c>
      <c r="H405" s="39" t="s">
        <v>916</v>
      </c>
      <c r="I405" s="40" t="str">
        <f t="shared" si="135"/>
        <v>1.2.10.9.20</v>
      </c>
      <c r="J405" s="41">
        <v>5</v>
      </c>
      <c r="K405" s="42">
        <f t="shared" si="133"/>
        <v>1</v>
      </c>
      <c r="L405" s="43">
        <f t="shared" ref="L405:S420" si="138">IF(L$10=$J405,L404+1,IF(AND(L$10&lt;$J405,L404=0),1,IF(K405&lt;&gt;K404,0,L404)))</f>
        <v>2</v>
      </c>
      <c r="M405" s="43">
        <f t="shared" si="138"/>
        <v>10</v>
      </c>
      <c r="N405" s="43">
        <f t="shared" si="138"/>
        <v>9</v>
      </c>
      <c r="O405" s="43">
        <f t="shared" si="138"/>
        <v>20</v>
      </c>
      <c r="P405" s="43">
        <f t="shared" si="138"/>
        <v>0</v>
      </c>
      <c r="Q405" s="43">
        <f t="shared" si="138"/>
        <v>0</v>
      </c>
      <c r="R405" s="43">
        <f t="shared" si="138"/>
        <v>0</v>
      </c>
      <c r="S405" s="44">
        <f t="shared" si="138"/>
        <v>0</v>
      </c>
      <c r="T405" s="42" t="str">
        <f t="shared" si="137"/>
        <v>1.</v>
      </c>
      <c r="U405" s="43" t="str">
        <f t="shared" si="137"/>
        <v>2.</v>
      </c>
      <c r="V405" s="43" t="str">
        <f t="shared" si="137"/>
        <v>10.</v>
      </c>
      <c r="W405" s="43" t="str">
        <f t="shared" si="137"/>
        <v>9.</v>
      </c>
      <c r="X405" s="43" t="str">
        <f t="shared" si="137"/>
        <v>20.</v>
      </c>
      <c r="Y405" s="43" t="str">
        <f t="shared" si="137"/>
        <v/>
      </c>
      <c r="Z405" s="43" t="str">
        <f t="shared" si="137"/>
        <v/>
      </c>
      <c r="AA405" s="43" t="str">
        <f t="shared" si="137"/>
        <v/>
      </c>
      <c r="AB405" s="43" t="str">
        <f t="shared" si="137"/>
        <v/>
      </c>
      <c r="AC405" s="45" t="str">
        <f t="shared" si="136"/>
        <v>1.2.10.9.20.</v>
      </c>
    </row>
    <row r="406" spans="1:60" s="128" customFormat="1" ht="27.6" x14ac:dyDescent="0.3">
      <c r="A406" s="107" t="str">
        <f t="shared" si="132"/>
        <v>1.2.10.9.21</v>
      </c>
      <c r="B406" s="136" t="s">
        <v>573</v>
      </c>
      <c r="C406" s="36" t="s">
        <v>463</v>
      </c>
      <c r="D406" s="36">
        <v>48</v>
      </c>
      <c r="E406" s="37">
        <v>115.68756051655778</v>
      </c>
      <c r="F406" s="48">
        <v>5553.0029047947737</v>
      </c>
      <c r="G406" s="36" t="s">
        <v>105</v>
      </c>
      <c r="H406" s="39" t="s">
        <v>917</v>
      </c>
      <c r="I406" s="40" t="str">
        <f t="shared" si="135"/>
        <v>1.2.10.9.21</v>
      </c>
      <c r="J406" s="41">
        <v>5</v>
      </c>
      <c r="K406" s="42">
        <f t="shared" si="133"/>
        <v>1</v>
      </c>
      <c r="L406" s="43">
        <f t="shared" si="138"/>
        <v>2</v>
      </c>
      <c r="M406" s="43">
        <f t="shared" si="138"/>
        <v>10</v>
      </c>
      <c r="N406" s="43">
        <f t="shared" si="138"/>
        <v>9</v>
      </c>
      <c r="O406" s="43">
        <f t="shared" si="138"/>
        <v>21</v>
      </c>
      <c r="P406" s="43">
        <f t="shared" si="138"/>
        <v>0</v>
      </c>
      <c r="Q406" s="43">
        <f t="shared" si="138"/>
        <v>0</v>
      </c>
      <c r="R406" s="43">
        <f t="shared" si="138"/>
        <v>0</v>
      </c>
      <c r="S406" s="44">
        <f t="shared" si="138"/>
        <v>0</v>
      </c>
      <c r="T406" s="42" t="str">
        <f t="shared" si="137"/>
        <v>1.</v>
      </c>
      <c r="U406" s="43" t="str">
        <f t="shared" si="137"/>
        <v>2.</v>
      </c>
      <c r="V406" s="43" t="str">
        <f t="shared" si="137"/>
        <v>10.</v>
      </c>
      <c r="W406" s="43" t="str">
        <f t="shared" si="137"/>
        <v>9.</v>
      </c>
      <c r="X406" s="43" t="str">
        <f t="shared" si="137"/>
        <v>21.</v>
      </c>
      <c r="Y406" s="43" t="str">
        <f t="shared" si="137"/>
        <v/>
      </c>
      <c r="Z406" s="43" t="str">
        <f t="shared" si="137"/>
        <v/>
      </c>
      <c r="AA406" s="43" t="str">
        <f t="shared" si="137"/>
        <v/>
      </c>
      <c r="AB406" s="43" t="str">
        <f t="shared" si="137"/>
        <v/>
      </c>
      <c r="AC406" s="45" t="str">
        <f t="shared" si="136"/>
        <v>1.2.10.9.21.</v>
      </c>
    </row>
    <row r="407" spans="1:60" s="128" customFormat="1" ht="27.6" x14ac:dyDescent="0.3">
      <c r="A407" s="107" t="str">
        <f t="shared" si="132"/>
        <v>1.2.10.9.22</v>
      </c>
      <c r="B407" s="136" t="s">
        <v>574</v>
      </c>
      <c r="C407" s="36" t="s">
        <v>463</v>
      </c>
      <c r="D407" s="36">
        <v>40</v>
      </c>
      <c r="E407" s="37">
        <v>157.5172925537149</v>
      </c>
      <c r="F407" s="48">
        <v>6300.6917021485961</v>
      </c>
      <c r="G407" s="36" t="s">
        <v>93</v>
      </c>
      <c r="H407" s="39" t="s">
        <v>918</v>
      </c>
      <c r="I407" s="40" t="str">
        <f t="shared" si="135"/>
        <v>1.2.10.9.22</v>
      </c>
      <c r="J407" s="41">
        <v>5</v>
      </c>
      <c r="K407" s="42">
        <f t="shared" si="133"/>
        <v>1</v>
      </c>
      <c r="L407" s="43">
        <f t="shared" si="138"/>
        <v>2</v>
      </c>
      <c r="M407" s="43">
        <f t="shared" si="138"/>
        <v>10</v>
      </c>
      <c r="N407" s="43">
        <f t="shared" si="138"/>
        <v>9</v>
      </c>
      <c r="O407" s="43">
        <f t="shared" si="138"/>
        <v>22</v>
      </c>
      <c r="P407" s="43">
        <f t="shared" si="138"/>
        <v>0</v>
      </c>
      <c r="Q407" s="43">
        <f t="shared" si="138"/>
        <v>0</v>
      </c>
      <c r="R407" s="43">
        <f t="shared" si="138"/>
        <v>0</v>
      </c>
      <c r="S407" s="44">
        <f t="shared" si="138"/>
        <v>0</v>
      </c>
      <c r="T407" s="42" t="str">
        <f t="shared" si="137"/>
        <v>1.</v>
      </c>
      <c r="U407" s="43" t="str">
        <f t="shared" si="137"/>
        <v>2.</v>
      </c>
      <c r="V407" s="43" t="str">
        <f t="shared" si="137"/>
        <v>10.</v>
      </c>
      <c r="W407" s="43" t="str">
        <f t="shared" si="137"/>
        <v>9.</v>
      </c>
      <c r="X407" s="43" t="str">
        <f t="shared" si="137"/>
        <v>22.</v>
      </c>
      <c r="Y407" s="43" t="str">
        <f t="shared" si="137"/>
        <v/>
      </c>
      <c r="Z407" s="43" t="str">
        <f t="shared" si="137"/>
        <v/>
      </c>
      <c r="AA407" s="43" t="str">
        <f t="shared" si="137"/>
        <v/>
      </c>
      <c r="AB407" s="43" t="str">
        <f t="shared" si="137"/>
        <v/>
      </c>
      <c r="AC407" s="45" t="str">
        <f t="shared" si="136"/>
        <v>1.2.10.9.22.</v>
      </c>
    </row>
    <row r="408" spans="1:60" s="128" customFormat="1" ht="27.6" x14ac:dyDescent="0.3">
      <c r="A408" s="107" t="str">
        <f t="shared" si="132"/>
        <v>1.2.10.9.23</v>
      </c>
      <c r="B408" s="136" t="s">
        <v>25</v>
      </c>
      <c r="C408" s="36" t="s">
        <v>36</v>
      </c>
      <c r="D408" s="36">
        <v>368</v>
      </c>
      <c r="E408" s="37">
        <v>704.20680559106063</v>
      </c>
      <c r="F408" s="48">
        <v>259148.10445751032</v>
      </c>
      <c r="G408" s="36" t="s">
        <v>62</v>
      </c>
      <c r="H408" s="39" t="s">
        <v>919</v>
      </c>
      <c r="I408" s="40" t="str">
        <f t="shared" si="135"/>
        <v>1.2.10.9.23</v>
      </c>
      <c r="J408" s="41">
        <v>5</v>
      </c>
      <c r="K408" s="42">
        <f t="shared" si="133"/>
        <v>1</v>
      </c>
      <c r="L408" s="43">
        <f t="shared" si="138"/>
        <v>2</v>
      </c>
      <c r="M408" s="43">
        <f t="shared" si="138"/>
        <v>10</v>
      </c>
      <c r="N408" s="43">
        <f t="shared" si="138"/>
        <v>9</v>
      </c>
      <c r="O408" s="43">
        <f t="shared" si="138"/>
        <v>23</v>
      </c>
      <c r="P408" s="43">
        <f t="shared" si="138"/>
        <v>0</v>
      </c>
      <c r="Q408" s="43">
        <f t="shared" si="138"/>
        <v>0</v>
      </c>
      <c r="R408" s="43">
        <f t="shared" si="138"/>
        <v>0</v>
      </c>
      <c r="S408" s="44">
        <f t="shared" si="138"/>
        <v>0</v>
      </c>
      <c r="T408" s="42" t="str">
        <f t="shared" si="137"/>
        <v>1.</v>
      </c>
      <c r="U408" s="43" t="str">
        <f t="shared" si="137"/>
        <v>2.</v>
      </c>
      <c r="V408" s="43" t="str">
        <f t="shared" si="137"/>
        <v>10.</v>
      </c>
      <c r="W408" s="43" t="str">
        <f t="shared" si="137"/>
        <v>9.</v>
      </c>
      <c r="X408" s="43" t="str">
        <f t="shared" si="137"/>
        <v>23.</v>
      </c>
      <c r="Y408" s="43" t="str">
        <f t="shared" si="137"/>
        <v/>
      </c>
      <c r="Z408" s="43" t="str">
        <f t="shared" si="137"/>
        <v/>
      </c>
      <c r="AA408" s="43" t="str">
        <f t="shared" si="137"/>
        <v/>
      </c>
      <c r="AB408" s="43" t="str">
        <f t="shared" si="137"/>
        <v/>
      </c>
      <c r="AC408" s="45" t="str">
        <f t="shared" si="136"/>
        <v>1.2.10.9.23.</v>
      </c>
    </row>
    <row r="409" spans="1:60" s="128" customFormat="1" ht="27.6" x14ac:dyDescent="0.3">
      <c r="A409" s="107" t="str">
        <f t="shared" si="132"/>
        <v>1.2.10.9.24</v>
      </c>
      <c r="B409" s="136" t="s">
        <v>24</v>
      </c>
      <c r="C409" s="36" t="s">
        <v>36</v>
      </c>
      <c r="D409" s="36">
        <v>368</v>
      </c>
      <c r="E409" s="37">
        <v>644.54406760702784</v>
      </c>
      <c r="F409" s="48">
        <v>237192.21687938625</v>
      </c>
      <c r="G409" s="36" t="s">
        <v>63</v>
      </c>
      <c r="H409" s="39" t="s">
        <v>920</v>
      </c>
      <c r="I409" s="40" t="str">
        <f t="shared" si="135"/>
        <v>1.2.10.9.24</v>
      </c>
      <c r="J409" s="41">
        <v>5</v>
      </c>
      <c r="K409" s="42">
        <f t="shared" si="133"/>
        <v>1</v>
      </c>
      <c r="L409" s="43">
        <f t="shared" si="138"/>
        <v>2</v>
      </c>
      <c r="M409" s="43">
        <f t="shared" si="138"/>
        <v>10</v>
      </c>
      <c r="N409" s="43">
        <f t="shared" si="138"/>
        <v>9</v>
      </c>
      <c r="O409" s="43">
        <f t="shared" si="138"/>
        <v>24</v>
      </c>
      <c r="P409" s="43">
        <f t="shared" si="138"/>
        <v>0</v>
      </c>
      <c r="Q409" s="43">
        <f t="shared" si="138"/>
        <v>0</v>
      </c>
      <c r="R409" s="43">
        <f t="shared" si="138"/>
        <v>0</v>
      </c>
      <c r="S409" s="44">
        <f t="shared" si="138"/>
        <v>0</v>
      </c>
      <c r="T409" s="42" t="str">
        <f t="shared" si="137"/>
        <v>1.</v>
      </c>
      <c r="U409" s="43" t="str">
        <f t="shared" si="137"/>
        <v>2.</v>
      </c>
      <c r="V409" s="43" t="str">
        <f t="shared" si="137"/>
        <v>10.</v>
      </c>
      <c r="W409" s="43" t="str">
        <f t="shared" si="137"/>
        <v>9.</v>
      </c>
      <c r="X409" s="43" t="str">
        <f t="shared" si="137"/>
        <v>24.</v>
      </c>
      <c r="Y409" s="43" t="str">
        <f t="shared" si="137"/>
        <v/>
      </c>
      <c r="Z409" s="43" t="str">
        <f t="shared" si="137"/>
        <v/>
      </c>
      <c r="AA409" s="43" t="str">
        <f t="shared" si="137"/>
        <v/>
      </c>
      <c r="AB409" s="43" t="str">
        <f t="shared" si="137"/>
        <v/>
      </c>
      <c r="AC409" s="45" t="str">
        <f t="shared" si="136"/>
        <v>1.2.10.9.24.</v>
      </c>
    </row>
    <row r="410" spans="1:60" s="128" customFormat="1" ht="27.6" x14ac:dyDescent="0.3">
      <c r="A410" s="107" t="str">
        <f t="shared" si="132"/>
        <v>1.2.10.9.25</v>
      </c>
      <c r="B410" s="136" t="s">
        <v>575</v>
      </c>
      <c r="C410" s="36" t="s">
        <v>9</v>
      </c>
      <c r="D410" s="36">
        <v>773</v>
      </c>
      <c r="E410" s="37">
        <v>216.59738221069205</v>
      </c>
      <c r="F410" s="48">
        <v>167429.77644886496</v>
      </c>
      <c r="G410" s="36" t="s">
        <v>64</v>
      </c>
      <c r="H410" s="39" t="s">
        <v>921</v>
      </c>
      <c r="I410" s="40" t="str">
        <f t="shared" si="135"/>
        <v>1.2.10.9.25</v>
      </c>
      <c r="J410" s="41">
        <v>5</v>
      </c>
      <c r="K410" s="42">
        <f t="shared" si="133"/>
        <v>1</v>
      </c>
      <c r="L410" s="43">
        <f t="shared" si="138"/>
        <v>2</v>
      </c>
      <c r="M410" s="43">
        <f t="shared" si="138"/>
        <v>10</v>
      </c>
      <c r="N410" s="43">
        <f t="shared" si="138"/>
        <v>9</v>
      </c>
      <c r="O410" s="43">
        <f t="shared" si="138"/>
        <v>25</v>
      </c>
      <c r="P410" s="43">
        <f t="shared" si="138"/>
        <v>0</v>
      </c>
      <c r="Q410" s="43">
        <f t="shared" si="138"/>
        <v>0</v>
      </c>
      <c r="R410" s="43">
        <f t="shared" si="138"/>
        <v>0</v>
      </c>
      <c r="S410" s="44">
        <f t="shared" si="138"/>
        <v>0</v>
      </c>
      <c r="T410" s="42" t="str">
        <f t="shared" si="137"/>
        <v>1.</v>
      </c>
      <c r="U410" s="43" t="str">
        <f t="shared" si="137"/>
        <v>2.</v>
      </c>
      <c r="V410" s="43" t="str">
        <f t="shared" si="137"/>
        <v>10.</v>
      </c>
      <c r="W410" s="43" t="str">
        <f t="shared" si="137"/>
        <v>9.</v>
      </c>
      <c r="X410" s="43" t="str">
        <f t="shared" si="137"/>
        <v>25.</v>
      </c>
      <c r="Y410" s="43" t="str">
        <f t="shared" si="137"/>
        <v/>
      </c>
      <c r="Z410" s="43" t="str">
        <f t="shared" si="137"/>
        <v/>
      </c>
      <c r="AA410" s="43" t="str">
        <f t="shared" si="137"/>
        <v/>
      </c>
      <c r="AB410" s="43" t="str">
        <f t="shared" si="137"/>
        <v/>
      </c>
      <c r="AC410" s="45" t="str">
        <f t="shared" si="136"/>
        <v>1.2.10.9.25.</v>
      </c>
    </row>
    <row r="411" spans="1:60" s="129" customFormat="1" ht="14.4" x14ac:dyDescent="0.3">
      <c r="A411" s="107" t="str">
        <f t="shared" si="132"/>
        <v>1.2.10.10</v>
      </c>
      <c r="B411" s="136" t="s">
        <v>576</v>
      </c>
      <c r="C411" s="36"/>
      <c r="D411" s="36"/>
      <c r="E411" s="37"/>
      <c r="F411" s="48"/>
      <c r="G411" s="36"/>
      <c r="H411" s="39"/>
      <c r="I411" s="40" t="str">
        <f t="shared" si="135"/>
        <v>1.2.10.10</v>
      </c>
      <c r="J411" s="41">
        <v>4</v>
      </c>
      <c r="K411" s="42">
        <f t="shared" si="133"/>
        <v>1</v>
      </c>
      <c r="L411" s="43">
        <f t="shared" si="138"/>
        <v>2</v>
      </c>
      <c r="M411" s="43">
        <f t="shared" si="138"/>
        <v>10</v>
      </c>
      <c r="N411" s="43">
        <f t="shared" si="138"/>
        <v>10</v>
      </c>
      <c r="O411" s="43">
        <f t="shared" si="138"/>
        <v>0</v>
      </c>
      <c r="P411" s="43">
        <f t="shared" si="138"/>
        <v>0</v>
      </c>
      <c r="Q411" s="43">
        <f t="shared" si="138"/>
        <v>0</v>
      </c>
      <c r="R411" s="43">
        <f t="shared" si="138"/>
        <v>0</v>
      </c>
      <c r="S411" s="44">
        <f t="shared" si="138"/>
        <v>0</v>
      </c>
      <c r="T411" s="42" t="str">
        <f t="shared" si="137"/>
        <v>1.</v>
      </c>
      <c r="U411" s="43" t="str">
        <f t="shared" si="137"/>
        <v>2.</v>
      </c>
      <c r="V411" s="43" t="str">
        <f t="shared" si="137"/>
        <v>10.</v>
      </c>
      <c r="W411" s="43" t="str">
        <f t="shared" si="137"/>
        <v>10.</v>
      </c>
      <c r="X411" s="43" t="str">
        <f t="shared" si="137"/>
        <v/>
      </c>
      <c r="Y411" s="43" t="str">
        <f t="shared" si="137"/>
        <v/>
      </c>
      <c r="Z411" s="43" t="str">
        <f t="shared" si="137"/>
        <v/>
      </c>
      <c r="AA411" s="43" t="str">
        <f t="shared" si="137"/>
        <v/>
      </c>
      <c r="AB411" s="43" t="str">
        <f t="shared" si="137"/>
        <v/>
      </c>
      <c r="AC411" s="45" t="str">
        <f t="shared" si="136"/>
        <v>1.2.10.10.</v>
      </c>
      <c r="BH411" s="128"/>
    </row>
    <row r="412" spans="1:60" s="128" customFormat="1" ht="42" x14ac:dyDescent="0.3">
      <c r="A412" s="107" t="str">
        <f t="shared" si="132"/>
        <v>1.2.10.10.1.1</v>
      </c>
      <c r="B412" s="140" t="s">
        <v>577</v>
      </c>
      <c r="C412" s="36" t="s">
        <v>19</v>
      </c>
      <c r="D412" s="36">
        <v>45472</v>
      </c>
      <c r="E412" s="37">
        <v>167.89374032036392</v>
      </c>
      <c r="F412" s="48">
        <v>7634464.1598475883</v>
      </c>
      <c r="G412" s="36" t="s">
        <v>102</v>
      </c>
      <c r="H412" s="39" t="s">
        <v>922</v>
      </c>
      <c r="I412" s="40" t="str">
        <f t="shared" si="135"/>
        <v>1.2.10.10.1.1</v>
      </c>
      <c r="J412" s="41">
        <v>6</v>
      </c>
      <c r="K412" s="42">
        <f t="shared" si="133"/>
        <v>1</v>
      </c>
      <c r="L412" s="43">
        <f t="shared" si="138"/>
        <v>2</v>
      </c>
      <c r="M412" s="43">
        <f t="shared" si="138"/>
        <v>10</v>
      </c>
      <c r="N412" s="43">
        <f t="shared" si="138"/>
        <v>10</v>
      </c>
      <c r="O412" s="43">
        <f t="shared" si="138"/>
        <v>1</v>
      </c>
      <c r="P412" s="43">
        <f t="shared" si="138"/>
        <v>1</v>
      </c>
      <c r="Q412" s="43">
        <f t="shared" si="138"/>
        <v>0</v>
      </c>
      <c r="R412" s="43">
        <f t="shared" si="138"/>
        <v>0</v>
      </c>
      <c r="S412" s="44">
        <f t="shared" si="138"/>
        <v>0</v>
      </c>
      <c r="T412" s="42" t="str">
        <f t="shared" si="137"/>
        <v>1.</v>
      </c>
      <c r="U412" s="43" t="str">
        <f t="shared" si="137"/>
        <v>2.</v>
      </c>
      <c r="V412" s="43" t="str">
        <f t="shared" si="137"/>
        <v>10.</v>
      </c>
      <c r="W412" s="43" t="str">
        <f t="shared" si="137"/>
        <v>10.</v>
      </c>
      <c r="X412" s="43" t="str">
        <f t="shared" si="137"/>
        <v>1.</v>
      </c>
      <c r="Y412" s="43" t="str">
        <f t="shared" si="137"/>
        <v>1.</v>
      </c>
      <c r="Z412" s="43" t="str">
        <f t="shared" si="137"/>
        <v/>
      </c>
      <c r="AA412" s="43" t="str">
        <f t="shared" si="137"/>
        <v/>
      </c>
      <c r="AB412" s="43" t="str">
        <f t="shared" si="137"/>
        <v/>
      </c>
      <c r="AC412" s="45" t="str">
        <f t="shared" si="136"/>
        <v>1.2.10.10.1.1.</v>
      </c>
    </row>
    <row r="413" spans="1:60" s="128" customFormat="1" ht="69" x14ac:dyDescent="0.3">
      <c r="A413" s="107" t="str">
        <f t="shared" si="132"/>
        <v>1.2.10.10.1.2</v>
      </c>
      <c r="B413" s="140" t="s">
        <v>453</v>
      </c>
      <c r="C413" s="36" t="s">
        <v>454</v>
      </c>
      <c r="D413" s="36">
        <v>45472</v>
      </c>
      <c r="E413" s="37">
        <v>105.63068530667309</v>
      </c>
      <c r="F413" s="48">
        <v>4803238.5222650385</v>
      </c>
      <c r="G413" s="36" t="s">
        <v>103</v>
      </c>
      <c r="H413" s="39" t="s">
        <v>923</v>
      </c>
      <c r="I413" s="40" t="str">
        <f t="shared" si="135"/>
        <v>1.2.10.10.1.2</v>
      </c>
      <c r="J413" s="41">
        <v>6</v>
      </c>
      <c r="K413" s="42">
        <f t="shared" si="133"/>
        <v>1</v>
      </c>
      <c r="L413" s="43">
        <f t="shared" si="138"/>
        <v>2</v>
      </c>
      <c r="M413" s="43">
        <f t="shared" si="138"/>
        <v>10</v>
      </c>
      <c r="N413" s="43">
        <f t="shared" si="138"/>
        <v>10</v>
      </c>
      <c r="O413" s="43">
        <f t="shared" si="138"/>
        <v>1</v>
      </c>
      <c r="P413" s="43">
        <f t="shared" si="138"/>
        <v>2</v>
      </c>
      <c r="Q413" s="43">
        <f t="shared" si="138"/>
        <v>0</v>
      </c>
      <c r="R413" s="43">
        <f t="shared" si="138"/>
        <v>0</v>
      </c>
      <c r="S413" s="44">
        <f t="shared" si="138"/>
        <v>0</v>
      </c>
      <c r="T413" s="42" t="str">
        <f t="shared" si="137"/>
        <v>1.</v>
      </c>
      <c r="U413" s="43" t="str">
        <f t="shared" si="137"/>
        <v>2.</v>
      </c>
      <c r="V413" s="43" t="str">
        <f t="shared" si="137"/>
        <v>10.</v>
      </c>
      <c r="W413" s="43" t="str">
        <f t="shared" si="137"/>
        <v>10.</v>
      </c>
      <c r="X413" s="43" t="str">
        <f t="shared" si="137"/>
        <v>1.</v>
      </c>
      <c r="Y413" s="43" t="str">
        <f t="shared" si="137"/>
        <v>2.</v>
      </c>
      <c r="Z413" s="43" t="str">
        <f t="shared" si="137"/>
        <v/>
      </c>
      <c r="AA413" s="43" t="str">
        <f t="shared" si="137"/>
        <v/>
      </c>
      <c r="AB413" s="43" t="str">
        <f t="shared" si="137"/>
        <v/>
      </c>
      <c r="AC413" s="45" t="str">
        <f t="shared" si="136"/>
        <v>1.2.10.10.1.2.</v>
      </c>
    </row>
    <row r="414" spans="1:60" s="134" customFormat="1" ht="14.4" x14ac:dyDescent="0.3">
      <c r="A414" s="132" t="str">
        <f t="shared" si="132"/>
        <v>1.2.11</v>
      </c>
      <c r="B414" s="35" t="s">
        <v>578</v>
      </c>
      <c r="C414" s="49"/>
      <c r="D414" s="49"/>
      <c r="E414" s="49"/>
      <c r="F414" s="70">
        <f>SUM(F415:F428)</f>
        <v>54828797.149283446</v>
      </c>
      <c r="G414" s="49" t="s">
        <v>579</v>
      </c>
      <c r="H414" s="50"/>
      <c r="I414" s="88" t="str">
        <f t="shared" si="135"/>
        <v>1.2.11</v>
      </c>
      <c r="J414" s="89">
        <v>3</v>
      </c>
      <c r="K414" s="42">
        <f t="shared" si="133"/>
        <v>1</v>
      </c>
      <c r="L414" s="43">
        <f t="shared" si="138"/>
        <v>2</v>
      </c>
      <c r="M414" s="43">
        <f t="shared" si="138"/>
        <v>11</v>
      </c>
      <c r="N414" s="43">
        <f t="shared" si="138"/>
        <v>0</v>
      </c>
      <c r="O414" s="43">
        <f t="shared" si="138"/>
        <v>0</v>
      </c>
      <c r="P414" s="43">
        <f t="shared" si="138"/>
        <v>0</v>
      </c>
      <c r="Q414" s="43">
        <f t="shared" si="138"/>
        <v>0</v>
      </c>
      <c r="R414" s="43">
        <f t="shared" si="138"/>
        <v>0</v>
      </c>
      <c r="S414" s="44">
        <f t="shared" si="138"/>
        <v>0</v>
      </c>
      <c r="T414" s="42" t="str">
        <f t="shared" si="137"/>
        <v>1.</v>
      </c>
      <c r="U414" s="43" t="str">
        <f t="shared" si="137"/>
        <v>2.</v>
      </c>
      <c r="V414" s="43" t="str">
        <f t="shared" si="137"/>
        <v>11.</v>
      </c>
      <c r="W414" s="43" t="str">
        <f t="shared" si="137"/>
        <v/>
      </c>
      <c r="X414" s="43" t="str">
        <f t="shared" si="137"/>
        <v/>
      </c>
      <c r="Y414" s="43" t="str">
        <f t="shared" si="137"/>
        <v/>
      </c>
      <c r="Z414" s="43" t="str">
        <f t="shared" si="137"/>
        <v/>
      </c>
      <c r="AA414" s="43" t="str">
        <f t="shared" si="137"/>
        <v/>
      </c>
      <c r="AB414" s="43" t="str">
        <f t="shared" si="137"/>
        <v/>
      </c>
      <c r="AC414" s="45" t="str">
        <f t="shared" si="136"/>
        <v>1.2.11.</v>
      </c>
    </row>
    <row r="415" spans="1:60" s="128" customFormat="1" ht="41.4" x14ac:dyDescent="0.3">
      <c r="A415" s="107" t="str">
        <f t="shared" si="132"/>
        <v>1.2.11.1</v>
      </c>
      <c r="B415" s="136" t="s">
        <v>396</v>
      </c>
      <c r="C415" s="36" t="s">
        <v>17</v>
      </c>
      <c r="D415" s="36">
        <v>422</v>
      </c>
      <c r="E415" s="37">
        <v>35.166873405319294</v>
      </c>
      <c r="F415" s="48">
        <v>14840.420577044742</v>
      </c>
      <c r="G415" s="36" t="s">
        <v>45</v>
      </c>
      <c r="H415" s="39" t="s">
        <v>924</v>
      </c>
      <c r="I415" s="88" t="str">
        <f t="shared" si="135"/>
        <v>1.2.11.1</v>
      </c>
      <c r="J415" s="89">
        <v>4</v>
      </c>
      <c r="K415" s="42">
        <f t="shared" si="133"/>
        <v>1</v>
      </c>
      <c r="L415" s="43">
        <f t="shared" si="138"/>
        <v>2</v>
      </c>
      <c r="M415" s="43">
        <f t="shared" si="138"/>
        <v>11</v>
      </c>
      <c r="N415" s="43">
        <f t="shared" si="138"/>
        <v>1</v>
      </c>
      <c r="O415" s="43">
        <f t="shared" si="138"/>
        <v>0</v>
      </c>
      <c r="P415" s="43">
        <f t="shared" si="138"/>
        <v>0</v>
      </c>
      <c r="Q415" s="43">
        <f t="shared" si="138"/>
        <v>0</v>
      </c>
      <c r="R415" s="43">
        <f t="shared" si="138"/>
        <v>0</v>
      </c>
      <c r="S415" s="44">
        <f t="shared" si="138"/>
        <v>0</v>
      </c>
      <c r="T415" s="42" t="str">
        <f t="shared" si="137"/>
        <v>1.</v>
      </c>
      <c r="U415" s="43" t="str">
        <f t="shared" si="137"/>
        <v>2.</v>
      </c>
      <c r="V415" s="43" t="str">
        <f t="shared" si="137"/>
        <v>11.</v>
      </c>
      <c r="W415" s="43" t="str">
        <f t="shared" si="137"/>
        <v>1.</v>
      </c>
      <c r="X415" s="43" t="str">
        <f t="shared" si="137"/>
        <v/>
      </c>
      <c r="Y415" s="43" t="str">
        <f t="shared" si="137"/>
        <v/>
      </c>
      <c r="Z415" s="43" t="str">
        <f t="shared" si="137"/>
        <v/>
      </c>
      <c r="AA415" s="43" t="str">
        <f t="shared" si="137"/>
        <v/>
      </c>
      <c r="AB415" s="43" t="str">
        <f t="shared" si="137"/>
        <v/>
      </c>
      <c r="AC415" s="45" t="str">
        <f t="shared" si="136"/>
        <v>1.2.11.1.</v>
      </c>
    </row>
    <row r="416" spans="1:60" s="128" customFormat="1" ht="27.6" x14ac:dyDescent="0.3">
      <c r="A416" s="107" t="str">
        <f t="shared" si="132"/>
        <v>1.2.11.2</v>
      </c>
      <c r="B416" s="136" t="s">
        <v>580</v>
      </c>
      <c r="C416" s="36" t="s">
        <v>17</v>
      </c>
      <c r="D416" s="36">
        <v>2.5</v>
      </c>
      <c r="E416" s="37">
        <v>127.08157716116179</v>
      </c>
      <c r="F416" s="48">
        <v>317.70394290290449</v>
      </c>
      <c r="G416" s="36" t="s">
        <v>89</v>
      </c>
      <c r="H416" s="39" t="s">
        <v>925</v>
      </c>
      <c r="I416" s="88" t="str">
        <f t="shared" si="135"/>
        <v>1.2.11.2</v>
      </c>
      <c r="J416" s="89">
        <v>4</v>
      </c>
      <c r="K416" s="42">
        <f t="shared" si="133"/>
        <v>1</v>
      </c>
      <c r="L416" s="43">
        <f t="shared" si="138"/>
        <v>2</v>
      </c>
      <c r="M416" s="43">
        <f t="shared" si="138"/>
        <v>11</v>
      </c>
      <c r="N416" s="43">
        <f t="shared" si="138"/>
        <v>2</v>
      </c>
      <c r="O416" s="43">
        <f t="shared" si="138"/>
        <v>0</v>
      </c>
      <c r="P416" s="43">
        <f t="shared" si="138"/>
        <v>0</v>
      </c>
      <c r="Q416" s="43">
        <f t="shared" si="138"/>
        <v>0</v>
      </c>
      <c r="R416" s="43">
        <f t="shared" si="138"/>
        <v>0</v>
      </c>
      <c r="S416" s="44">
        <f t="shared" si="138"/>
        <v>0</v>
      </c>
      <c r="T416" s="42" t="str">
        <f t="shared" si="137"/>
        <v>1.</v>
      </c>
      <c r="U416" s="43" t="str">
        <f t="shared" si="137"/>
        <v>2.</v>
      </c>
      <c r="V416" s="43" t="str">
        <f t="shared" si="137"/>
        <v>11.</v>
      </c>
      <c r="W416" s="43" t="str">
        <f t="shared" si="137"/>
        <v>2.</v>
      </c>
      <c r="X416" s="43" t="str">
        <f t="shared" si="137"/>
        <v/>
      </c>
      <c r="Y416" s="43" t="str">
        <f t="shared" si="137"/>
        <v/>
      </c>
      <c r="Z416" s="43" t="str">
        <f t="shared" si="137"/>
        <v/>
      </c>
      <c r="AA416" s="43" t="str">
        <f t="shared" si="137"/>
        <v/>
      </c>
      <c r="AB416" s="43" t="str">
        <f t="shared" si="137"/>
        <v/>
      </c>
      <c r="AC416" s="45" t="str">
        <f t="shared" si="136"/>
        <v>1.2.11.2.</v>
      </c>
    </row>
    <row r="417" spans="1:29" s="128" customFormat="1" ht="41.4" x14ac:dyDescent="0.3">
      <c r="A417" s="107" t="str">
        <f t="shared" si="132"/>
        <v>1.2.11.3</v>
      </c>
      <c r="B417" s="136" t="s">
        <v>581</v>
      </c>
      <c r="C417" s="36" t="s">
        <v>17</v>
      </c>
      <c r="D417" s="36">
        <v>2.5</v>
      </c>
      <c r="E417" s="37">
        <v>48.726692236387123</v>
      </c>
      <c r="F417" s="48">
        <v>121.81673059096781</v>
      </c>
      <c r="G417" s="36" t="s">
        <v>90</v>
      </c>
      <c r="H417" s="39" t="s">
        <v>926</v>
      </c>
      <c r="I417" s="88" t="str">
        <f t="shared" si="135"/>
        <v>1.2.11.3</v>
      </c>
      <c r="J417" s="89">
        <v>4</v>
      </c>
      <c r="K417" s="42">
        <f t="shared" si="133"/>
        <v>1</v>
      </c>
      <c r="L417" s="43">
        <f t="shared" si="138"/>
        <v>2</v>
      </c>
      <c r="M417" s="43">
        <f t="shared" si="138"/>
        <v>11</v>
      </c>
      <c r="N417" s="43">
        <f t="shared" si="138"/>
        <v>3</v>
      </c>
      <c r="O417" s="43">
        <f t="shared" si="138"/>
        <v>0</v>
      </c>
      <c r="P417" s="43">
        <f t="shared" si="138"/>
        <v>0</v>
      </c>
      <c r="Q417" s="43">
        <f t="shared" si="138"/>
        <v>0</v>
      </c>
      <c r="R417" s="43">
        <f t="shared" si="138"/>
        <v>0</v>
      </c>
      <c r="S417" s="44">
        <f t="shared" si="138"/>
        <v>0</v>
      </c>
      <c r="T417" s="42" t="str">
        <f t="shared" si="137"/>
        <v>1.</v>
      </c>
      <c r="U417" s="43" t="str">
        <f t="shared" si="137"/>
        <v>2.</v>
      </c>
      <c r="V417" s="43" t="str">
        <f t="shared" si="137"/>
        <v>11.</v>
      </c>
      <c r="W417" s="43" t="str">
        <f t="shared" si="137"/>
        <v>3.</v>
      </c>
      <c r="X417" s="43" t="str">
        <f t="shared" si="137"/>
        <v/>
      </c>
      <c r="Y417" s="43" t="str">
        <f t="shared" si="137"/>
        <v/>
      </c>
      <c r="Z417" s="43" t="str">
        <f t="shared" si="137"/>
        <v/>
      </c>
      <c r="AA417" s="43" t="str">
        <f t="shared" si="137"/>
        <v/>
      </c>
      <c r="AB417" s="43" t="str">
        <f t="shared" si="137"/>
        <v/>
      </c>
      <c r="AC417" s="45" t="str">
        <f t="shared" si="136"/>
        <v>1.2.11.3.</v>
      </c>
    </row>
    <row r="418" spans="1:29" s="128" customFormat="1" ht="27.6" x14ac:dyDescent="0.3">
      <c r="A418" s="107" t="str">
        <f t="shared" si="132"/>
        <v>1.2.11.4</v>
      </c>
      <c r="B418" s="136" t="s">
        <v>582</v>
      </c>
      <c r="C418" s="36" t="s">
        <v>17</v>
      </c>
      <c r="D418" s="36">
        <v>42.2</v>
      </c>
      <c r="E418" s="37">
        <v>80.498455060883714</v>
      </c>
      <c r="F418" s="48">
        <v>3397.0348035692928</v>
      </c>
      <c r="G418" s="36" t="s">
        <v>81</v>
      </c>
      <c r="H418" s="39" t="s">
        <v>927</v>
      </c>
      <c r="I418" s="88" t="str">
        <f t="shared" si="135"/>
        <v>1.2.11.4</v>
      </c>
      <c r="J418" s="89">
        <v>4</v>
      </c>
      <c r="K418" s="42">
        <f t="shared" si="133"/>
        <v>1</v>
      </c>
      <c r="L418" s="43">
        <f t="shared" si="138"/>
        <v>2</v>
      </c>
      <c r="M418" s="43">
        <f t="shared" si="138"/>
        <v>11</v>
      </c>
      <c r="N418" s="43">
        <f t="shared" si="138"/>
        <v>4</v>
      </c>
      <c r="O418" s="43">
        <f t="shared" si="138"/>
        <v>0</v>
      </c>
      <c r="P418" s="43">
        <f t="shared" si="138"/>
        <v>0</v>
      </c>
      <c r="Q418" s="43">
        <f t="shared" si="138"/>
        <v>0</v>
      </c>
      <c r="R418" s="43">
        <f t="shared" si="138"/>
        <v>0</v>
      </c>
      <c r="S418" s="44">
        <f t="shared" si="138"/>
        <v>0</v>
      </c>
      <c r="T418" s="42" t="str">
        <f t="shared" si="137"/>
        <v>1.</v>
      </c>
      <c r="U418" s="43" t="str">
        <f t="shared" si="137"/>
        <v>2.</v>
      </c>
      <c r="V418" s="43" t="str">
        <f t="shared" si="137"/>
        <v>11.</v>
      </c>
      <c r="W418" s="43" t="str">
        <f t="shared" si="137"/>
        <v>4.</v>
      </c>
      <c r="X418" s="43" t="str">
        <f t="shared" si="137"/>
        <v/>
      </c>
      <c r="Y418" s="43" t="str">
        <f t="shared" si="137"/>
        <v/>
      </c>
      <c r="Z418" s="43" t="str">
        <f t="shared" si="137"/>
        <v/>
      </c>
      <c r="AA418" s="43" t="str">
        <f t="shared" si="137"/>
        <v/>
      </c>
      <c r="AB418" s="43" t="str">
        <f t="shared" si="137"/>
        <v/>
      </c>
      <c r="AC418" s="45" t="str">
        <f t="shared" si="136"/>
        <v>1.2.11.4.</v>
      </c>
    </row>
    <row r="419" spans="1:29" s="128" customFormat="1" ht="27.6" x14ac:dyDescent="0.3">
      <c r="A419" s="107" t="str">
        <f t="shared" si="132"/>
        <v>1.2.11.5</v>
      </c>
      <c r="B419" s="136" t="s">
        <v>583</v>
      </c>
      <c r="C419" s="36" t="s">
        <v>20</v>
      </c>
      <c r="D419" s="36">
        <v>563</v>
      </c>
      <c r="E419" s="37">
        <v>10.334864045439366</v>
      </c>
      <c r="F419" s="48">
        <v>5818.5284575823625</v>
      </c>
      <c r="G419" s="36" t="s">
        <v>91</v>
      </c>
      <c r="H419" s="39" t="s">
        <v>928</v>
      </c>
      <c r="I419" s="88" t="str">
        <f t="shared" si="135"/>
        <v>1.2.11.5</v>
      </c>
      <c r="J419" s="89">
        <v>4</v>
      </c>
      <c r="K419" s="42">
        <f t="shared" si="133"/>
        <v>1</v>
      </c>
      <c r="L419" s="43">
        <f t="shared" si="138"/>
        <v>2</v>
      </c>
      <c r="M419" s="43">
        <f t="shared" si="138"/>
        <v>11</v>
      </c>
      <c r="N419" s="43">
        <f t="shared" si="138"/>
        <v>5</v>
      </c>
      <c r="O419" s="43">
        <f t="shared" si="138"/>
        <v>0</v>
      </c>
      <c r="P419" s="43">
        <f t="shared" si="138"/>
        <v>0</v>
      </c>
      <c r="Q419" s="43">
        <f t="shared" si="138"/>
        <v>0</v>
      </c>
      <c r="R419" s="43">
        <f t="shared" si="138"/>
        <v>0</v>
      </c>
      <c r="S419" s="44">
        <f t="shared" si="138"/>
        <v>0</v>
      </c>
      <c r="T419" s="42" t="str">
        <f t="shared" si="137"/>
        <v>1.</v>
      </c>
      <c r="U419" s="43" t="str">
        <f t="shared" si="137"/>
        <v>2.</v>
      </c>
      <c r="V419" s="43" t="str">
        <f t="shared" si="137"/>
        <v>11.</v>
      </c>
      <c r="W419" s="43" t="str">
        <f t="shared" si="137"/>
        <v>5.</v>
      </c>
      <c r="X419" s="43" t="str">
        <f t="shared" si="137"/>
        <v/>
      </c>
      <c r="Y419" s="43" t="str">
        <f t="shared" si="137"/>
        <v/>
      </c>
      <c r="Z419" s="43" t="str">
        <f t="shared" si="137"/>
        <v/>
      </c>
      <c r="AA419" s="43" t="str">
        <f t="shared" si="137"/>
        <v/>
      </c>
      <c r="AB419" s="43" t="str">
        <f t="shared" si="137"/>
        <v/>
      </c>
      <c r="AC419" s="45" t="str">
        <f t="shared" si="136"/>
        <v>1.2.11.5.</v>
      </c>
    </row>
    <row r="420" spans="1:29" s="128" customFormat="1" ht="69" x14ac:dyDescent="0.3">
      <c r="A420" s="107" t="str">
        <f t="shared" si="132"/>
        <v>1.2.11.6</v>
      </c>
      <c r="B420" s="136" t="s">
        <v>584</v>
      </c>
      <c r="C420" s="36" t="s">
        <v>10</v>
      </c>
      <c r="D420" s="36">
        <v>3544</v>
      </c>
      <c r="E420" s="37">
        <v>9882.1820398822074</v>
      </c>
      <c r="F420" s="48">
        <v>35022453.149342544</v>
      </c>
      <c r="G420" s="36" t="s">
        <v>47</v>
      </c>
      <c r="H420" s="39" t="s">
        <v>929</v>
      </c>
      <c r="I420" s="88" t="str">
        <f t="shared" si="135"/>
        <v>1.2.11.6</v>
      </c>
      <c r="J420" s="89">
        <v>4</v>
      </c>
      <c r="K420" s="42">
        <f t="shared" si="133"/>
        <v>1</v>
      </c>
      <c r="L420" s="43">
        <f t="shared" si="138"/>
        <v>2</v>
      </c>
      <c r="M420" s="43">
        <f t="shared" si="138"/>
        <v>11</v>
      </c>
      <c r="N420" s="43">
        <f t="shared" si="138"/>
        <v>6</v>
      </c>
      <c r="O420" s="43">
        <f t="shared" si="138"/>
        <v>0</v>
      </c>
      <c r="P420" s="43">
        <f t="shared" si="138"/>
        <v>0</v>
      </c>
      <c r="Q420" s="43">
        <f t="shared" si="138"/>
        <v>0</v>
      </c>
      <c r="R420" s="43">
        <f t="shared" si="138"/>
        <v>0</v>
      </c>
      <c r="S420" s="44">
        <f t="shared" si="138"/>
        <v>0</v>
      </c>
      <c r="T420" s="42" t="str">
        <f t="shared" si="137"/>
        <v>1.</v>
      </c>
      <c r="U420" s="43" t="str">
        <f t="shared" si="137"/>
        <v>2.</v>
      </c>
      <c r="V420" s="43" t="str">
        <f t="shared" si="137"/>
        <v>11.</v>
      </c>
      <c r="W420" s="43" t="str">
        <f t="shared" si="137"/>
        <v>6.</v>
      </c>
      <c r="X420" s="43" t="str">
        <f t="shared" si="137"/>
        <v/>
      </c>
      <c r="Y420" s="43" t="str">
        <f t="shared" si="137"/>
        <v/>
      </c>
      <c r="Z420" s="43" t="str">
        <f t="shared" si="137"/>
        <v/>
      </c>
      <c r="AA420" s="43" t="str">
        <f t="shared" si="137"/>
        <v/>
      </c>
      <c r="AB420" s="43" t="str">
        <f t="shared" si="137"/>
        <v/>
      </c>
      <c r="AC420" s="45" t="str">
        <f t="shared" si="136"/>
        <v>1.2.11.6.</v>
      </c>
    </row>
    <row r="421" spans="1:29" s="129" customFormat="1" ht="14.4" x14ac:dyDescent="0.3">
      <c r="A421" s="107" t="str">
        <f t="shared" si="132"/>
        <v>1.2.11.7</v>
      </c>
      <c r="B421" s="136" t="s">
        <v>585</v>
      </c>
      <c r="C421" s="36"/>
      <c r="D421" s="36"/>
      <c r="E421" s="37"/>
      <c r="F421" s="48"/>
      <c r="G421" s="36"/>
      <c r="H421" s="39"/>
      <c r="I421" s="88" t="str">
        <f t="shared" si="135"/>
        <v>1.2.11.7</v>
      </c>
      <c r="J421" s="89">
        <v>4</v>
      </c>
      <c r="K421" s="42">
        <f t="shared" si="133"/>
        <v>1</v>
      </c>
      <c r="L421" s="43">
        <f t="shared" ref="L421:S436" si="139">IF(L$10=$J421,L420+1,IF(AND(L$10&lt;$J421,L420=0),1,IF(K421&lt;&gt;K420,0,L420)))</f>
        <v>2</v>
      </c>
      <c r="M421" s="43">
        <f t="shared" si="139"/>
        <v>11</v>
      </c>
      <c r="N421" s="43">
        <f t="shared" si="139"/>
        <v>7</v>
      </c>
      <c r="O421" s="43">
        <f t="shared" si="139"/>
        <v>0</v>
      </c>
      <c r="P421" s="43">
        <f t="shared" si="139"/>
        <v>0</v>
      </c>
      <c r="Q421" s="43">
        <f t="shared" si="139"/>
        <v>0</v>
      </c>
      <c r="R421" s="43">
        <f t="shared" si="139"/>
        <v>0</v>
      </c>
      <c r="S421" s="44">
        <f t="shared" si="139"/>
        <v>0</v>
      </c>
      <c r="T421" s="42" t="str">
        <f t="shared" si="137"/>
        <v>1.</v>
      </c>
      <c r="U421" s="43" t="str">
        <f t="shared" si="137"/>
        <v>2.</v>
      </c>
      <c r="V421" s="43" t="str">
        <f t="shared" si="137"/>
        <v>11.</v>
      </c>
      <c r="W421" s="43" t="str">
        <f t="shared" si="137"/>
        <v>7.</v>
      </c>
      <c r="X421" s="43" t="str">
        <f t="shared" si="137"/>
        <v/>
      </c>
      <c r="Y421" s="43" t="str">
        <f t="shared" si="137"/>
        <v/>
      </c>
      <c r="Z421" s="43" t="str">
        <f t="shared" si="137"/>
        <v/>
      </c>
      <c r="AA421" s="43" t="str">
        <f t="shared" si="137"/>
        <v/>
      </c>
      <c r="AB421" s="43" t="str">
        <f t="shared" si="137"/>
        <v/>
      </c>
      <c r="AC421" s="45" t="str">
        <f t="shared" si="136"/>
        <v>1.2.11.7.</v>
      </c>
    </row>
    <row r="422" spans="1:29" s="128" customFormat="1" ht="27.6" x14ac:dyDescent="0.3">
      <c r="A422" s="107" t="str">
        <f t="shared" si="132"/>
        <v>1.2.11.7.1</v>
      </c>
      <c r="B422" s="136" t="s">
        <v>586</v>
      </c>
      <c r="C422" s="36" t="s">
        <v>36</v>
      </c>
      <c r="D422" s="36">
        <v>200</v>
      </c>
      <c r="E422" s="37">
        <v>29.749069267805258</v>
      </c>
      <c r="F422" s="48">
        <v>5949.8138535610515</v>
      </c>
      <c r="G422" s="36" t="s">
        <v>67</v>
      </c>
      <c r="H422" s="39" t="s">
        <v>930</v>
      </c>
      <c r="I422" s="88" t="str">
        <f t="shared" si="135"/>
        <v>1.2.11.7.1</v>
      </c>
      <c r="J422" s="89">
        <v>5</v>
      </c>
      <c r="K422" s="42">
        <f t="shared" si="133"/>
        <v>1</v>
      </c>
      <c r="L422" s="43">
        <f t="shared" si="139"/>
        <v>2</v>
      </c>
      <c r="M422" s="43">
        <f t="shared" si="139"/>
        <v>11</v>
      </c>
      <c r="N422" s="43">
        <f t="shared" si="139"/>
        <v>7</v>
      </c>
      <c r="O422" s="43">
        <f t="shared" si="139"/>
        <v>1</v>
      </c>
      <c r="P422" s="43">
        <f t="shared" si="139"/>
        <v>0</v>
      </c>
      <c r="Q422" s="43">
        <f t="shared" si="139"/>
        <v>0</v>
      </c>
      <c r="R422" s="43">
        <f t="shared" si="139"/>
        <v>0</v>
      </c>
      <c r="S422" s="44">
        <f t="shared" si="139"/>
        <v>0</v>
      </c>
      <c r="T422" s="42" t="str">
        <f t="shared" si="137"/>
        <v>1.</v>
      </c>
      <c r="U422" s="43" t="str">
        <f t="shared" si="137"/>
        <v>2.</v>
      </c>
      <c r="V422" s="43" t="str">
        <f t="shared" si="137"/>
        <v>11.</v>
      </c>
      <c r="W422" s="43" t="str">
        <f t="shared" si="137"/>
        <v>7.</v>
      </c>
      <c r="X422" s="43" t="str">
        <f t="shared" si="137"/>
        <v>1.</v>
      </c>
      <c r="Y422" s="43" t="str">
        <f t="shared" si="137"/>
        <v/>
      </c>
      <c r="Z422" s="43" t="str">
        <f t="shared" si="137"/>
        <v/>
      </c>
      <c r="AA422" s="43" t="str">
        <f t="shared" si="137"/>
        <v/>
      </c>
      <c r="AB422" s="43" t="str">
        <f t="shared" si="137"/>
        <v/>
      </c>
      <c r="AC422" s="45" t="str">
        <f t="shared" si="136"/>
        <v>1.2.11.7.1.</v>
      </c>
    </row>
    <row r="423" spans="1:29" s="128" customFormat="1" ht="27.6" x14ac:dyDescent="0.3">
      <c r="A423" s="107" t="str">
        <f t="shared" si="132"/>
        <v>1.2.11.7.2</v>
      </c>
      <c r="B423" s="136" t="s">
        <v>25</v>
      </c>
      <c r="C423" s="36" t="s">
        <v>36</v>
      </c>
      <c r="D423" s="36">
        <v>200</v>
      </c>
      <c r="E423" s="37">
        <v>644.54414060013153</v>
      </c>
      <c r="F423" s="48">
        <v>128908.82812002632</v>
      </c>
      <c r="G423" s="36" t="s">
        <v>82</v>
      </c>
      <c r="H423" s="39" t="s">
        <v>931</v>
      </c>
      <c r="I423" s="88" t="str">
        <f t="shared" si="135"/>
        <v>1.2.11.7.2</v>
      </c>
      <c r="J423" s="89">
        <v>5</v>
      </c>
      <c r="K423" s="42">
        <f t="shared" si="133"/>
        <v>1</v>
      </c>
      <c r="L423" s="43">
        <f t="shared" si="139"/>
        <v>2</v>
      </c>
      <c r="M423" s="43">
        <f t="shared" si="139"/>
        <v>11</v>
      </c>
      <c r="N423" s="43">
        <f t="shared" si="139"/>
        <v>7</v>
      </c>
      <c r="O423" s="43">
        <f t="shared" si="139"/>
        <v>2</v>
      </c>
      <c r="P423" s="43">
        <f t="shared" si="139"/>
        <v>0</v>
      </c>
      <c r="Q423" s="43">
        <f t="shared" si="139"/>
        <v>0</v>
      </c>
      <c r="R423" s="43">
        <f t="shared" si="139"/>
        <v>0</v>
      </c>
      <c r="S423" s="44">
        <f t="shared" si="139"/>
        <v>0</v>
      </c>
      <c r="T423" s="42" t="str">
        <f t="shared" si="137"/>
        <v>1.</v>
      </c>
      <c r="U423" s="43" t="str">
        <f t="shared" si="137"/>
        <v>2.</v>
      </c>
      <c r="V423" s="43" t="str">
        <f t="shared" si="137"/>
        <v>11.</v>
      </c>
      <c r="W423" s="43" t="str">
        <f t="shared" si="137"/>
        <v>7.</v>
      </c>
      <c r="X423" s="43" t="str">
        <f t="shared" si="137"/>
        <v>2.</v>
      </c>
      <c r="Y423" s="43" t="str">
        <f t="shared" si="137"/>
        <v/>
      </c>
      <c r="Z423" s="43" t="str">
        <f t="shared" si="137"/>
        <v/>
      </c>
      <c r="AA423" s="43" t="str">
        <f t="shared" si="137"/>
        <v/>
      </c>
      <c r="AB423" s="43" t="str">
        <f t="shared" si="137"/>
        <v/>
      </c>
      <c r="AC423" s="45" t="str">
        <f t="shared" si="136"/>
        <v>1.2.11.7.2.</v>
      </c>
    </row>
    <row r="424" spans="1:29" s="128" customFormat="1" ht="27.6" x14ac:dyDescent="0.3">
      <c r="A424" s="107" t="str">
        <f t="shared" si="132"/>
        <v>1.2.11.7.3</v>
      </c>
      <c r="B424" s="136" t="s">
        <v>587</v>
      </c>
      <c r="C424" s="36" t="s">
        <v>10</v>
      </c>
      <c r="D424" s="36">
        <v>930016</v>
      </c>
      <c r="E424" s="37">
        <v>21.055760074663009</v>
      </c>
      <c r="F424" s="48">
        <v>19582193.761597794</v>
      </c>
      <c r="G424" s="36" t="s">
        <v>83</v>
      </c>
      <c r="H424" s="39" t="s">
        <v>932</v>
      </c>
      <c r="I424" s="88" t="str">
        <f t="shared" si="135"/>
        <v>1.2.11.7.3</v>
      </c>
      <c r="J424" s="89">
        <v>5</v>
      </c>
      <c r="K424" s="42">
        <f t="shared" si="133"/>
        <v>1</v>
      </c>
      <c r="L424" s="43">
        <f t="shared" si="139"/>
        <v>2</v>
      </c>
      <c r="M424" s="43">
        <f t="shared" si="139"/>
        <v>11</v>
      </c>
      <c r="N424" s="43">
        <f t="shared" si="139"/>
        <v>7</v>
      </c>
      <c r="O424" s="43">
        <f t="shared" si="139"/>
        <v>3</v>
      </c>
      <c r="P424" s="43">
        <f t="shared" si="139"/>
        <v>0</v>
      </c>
      <c r="Q424" s="43">
        <f t="shared" si="139"/>
        <v>0</v>
      </c>
      <c r="R424" s="43">
        <f t="shared" si="139"/>
        <v>0</v>
      </c>
      <c r="S424" s="44">
        <f t="shared" si="139"/>
        <v>0</v>
      </c>
      <c r="T424" s="42" t="str">
        <f t="shared" si="137"/>
        <v>1.</v>
      </c>
      <c r="U424" s="43" t="str">
        <f t="shared" si="137"/>
        <v>2.</v>
      </c>
      <c r="V424" s="43" t="str">
        <f t="shared" si="137"/>
        <v>11.</v>
      </c>
      <c r="W424" s="43" t="str">
        <f t="shared" si="137"/>
        <v>7.</v>
      </c>
      <c r="X424" s="43" t="str">
        <f t="shared" si="137"/>
        <v>3.</v>
      </c>
      <c r="Y424" s="43" t="str">
        <f t="shared" si="137"/>
        <v/>
      </c>
      <c r="Z424" s="43" t="str">
        <f t="shared" si="137"/>
        <v/>
      </c>
      <c r="AA424" s="43" t="str">
        <f t="shared" si="137"/>
        <v/>
      </c>
      <c r="AB424" s="43" t="str">
        <f t="shared" si="137"/>
        <v/>
      </c>
      <c r="AC424" s="45" t="str">
        <f t="shared" si="136"/>
        <v>1.2.11.7.3.</v>
      </c>
    </row>
    <row r="425" spans="1:29" s="128" customFormat="1" ht="27.6" x14ac:dyDescent="0.3">
      <c r="A425" s="107" t="str">
        <f t="shared" si="132"/>
        <v>1.2.11.7.4</v>
      </c>
      <c r="B425" s="136" t="s">
        <v>588</v>
      </c>
      <c r="C425" s="36" t="s">
        <v>10</v>
      </c>
      <c r="D425" s="36">
        <v>9300</v>
      </c>
      <c r="E425" s="37">
        <v>6.8496728336707378</v>
      </c>
      <c r="F425" s="48">
        <v>63701.957353137863</v>
      </c>
      <c r="G425" s="36" t="s">
        <v>66</v>
      </c>
      <c r="H425" s="39" t="s">
        <v>933</v>
      </c>
      <c r="I425" s="88" t="str">
        <f t="shared" si="135"/>
        <v>1.2.11.7.4</v>
      </c>
      <c r="J425" s="89">
        <v>5</v>
      </c>
      <c r="K425" s="42">
        <f t="shared" si="133"/>
        <v>1</v>
      </c>
      <c r="L425" s="43">
        <f t="shared" si="139"/>
        <v>2</v>
      </c>
      <c r="M425" s="43">
        <f t="shared" si="139"/>
        <v>11</v>
      </c>
      <c r="N425" s="43">
        <f t="shared" si="139"/>
        <v>7</v>
      </c>
      <c r="O425" s="43">
        <f t="shared" si="139"/>
        <v>4</v>
      </c>
      <c r="P425" s="43">
        <f t="shared" si="139"/>
        <v>0</v>
      </c>
      <c r="Q425" s="43">
        <f t="shared" si="139"/>
        <v>0</v>
      </c>
      <c r="R425" s="43">
        <f t="shared" si="139"/>
        <v>0</v>
      </c>
      <c r="S425" s="44">
        <f t="shared" si="139"/>
        <v>0</v>
      </c>
      <c r="T425" s="42" t="str">
        <f t="shared" si="137"/>
        <v>1.</v>
      </c>
      <c r="U425" s="43" t="str">
        <f t="shared" si="137"/>
        <v>2.</v>
      </c>
      <c r="V425" s="43" t="str">
        <f t="shared" si="137"/>
        <v>11.</v>
      </c>
      <c r="W425" s="43" t="str">
        <f t="shared" si="137"/>
        <v>7.</v>
      </c>
      <c r="X425" s="43" t="str">
        <f t="shared" si="137"/>
        <v>4.</v>
      </c>
      <c r="Y425" s="43" t="str">
        <f t="shared" si="137"/>
        <v/>
      </c>
      <c r="Z425" s="43" t="str">
        <f t="shared" si="137"/>
        <v/>
      </c>
      <c r="AA425" s="43" t="str">
        <f t="shared" si="137"/>
        <v/>
      </c>
      <c r="AB425" s="43" t="str">
        <f t="shared" si="137"/>
        <v/>
      </c>
      <c r="AC425" s="45" t="str">
        <f t="shared" si="136"/>
        <v>1.2.11.7.4.</v>
      </c>
    </row>
    <row r="426" spans="1:29" s="129" customFormat="1" ht="14.4" x14ac:dyDescent="0.3">
      <c r="A426" s="107" t="str">
        <f t="shared" si="132"/>
        <v>1.2.11.8</v>
      </c>
      <c r="B426" s="136" t="s">
        <v>589</v>
      </c>
      <c r="C426" s="36"/>
      <c r="D426" s="36"/>
      <c r="E426" s="37"/>
      <c r="F426" s="48"/>
      <c r="G426" s="36"/>
      <c r="H426" s="39"/>
      <c r="I426" s="88" t="str">
        <f t="shared" si="135"/>
        <v>1.2.11.8</v>
      </c>
      <c r="J426" s="89">
        <v>4</v>
      </c>
      <c r="K426" s="42">
        <f t="shared" si="133"/>
        <v>1</v>
      </c>
      <c r="L426" s="43">
        <f t="shared" si="139"/>
        <v>2</v>
      </c>
      <c r="M426" s="43">
        <f t="shared" si="139"/>
        <v>11</v>
      </c>
      <c r="N426" s="43">
        <f t="shared" si="139"/>
        <v>8</v>
      </c>
      <c r="O426" s="43">
        <f t="shared" si="139"/>
        <v>0</v>
      </c>
      <c r="P426" s="43">
        <f t="shared" si="139"/>
        <v>0</v>
      </c>
      <c r="Q426" s="43">
        <f t="shared" si="139"/>
        <v>0</v>
      </c>
      <c r="R426" s="43">
        <f t="shared" si="139"/>
        <v>0</v>
      </c>
      <c r="S426" s="44">
        <f t="shared" si="139"/>
        <v>0</v>
      </c>
      <c r="T426" s="42" t="str">
        <f t="shared" si="137"/>
        <v>1.</v>
      </c>
      <c r="U426" s="43" t="str">
        <f t="shared" si="137"/>
        <v>2.</v>
      </c>
      <c r="V426" s="43" t="str">
        <f t="shared" si="137"/>
        <v>11.</v>
      </c>
      <c r="W426" s="43" t="str">
        <f t="shared" si="137"/>
        <v>8.</v>
      </c>
      <c r="X426" s="43" t="str">
        <f t="shared" si="137"/>
        <v/>
      </c>
      <c r="Y426" s="43" t="str">
        <f t="shared" si="137"/>
        <v/>
      </c>
      <c r="Z426" s="43" t="str">
        <f t="shared" si="137"/>
        <v/>
      </c>
      <c r="AA426" s="43" t="str">
        <f t="shared" si="137"/>
        <v/>
      </c>
      <c r="AB426" s="43" t="str">
        <f t="shared" si="137"/>
        <v/>
      </c>
      <c r="AC426" s="45" t="str">
        <f t="shared" si="136"/>
        <v>1.2.11.8.</v>
      </c>
    </row>
    <row r="427" spans="1:29" s="128" customFormat="1" ht="41.4" x14ac:dyDescent="0.3">
      <c r="A427" s="107" t="str">
        <f t="shared" si="132"/>
        <v>1.2.11.8.1</v>
      </c>
      <c r="B427" s="136" t="s">
        <v>452</v>
      </c>
      <c r="C427" s="36" t="s">
        <v>19</v>
      </c>
      <c r="D427" s="36">
        <v>4</v>
      </c>
      <c r="E427" s="37">
        <v>167.90092649397315</v>
      </c>
      <c r="F427" s="48">
        <v>671.60370597589258</v>
      </c>
      <c r="G427" s="36" t="s">
        <v>68</v>
      </c>
      <c r="H427" s="39" t="s">
        <v>934</v>
      </c>
      <c r="I427" s="88" t="str">
        <f t="shared" si="135"/>
        <v>1.2.11.8.1</v>
      </c>
      <c r="J427" s="89">
        <v>5</v>
      </c>
      <c r="K427" s="42">
        <f t="shared" si="133"/>
        <v>1</v>
      </c>
      <c r="L427" s="43">
        <f t="shared" si="139"/>
        <v>2</v>
      </c>
      <c r="M427" s="43">
        <f t="shared" si="139"/>
        <v>11</v>
      </c>
      <c r="N427" s="43">
        <f t="shared" si="139"/>
        <v>8</v>
      </c>
      <c r="O427" s="43">
        <f t="shared" si="139"/>
        <v>1</v>
      </c>
      <c r="P427" s="43">
        <f t="shared" si="139"/>
        <v>0</v>
      </c>
      <c r="Q427" s="43">
        <f t="shared" si="139"/>
        <v>0</v>
      </c>
      <c r="R427" s="43">
        <f t="shared" si="139"/>
        <v>0</v>
      </c>
      <c r="S427" s="44">
        <f t="shared" si="139"/>
        <v>0</v>
      </c>
      <c r="T427" s="42" t="str">
        <f t="shared" si="137"/>
        <v>1.</v>
      </c>
      <c r="U427" s="43" t="str">
        <f t="shared" si="137"/>
        <v>2.</v>
      </c>
      <c r="V427" s="43" t="str">
        <f t="shared" si="137"/>
        <v>11.</v>
      </c>
      <c r="W427" s="43" t="str">
        <f t="shared" si="137"/>
        <v>8.</v>
      </c>
      <c r="X427" s="43" t="str">
        <f t="shared" si="137"/>
        <v>1.</v>
      </c>
      <c r="Y427" s="43" t="str">
        <f t="shared" si="137"/>
        <v/>
      </c>
      <c r="Z427" s="43" t="str">
        <f t="shared" si="137"/>
        <v/>
      </c>
      <c r="AA427" s="43" t="str">
        <f t="shared" si="137"/>
        <v/>
      </c>
      <c r="AB427" s="43" t="str">
        <f t="shared" si="137"/>
        <v/>
      </c>
      <c r="AC427" s="45" t="str">
        <f t="shared" si="136"/>
        <v>1.2.11.8.1.</v>
      </c>
    </row>
    <row r="428" spans="1:29" s="128" customFormat="1" ht="41.4" x14ac:dyDescent="0.3">
      <c r="A428" s="107" t="str">
        <f t="shared" si="132"/>
        <v>1.2.11.8.2</v>
      </c>
      <c r="B428" s="136" t="s">
        <v>590</v>
      </c>
      <c r="C428" s="36" t="s">
        <v>19</v>
      </c>
      <c r="D428" s="36">
        <v>4</v>
      </c>
      <c r="E428" s="37">
        <v>105.63269968003989</v>
      </c>
      <c r="F428" s="48">
        <v>422.53079872015957</v>
      </c>
      <c r="G428" s="36" t="s">
        <v>80</v>
      </c>
      <c r="H428" s="39" t="s">
        <v>935</v>
      </c>
      <c r="I428" s="88" t="str">
        <f t="shared" si="135"/>
        <v>1.2.11.8.2</v>
      </c>
      <c r="J428" s="89">
        <v>5</v>
      </c>
      <c r="K428" s="42">
        <f t="shared" si="133"/>
        <v>1</v>
      </c>
      <c r="L428" s="43">
        <f t="shared" si="139"/>
        <v>2</v>
      </c>
      <c r="M428" s="43">
        <f t="shared" si="139"/>
        <v>11</v>
      </c>
      <c r="N428" s="43">
        <f t="shared" si="139"/>
        <v>8</v>
      </c>
      <c r="O428" s="43">
        <f t="shared" si="139"/>
        <v>2</v>
      </c>
      <c r="P428" s="43">
        <f t="shared" si="139"/>
        <v>0</v>
      </c>
      <c r="Q428" s="43">
        <f t="shared" si="139"/>
        <v>0</v>
      </c>
      <c r="R428" s="43">
        <f t="shared" si="139"/>
        <v>0</v>
      </c>
      <c r="S428" s="44">
        <f t="shared" si="139"/>
        <v>0</v>
      </c>
      <c r="T428" s="42" t="str">
        <f t="shared" si="137"/>
        <v>1.</v>
      </c>
      <c r="U428" s="43" t="str">
        <f t="shared" si="137"/>
        <v>2.</v>
      </c>
      <c r="V428" s="43" t="str">
        <f t="shared" si="137"/>
        <v>11.</v>
      </c>
      <c r="W428" s="43" t="str">
        <f t="shared" si="137"/>
        <v>8.</v>
      </c>
      <c r="X428" s="43" t="str">
        <f t="shared" si="137"/>
        <v>2.</v>
      </c>
      <c r="Y428" s="43" t="str">
        <f t="shared" si="137"/>
        <v/>
      </c>
      <c r="Z428" s="43" t="str">
        <f t="shared" si="137"/>
        <v/>
      </c>
      <c r="AA428" s="43" t="str">
        <f t="shared" si="137"/>
        <v/>
      </c>
      <c r="AB428" s="43" t="str">
        <f t="shared" si="137"/>
        <v/>
      </c>
      <c r="AC428" s="45" t="str">
        <f t="shared" si="136"/>
        <v>1.2.11.8.2.</v>
      </c>
    </row>
    <row r="429" spans="1:29" ht="14.4" x14ac:dyDescent="0.3">
      <c r="A429" s="87" t="str">
        <f t="shared" si="132"/>
        <v>1.3</v>
      </c>
      <c r="B429" s="33" t="s">
        <v>35</v>
      </c>
      <c r="C429" s="141"/>
      <c r="D429" s="142"/>
      <c r="E429" s="37"/>
      <c r="F429" s="38">
        <f>F430</f>
        <v>13827405.094945038</v>
      </c>
      <c r="G429" s="36"/>
      <c r="H429" s="39"/>
      <c r="I429" s="40" t="str">
        <f t="shared" si="135"/>
        <v>1.3</v>
      </c>
      <c r="J429" s="41">
        <v>2</v>
      </c>
      <c r="K429" s="42">
        <f t="shared" si="133"/>
        <v>1</v>
      </c>
      <c r="L429" s="43">
        <f t="shared" si="139"/>
        <v>3</v>
      </c>
      <c r="M429" s="43">
        <f t="shared" si="139"/>
        <v>0</v>
      </c>
      <c r="N429" s="43">
        <f t="shared" si="139"/>
        <v>0</v>
      </c>
      <c r="O429" s="43">
        <f t="shared" si="139"/>
        <v>0</v>
      </c>
      <c r="P429" s="43">
        <f t="shared" si="139"/>
        <v>0</v>
      </c>
      <c r="Q429" s="43">
        <f t="shared" si="139"/>
        <v>0</v>
      </c>
      <c r="R429" s="43">
        <f t="shared" si="139"/>
        <v>0</v>
      </c>
      <c r="S429" s="44">
        <f t="shared" si="139"/>
        <v>0</v>
      </c>
      <c r="T429" s="42" t="str">
        <f t="shared" si="137"/>
        <v>1.</v>
      </c>
      <c r="U429" s="43" t="str">
        <f t="shared" si="137"/>
        <v>3.</v>
      </c>
      <c r="V429" s="43" t="str">
        <f t="shared" si="137"/>
        <v/>
      </c>
      <c r="W429" s="43" t="str">
        <f t="shared" si="137"/>
        <v/>
      </c>
      <c r="X429" s="43" t="str">
        <f t="shared" si="137"/>
        <v/>
      </c>
      <c r="Y429" s="43" t="str">
        <f t="shared" si="137"/>
        <v/>
      </c>
      <c r="Z429" s="43" t="str">
        <f t="shared" si="137"/>
        <v/>
      </c>
      <c r="AA429" s="43" t="str">
        <f t="shared" si="137"/>
        <v/>
      </c>
      <c r="AB429" s="43" t="str">
        <f t="shared" si="137"/>
        <v/>
      </c>
      <c r="AC429" s="45" t="str">
        <f t="shared" si="136"/>
        <v>1.3.</v>
      </c>
    </row>
    <row r="430" spans="1:29" s="27" customFormat="1" ht="14.4" x14ac:dyDescent="0.3">
      <c r="A430" s="68" t="str">
        <f t="shared" si="132"/>
        <v>1.3.1</v>
      </c>
      <c r="B430" s="82" t="s">
        <v>591</v>
      </c>
      <c r="C430" s="49"/>
      <c r="D430" s="49"/>
      <c r="E430" s="86"/>
      <c r="F430" s="70">
        <f>SUM(F431:F436)</f>
        <v>13827405.094945038</v>
      </c>
      <c r="G430" s="49" t="s">
        <v>592</v>
      </c>
      <c r="H430" s="50"/>
      <c r="I430" s="40" t="str">
        <f t="shared" si="135"/>
        <v>1.3.1</v>
      </c>
      <c r="J430" s="41">
        <v>3</v>
      </c>
      <c r="K430" s="42">
        <f t="shared" si="133"/>
        <v>1</v>
      </c>
      <c r="L430" s="43">
        <f t="shared" si="139"/>
        <v>3</v>
      </c>
      <c r="M430" s="43">
        <f t="shared" si="139"/>
        <v>1</v>
      </c>
      <c r="N430" s="43">
        <f t="shared" si="139"/>
        <v>0</v>
      </c>
      <c r="O430" s="43">
        <f t="shared" si="139"/>
        <v>0</v>
      </c>
      <c r="P430" s="43">
        <f t="shared" si="139"/>
        <v>0</v>
      </c>
      <c r="Q430" s="43">
        <f t="shared" si="139"/>
        <v>0</v>
      </c>
      <c r="R430" s="43">
        <f t="shared" si="139"/>
        <v>0</v>
      </c>
      <c r="S430" s="44">
        <f t="shared" si="139"/>
        <v>0</v>
      </c>
      <c r="T430" s="42" t="str">
        <f t="shared" si="137"/>
        <v>1.</v>
      </c>
      <c r="U430" s="43" t="str">
        <f t="shared" si="137"/>
        <v>3.</v>
      </c>
      <c r="V430" s="43" t="str">
        <f t="shared" si="137"/>
        <v>1.</v>
      </c>
      <c r="W430" s="43" t="str">
        <f t="shared" si="137"/>
        <v/>
      </c>
      <c r="X430" s="43" t="str">
        <f t="shared" si="137"/>
        <v/>
      </c>
      <c r="Y430" s="43" t="str">
        <f t="shared" si="137"/>
        <v/>
      </c>
      <c r="Z430" s="43" t="str">
        <f t="shared" si="137"/>
        <v/>
      </c>
      <c r="AA430" s="43" t="str">
        <f t="shared" si="137"/>
        <v/>
      </c>
      <c r="AB430" s="43" t="str">
        <f t="shared" si="137"/>
        <v/>
      </c>
      <c r="AC430" s="45" t="str">
        <f t="shared" si="136"/>
        <v>1.3.1.</v>
      </c>
    </row>
    <row r="431" spans="1:29" s="26" customFormat="1" ht="27.6" x14ac:dyDescent="0.3">
      <c r="A431" s="46" t="str">
        <f t="shared" si="132"/>
        <v>1.3.1.1</v>
      </c>
      <c r="B431" s="47" t="s">
        <v>593</v>
      </c>
      <c r="C431" s="36" t="s">
        <v>594</v>
      </c>
      <c r="D431" s="36">
        <v>28</v>
      </c>
      <c r="E431" s="37">
        <v>366281.29623179644</v>
      </c>
      <c r="F431" s="48">
        <v>10255876.2944903</v>
      </c>
      <c r="G431" s="36" t="s">
        <v>131</v>
      </c>
      <c r="H431" s="39" t="s">
        <v>936</v>
      </c>
      <c r="I431" s="40" t="str">
        <f t="shared" si="135"/>
        <v>1.3.1.1</v>
      </c>
      <c r="J431" s="41">
        <v>4</v>
      </c>
      <c r="K431" s="42">
        <f t="shared" si="133"/>
        <v>1</v>
      </c>
      <c r="L431" s="43">
        <f t="shared" si="139"/>
        <v>3</v>
      </c>
      <c r="M431" s="43">
        <f t="shared" si="139"/>
        <v>1</v>
      </c>
      <c r="N431" s="43">
        <f t="shared" si="139"/>
        <v>1</v>
      </c>
      <c r="O431" s="43">
        <f t="shared" si="139"/>
        <v>0</v>
      </c>
      <c r="P431" s="43">
        <f t="shared" si="139"/>
        <v>0</v>
      </c>
      <c r="Q431" s="43">
        <f t="shared" si="139"/>
        <v>0</v>
      </c>
      <c r="R431" s="43">
        <f t="shared" si="139"/>
        <v>0</v>
      </c>
      <c r="S431" s="44">
        <f t="shared" si="139"/>
        <v>0</v>
      </c>
      <c r="T431" s="42" t="str">
        <f t="shared" si="137"/>
        <v>1.</v>
      </c>
      <c r="U431" s="43" t="str">
        <f t="shared" si="137"/>
        <v>3.</v>
      </c>
      <c r="V431" s="43" t="str">
        <f t="shared" si="137"/>
        <v>1.</v>
      </c>
      <c r="W431" s="43" t="str">
        <f t="shared" si="137"/>
        <v>1.</v>
      </c>
      <c r="X431" s="43" t="str">
        <f t="shared" si="137"/>
        <v/>
      </c>
      <c r="Y431" s="43" t="str">
        <f t="shared" si="137"/>
        <v/>
      </c>
      <c r="Z431" s="43" t="str">
        <f t="shared" si="137"/>
        <v/>
      </c>
      <c r="AA431" s="43" t="str">
        <f t="shared" si="137"/>
        <v/>
      </c>
      <c r="AB431" s="43" t="str">
        <f t="shared" si="137"/>
        <v/>
      </c>
      <c r="AC431" s="45" t="str">
        <f t="shared" si="136"/>
        <v>1.3.1.1.</v>
      </c>
    </row>
    <row r="432" spans="1:29" s="26" customFormat="1" ht="27.6" x14ac:dyDescent="0.3">
      <c r="A432" s="46" t="str">
        <f t="shared" si="132"/>
        <v>1.3.1.2</v>
      </c>
      <c r="B432" s="47" t="s">
        <v>595</v>
      </c>
      <c r="C432" s="36" t="s">
        <v>596</v>
      </c>
      <c r="D432" s="36">
        <v>56</v>
      </c>
      <c r="E432" s="37">
        <v>26077.373344148178</v>
      </c>
      <c r="F432" s="48">
        <v>1460332.9072722979</v>
      </c>
      <c r="G432" s="36" t="s">
        <v>597</v>
      </c>
      <c r="H432" s="39" t="s">
        <v>937</v>
      </c>
      <c r="I432" s="40" t="str">
        <f t="shared" si="135"/>
        <v>1.3.1.2</v>
      </c>
      <c r="J432" s="41">
        <v>4</v>
      </c>
      <c r="K432" s="42">
        <f t="shared" si="133"/>
        <v>1</v>
      </c>
      <c r="L432" s="43">
        <f t="shared" si="139"/>
        <v>3</v>
      </c>
      <c r="M432" s="43">
        <f t="shared" si="139"/>
        <v>1</v>
      </c>
      <c r="N432" s="43">
        <f t="shared" si="139"/>
        <v>2</v>
      </c>
      <c r="O432" s="43">
        <f t="shared" si="139"/>
        <v>0</v>
      </c>
      <c r="P432" s="43">
        <f t="shared" si="139"/>
        <v>0</v>
      </c>
      <c r="Q432" s="43">
        <f t="shared" si="139"/>
        <v>0</v>
      </c>
      <c r="R432" s="43">
        <f t="shared" si="139"/>
        <v>0</v>
      </c>
      <c r="S432" s="44">
        <f t="shared" si="139"/>
        <v>0</v>
      </c>
      <c r="T432" s="42" t="str">
        <f t="shared" si="137"/>
        <v>1.</v>
      </c>
      <c r="U432" s="43" t="str">
        <f t="shared" si="137"/>
        <v>3.</v>
      </c>
      <c r="V432" s="43" t="str">
        <f t="shared" si="137"/>
        <v>1.</v>
      </c>
      <c r="W432" s="43" t="str">
        <f t="shared" ref="T432:AB436" si="140">IF(N432=0,"",N432&amp;".")</f>
        <v>2.</v>
      </c>
      <c r="X432" s="43" t="str">
        <f t="shared" si="140"/>
        <v/>
      </c>
      <c r="Y432" s="43" t="str">
        <f t="shared" si="140"/>
        <v/>
      </c>
      <c r="Z432" s="43" t="str">
        <f t="shared" si="140"/>
        <v/>
      </c>
      <c r="AA432" s="43" t="str">
        <f t="shared" si="140"/>
        <v/>
      </c>
      <c r="AB432" s="43" t="str">
        <f t="shared" si="140"/>
        <v/>
      </c>
      <c r="AC432" s="45" t="str">
        <f t="shared" si="136"/>
        <v>1.3.1.2.</v>
      </c>
    </row>
    <row r="433" spans="1:61" s="26" customFormat="1" ht="27.6" x14ac:dyDescent="0.3">
      <c r="A433" s="46" t="str">
        <f t="shared" si="132"/>
        <v>1.3.1.3</v>
      </c>
      <c r="B433" s="47" t="s">
        <v>598</v>
      </c>
      <c r="C433" s="36" t="s">
        <v>599</v>
      </c>
      <c r="D433" s="36">
        <v>24</v>
      </c>
      <c r="E433" s="37">
        <v>45463.526059203134</v>
      </c>
      <c r="F433" s="48">
        <v>1091124.6254208751</v>
      </c>
      <c r="G433" s="36" t="s">
        <v>600</v>
      </c>
      <c r="H433" s="39" t="s">
        <v>938</v>
      </c>
      <c r="I433" s="40" t="str">
        <f t="shared" si="135"/>
        <v>1.3.1.3</v>
      </c>
      <c r="J433" s="41">
        <v>4</v>
      </c>
      <c r="K433" s="42">
        <f t="shared" si="133"/>
        <v>1</v>
      </c>
      <c r="L433" s="43">
        <f t="shared" si="139"/>
        <v>3</v>
      </c>
      <c r="M433" s="43">
        <f t="shared" si="139"/>
        <v>1</v>
      </c>
      <c r="N433" s="43">
        <f t="shared" si="139"/>
        <v>3</v>
      </c>
      <c r="O433" s="43">
        <f t="shared" si="139"/>
        <v>0</v>
      </c>
      <c r="P433" s="43">
        <f t="shared" si="139"/>
        <v>0</v>
      </c>
      <c r="Q433" s="43">
        <f t="shared" si="139"/>
        <v>0</v>
      </c>
      <c r="R433" s="43">
        <f t="shared" si="139"/>
        <v>0</v>
      </c>
      <c r="S433" s="44">
        <f t="shared" si="139"/>
        <v>0</v>
      </c>
      <c r="T433" s="42" t="str">
        <f t="shared" si="140"/>
        <v>1.</v>
      </c>
      <c r="U433" s="43" t="str">
        <f t="shared" si="140"/>
        <v>3.</v>
      </c>
      <c r="V433" s="43" t="str">
        <f t="shared" si="140"/>
        <v>1.</v>
      </c>
      <c r="W433" s="43" t="str">
        <f t="shared" si="140"/>
        <v>3.</v>
      </c>
      <c r="X433" s="43" t="str">
        <f t="shared" si="140"/>
        <v/>
      </c>
      <c r="Y433" s="43" t="str">
        <f t="shared" si="140"/>
        <v/>
      </c>
      <c r="Z433" s="43" t="str">
        <f t="shared" si="140"/>
        <v/>
      </c>
      <c r="AA433" s="43" t="str">
        <f t="shared" si="140"/>
        <v/>
      </c>
      <c r="AB433" s="43" t="str">
        <f t="shared" si="140"/>
        <v/>
      </c>
      <c r="AC433" s="45" t="str">
        <f t="shared" si="136"/>
        <v>1.3.1.3.</v>
      </c>
    </row>
    <row r="434" spans="1:61" s="26" customFormat="1" ht="27.6" x14ac:dyDescent="0.3">
      <c r="A434" s="46" t="str">
        <f t="shared" si="132"/>
        <v>1.3.1.4</v>
      </c>
      <c r="B434" s="47" t="s">
        <v>601</v>
      </c>
      <c r="C434" s="36" t="s">
        <v>599</v>
      </c>
      <c r="D434" s="36">
        <v>4</v>
      </c>
      <c r="E434" s="37">
        <v>16629.359995627437</v>
      </c>
      <c r="F434" s="48">
        <v>66517.43998250975</v>
      </c>
      <c r="G434" s="36" t="s">
        <v>602</v>
      </c>
      <c r="H434" s="39" t="s">
        <v>939</v>
      </c>
      <c r="I434" s="40" t="str">
        <f t="shared" si="135"/>
        <v>1.3.1.4</v>
      </c>
      <c r="J434" s="41">
        <v>4</v>
      </c>
      <c r="K434" s="42">
        <f t="shared" si="133"/>
        <v>1</v>
      </c>
      <c r="L434" s="43">
        <f t="shared" si="139"/>
        <v>3</v>
      </c>
      <c r="M434" s="43">
        <f t="shared" si="139"/>
        <v>1</v>
      </c>
      <c r="N434" s="43">
        <f t="shared" si="139"/>
        <v>4</v>
      </c>
      <c r="O434" s="43">
        <f t="shared" si="139"/>
        <v>0</v>
      </c>
      <c r="P434" s="43">
        <f t="shared" si="139"/>
        <v>0</v>
      </c>
      <c r="Q434" s="43">
        <f t="shared" si="139"/>
        <v>0</v>
      </c>
      <c r="R434" s="43">
        <f t="shared" si="139"/>
        <v>0</v>
      </c>
      <c r="S434" s="44">
        <f t="shared" si="139"/>
        <v>0</v>
      </c>
      <c r="T434" s="42" t="str">
        <f t="shared" si="140"/>
        <v>1.</v>
      </c>
      <c r="U434" s="43" t="str">
        <f t="shared" si="140"/>
        <v>3.</v>
      </c>
      <c r="V434" s="43" t="str">
        <f t="shared" si="140"/>
        <v>1.</v>
      </c>
      <c r="W434" s="43" t="str">
        <f t="shared" si="140"/>
        <v>4.</v>
      </c>
      <c r="X434" s="43" t="str">
        <f t="shared" si="140"/>
        <v/>
      </c>
      <c r="Y434" s="43" t="str">
        <f t="shared" si="140"/>
        <v/>
      </c>
      <c r="Z434" s="43" t="str">
        <f t="shared" si="140"/>
        <v/>
      </c>
      <c r="AA434" s="43" t="str">
        <f t="shared" si="140"/>
        <v/>
      </c>
      <c r="AB434" s="43" t="str">
        <f t="shared" si="140"/>
        <v/>
      </c>
      <c r="AC434" s="45" t="str">
        <f t="shared" si="136"/>
        <v>1.3.1.4.</v>
      </c>
    </row>
    <row r="435" spans="1:61" s="26" customFormat="1" ht="27.6" x14ac:dyDescent="0.3">
      <c r="A435" s="46" t="str">
        <f t="shared" si="132"/>
        <v>1.3.1.5</v>
      </c>
      <c r="B435" s="47" t="s">
        <v>603</v>
      </c>
      <c r="C435" s="36" t="s">
        <v>599</v>
      </c>
      <c r="D435" s="36">
        <v>94</v>
      </c>
      <c r="E435" s="37">
        <v>9140.8959516791801</v>
      </c>
      <c r="F435" s="48">
        <v>859244.21945784299</v>
      </c>
      <c r="G435" s="36" t="s">
        <v>604</v>
      </c>
      <c r="H435" s="39" t="s">
        <v>940</v>
      </c>
      <c r="I435" s="40" t="str">
        <f t="shared" si="135"/>
        <v>1.3.1.5</v>
      </c>
      <c r="J435" s="41">
        <v>4</v>
      </c>
      <c r="K435" s="42">
        <f t="shared" si="133"/>
        <v>1</v>
      </c>
      <c r="L435" s="43">
        <f t="shared" si="139"/>
        <v>3</v>
      </c>
      <c r="M435" s="43">
        <f t="shared" si="139"/>
        <v>1</v>
      </c>
      <c r="N435" s="43">
        <f t="shared" si="139"/>
        <v>5</v>
      </c>
      <c r="O435" s="43">
        <f t="shared" si="139"/>
        <v>0</v>
      </c>
      <c r="P435" s="43">
        <f t="shared" si="139"/>
        <v>0</v>
      </c>
      <c r="Q435" s="43">
        <f t="shared" si="139"/>
        <v>0</v>
      </c>
      <c r="R435" s="43">
        <f t="shared" si="139"/>
        <v>0</v>
      </c>
      <c r="S435" s="44">
        <f t="shared" si="139"/>
        <v>0</v>
      </c>
      <c r="T435" s="42" t="str">
        <f t="shared" si="140"/>
        <v>1.</v>
      </c>
      <c r="U435" s="43" t="str">
        <f t="shared" si="140"/>
        <v>3.</v>
      </c>
      <c r="V435" s="43" t="str">
        <f t="shared" si="140"/>
        <v>1.</v>
      </c>
      <c r="W435" s="43" t="str">
        <f t="shared" si="140"/>
        <v>5.</v>
      </c>
      <c r="X435" s="43" t="str">
        <f t="shared" si="140"/>
        <v/>
      </c>
      <c r="Y435" s="43" t="str">
        <f t="shared" si="140"/>
        <v/>
      </c>
      <c r="Z435" s="43" t="str">
        <f t="shared" si="140"/>
        <v/>
      </c>
      <c r="AA435" s="43" t="str">
        <f t="shared" si="140"/>
        <v/>
      </c>
      <c r="AB435" s="43" t="str">
        <f t="shared" si="140"/>
        <v/>
      </c>
      <c r="AC435" s="45" t="str">
        <f t="shared" si="136"/>
        <v>1.3.1.5.</v>
      </c>
    </row>
    <row r="436" spans="1:61" s="26" customFormat="1" ht="27.6" x14ac:dyDescent="0.3">
      <c r="A436" s="46" t="str">
        <f t="shared" si="132"/>
        <v>1.3.1.6</v>
      </c>
      <c r="B436" s="47" t="s">
        <v>605</v>
      </c>
      <c r="C436" s="36" t="s">
        <v>599</v>
      </c>
      <c r="D436" s="36">
        <v>2</v>
      </c>
      <c r="E436" s="37">
        <v>47154.804160605949</v>
      </c>
      <c r="F436" s="48">
        <v>94309.608321211897</v>
      </c>
      <c r="G436" s="36" t="s">
        <v>606</v>
      </c>
      <c r="H436" s="31" t="s">
        <v>941</v>
      </c>
      <c r="I436" s="40" t="str">
        <f t="shared" si="135"/>
        <v>1.3.1.6</v>
      </c>
      <c r="J436" s="41">
        <v>4</v>
      </c>
      <c r="K436" s="42">
        <f t="shared" si="133"/>
        <v>1</v>
      </c>
      <c r="L436" s="43">
        <f t="shared" si="139"/>
        <v>3</v>
      </c>
      <c r="M436" s="43">
        <f t="shared" si="139"/>
        <v>1</v>
      </c>
      <c r="N436" s="43">
        <f t="shared" si="139"/>
        <v>6</v>
      </c>
      <c r="O436" s="43">
        <f t="shared" si="139"/>
        <v>0</v>
      </c>
      <c r="P436" s="43">
        <f t="shared" si="139"/>
        <v>0</v>
      </c>
      <c r="Q436" s="43">
        <f t="shared" si="139"/>
        <v>0</v>
      </c>
      <c r="R436" s="43">
        <f t="shared" si="139"/>
        <v>0</v>
      </c>
      <c r="S436" s="44">
        <f t="shared" si="139"/>
        <v>0</v>
      </c>
      <c r="T436" s="42" t="str">
        <f t="shared" si="140"/>
        <v>1.</v>
      </c>
      <c r="U436" s="43" t="str">
        <f t="shared" si="140"/>
        <v>3.</v>
      </c>
      <c r="V436" s="43" t="str">
        <f t="shared" si="140"/>
        <v>1.</v>
      </c>
      <c r="W436" s="43" t="str">
        <f t="shared" si="140"/>
        <v>6.</v>
      </c>
      <c r="X436" s="43" t="str">
        <f t="shared" si="140"/>
        <v/>
      </c>
      <c r="Y436" s="43" t="str">
        <f t="shared" si="140"/>
        <v/>
      </c>
      <c r="Z436" s="43" t="str">
        <f t="shared" si="140"/>
        <v/>
      </c>
      <c r="AA436" s="43" t="str">
        <f t="shared" si="140"/>
        <v/>
      </c>
      <c r="AB436" s="43" t="str">
        <f t="shared" si="140"/>
        <v/>
      </c>
      <c r="AC436" s="45" t="str">
        <f t="shared" si="136"/>
        <v>1.3.1.6.</v>
      </c>
    </row>
    <row r="437" spans="1:61" s="29" customFormat="1" ht="14.4" x14ac:dyDescent="0.3">
      <c r="A437" s="143"/>
      <c r="B437" s="144" t="s">
        <v>607</v>
      </c>
      <c r="C437" s="55"/>
      <c r="D437" s="55"/>
      <c r="E437" s="145"/>
      <c r="F437" s="56">
        <f>F34+F259+F429</f>
        <v>355432074.71861237</v>
      </c>
      <c r="G437" s="56"/>
      <c r="H437" s="195">
        <f>F437*1.18</f>
        <v>419409848.16796255</v>
      </c>
      <c r="I437" s="58" t="e">
        <f t="shared" ref="I437:I443" si="141">IF(J437=0,"",LEFT(AC437,LEN(AC437)-1))</f>
        <v>#REF!</v>
      </c>
      <c r="J437" s="59">
        <v>4</v>
      </c>
      <c r="K437" s="60" t="e">
        <f>IF(J437=$K$10,#REF!+1,#REF!)</f>
        <v>#REF!</v>
      </c>
      <c r="L437" s="61" t="e">
        <f>IF(L$10=$J437,#REF!+1,IF(AND(L$10&lt;$J437,#REF!=0),1,IF(K437&lt;&gt;#REF!,0,#REF!)))</f>
        <v>#REF!</v>
      </c>
      <c r="M437" s="61" t="e">
        <f>IF(M$10=$J437,#REF!+1,IF(AND(M$10&lt;$J437,#REF!=0),1,IF(L437&lt;&gt;#REF!,0,#REF!)))</f>
        <v>#REF!</v>
      </c>
      <c r="N437" s="61" t="e">
        <f>IF(N$10=$J437,#REF!+1,IF(AND(N$10&lt;$J437,#REF!=0),1,IF(M437&lt;&gt;#REF!,0,#REF!)))</f>
        <v>#REF!</v>
      </c>
      <c r="O437" s="61" t="e">
        <f>IF(O$10=$J437,#REF!+1,IF(AND(O$10&lt;$J437,#REF!=0),1,IF(N437&lt;&gt;#REF!,0,#REF!)))</f>
        <v>#REF!</v>
      </c>
      <c r="P437" s="61" t="e">
        <f>IF(P$10=$J437,#REF!+1,IF(AND(P$10&lt;$J437,#REF!=0),1,IF(O437&lt;&gt;#REF!,0,#REF!)))</f>
        <v>#REF!</v>
      </c>
      <c r="Q437" s="61" t="e">
        <f>IF(Q$10=$J437,#REF!+1,IF(AND(Q$10&lt;$J437,#REF!=0),1,IF(P437&lt;&gt;#REF!,0,#REF!)))</f>
        <v>#REF!</v>
      </c>
      <c r="R437" s="61" t="e">
        <f>IF(R$10=$J437,#REF!+1,IF(AND(R$10&lt;$J437,#REF!=0),1,IF(Q437&lt;&gt;#REF!,0,#REF!)))</f>
        <v>#REF!</v>
      </c>
      <c r="S437" s="62" t="e">
        <f>IF(S$10=$J437,#REF!+1,IF(AND(S$10&lt;$J437,#REF!=0),1,IF(R437&lt;&gt;#REF!,0,#REF!)))</f>
        <v>#REF!</v>
      </c>
      <c r="T437" s="60" t="e">
        <f t="shared" ref="T437:AB443" si="142">IF(K437=0,"",K437&amp;".")</f>
        <v>#REF!</v>
      </c>
      <c r="U437" s="61" t="e">
        <f t="shared" si="142"/>
        <v>#REF!</v>
      </c>
      <c r="V437" s="61" t="e">
        <f t="shared" si="142"/>
        <v>#REF!</v>
      </c>
      <c r="W437" s="61" t="e">
        <f t="shared" si="142"/>
        <v>#REF!</v>
      </c>
      <c r="X437" s="61" t="e">
        <f t="shared" si="142"/>
        <v>#REF!</v>
      </c>
      <c r="Y437" s="61" t="e">
        <f t="shared" si="142"/>
        <v>#REF!</v>
      </c>
      <c r="Z437" s="61" t="e">
        <f t="shared" si="142"/>
        <v>#REF!</v>
      </c>
      <c r="AA437" s="61" t="e">
        <f t="shared" si="142"/>
        <v>#REF!</v>
      </c>
      <c r="AB437" s="61" t="e">
        <f t="shared" si="142"/>
        <v>#REF!</v>
      </c>
      <c r="AC437" s="63" t="e">
        <f t="shared" ref="AC437:AC443" si="143">T437&amp;U437&amp;V437&amp;W437&amp;X437&amp;Y437&amp;Z437&amp;AA437&amp;AB437</f>
        <v>#REF!</v>
      </c>
      <c r="BH437" s="144" t="s">
        <v>607</v>
      </c>
    </row>
    <row r="438" spans="1:61" s="30" customFormat="1" ht="14.4" x14ac:dyDescent="0.3">
      <c r="A438" s="143"/>
      <c r="B438" s="146" t="s">
        <v>65</v>
      </c>
      <c r="C438" s="55"/>
      <c r="D438" s="55" t="s">
        <v>610</v>
      </c>
      <c r="E438" s="145"/>
      <c r="F438" s="56">
        <f>8467592.6968547/1.18*F437/($F$31+$F$437)</f>
        <v>7157977.9520140626</v>
      </c>
      <c r="G438" s="56"/>
      <c r="H438" s="55"/>
      <c r="I438" s="58" t="e">
        <f t="shared" si="141"/>
        <v>#REF!</v>
      </c>
      <c r="J438" s="59">
        <v>4</v>
      </c>
      <c r="K438" s="60" t="e">
        <f>IF(J438=$K$10,#REF!+1,#REF!)</f>
        <v>#REF!</v>
      </c>
      <c r="L438" s="61" t="e">
        <f>IF(L$10=$J438,#REF!+1,IF(AND(L$10&lt;$J438,#REF!=0),1,IF(K438&lt;&gt;#REF!,0,#REF!)))</f>
        <v>#REF!</v>
      </c>
      <c r="M438" s="61" t="e">
        <f>IF(M$10=$J438,#REF!+1,IF(AND(M$10&lt;$J438,#REF!=0),1,IF(L438&lt;&gt;#REF!,0,#REF!)))</f>
        <v>#REF!</v>
      </c>
      <c r="N438" s="61" t="e">
        <f>IF(N$10=$J438,#REF!+1,IF(AND(N$10&lt;$J438,#REF!=0),1,IF(M438&lt;&gt;#REF!,0,#REF!)))</f>
        <v>#REF!</v>
      </c>
      <c r="O438" s="61" t="e">
        <f>IF(O$10=$J438,#REF!+1,IF(AND(O$10&lt;$J438,#REF!=0),1,IF(N438&lt;&gt;#REF!,0,#REF!)))</f>
        <v>#REF!</v>
      </c>
      <c r="P438" s="61" t="e">
        <f>IF(P$10=$J438,#REF!+1,IF(AND(P$10&lt;$J438,#REF!=0),1,IF(O438&lt;&gt;#REF!,0,#REF!)))</f>
        <v>#REF!</v>
      </c>
      <c r="Q438" s="61" t="e">
        <f>IF(Q$10=$J438,#REF!+1,IF(AND(Q$10&lt;$J438,#REF!=0),1,IF(P438&lt;&gt;#REF!,0,#REF!)))</f>
        <v>#REF!</v>
      </c>
      <c r="R438" s="61" t="e">
        <f>IF(R$10=$J438,#REF!+1,IF(AND(R$10&lt;$J438,#REF!=0),1,IF(Q438&lt;&gt;#REF!,0,#REF!)))</f>
        <v>#REF!</v>
      </c>
      <c r="S438" s="62" t="e">
        <f>IF(S$10=$J438,#REF!+1,IF(AND(S$10&lt;$J438,#REF!=0),1,IF(R438&lt;&gt;#REF!,0,#REF!)))</f>
        <v>#REF!</v>
      </c>
      <c r="T438" s="60" t="e">
        <f t="shared" si="142"/>
        <v>#REF!</v>
      </c>
      <c r="U438" s="61" t="e">
        <f t="shared" si="142"/>
        <v>#REF!</v>
      </c>
      <c r="V438" s="61" t="e">
        <f t="shared" si="142"/>
        <v>#REF!</v>
      </c>
      <c r="W438" s="61" t="e">
        <f t="shared" si="142"/>
        <v>#REF!</v>
      </c>
      <c r="X438" s="61" t="e">
        <f t="shared" si="142"/>
        <v>#REF!</v>
      </c>
      <c r="Y438" s="61" t="e">
        <f t="shared" si="142"/>
        <v>#REF!</v>
      </c>
      <c r="Z438" s="61" t="e">
        <f t="shared" si="142"/>
        <v>#REF!</v>
      </c>
      <c r="AA438" s="61" t="e">
        <f t="shared" si="142"/>
        <v>#REF!</v>
      </c>
      <c r="AB438" s="61" t="e">
        <f t="shared" si="142"/>
        <v>#REF!</v>
      </c>
      <c r="AC438" s="63" t="e">
        <f t="shared" si="143"/>
        <v>#REF!</v>
      </c>
      <c r="BH438" s="146" t="s">
        <v>65</v>
      </c>
    </row>
    <row r="439" spans="1:61" s="27" customFormat="1" ht="14.4" x14ac:dyDescent="0.3">
      <c r="A439" s="68"/>
      <c r="B439" s="147" t="s">
        <v>608</v>
      </c>
      <c r="C439" s="49"/>
      <c r="D439" s="49"/>
      <c r="E439" s="86"/>
      <c r="F439" s="70">
        <f>F437+F438</f>
        <v>362590052.67062646</v>
      </c>
      <c r="G439" s="70"/>
      <c r="H439" s="49"/>
      <c r="I439" s="40" t="e">
        <f t="shared" si="141"/>
        <v>#REF!</v>
      </c>
      <c r="J439" s="41">
        <v>4</v>
      </c>
      <c r="K439" s="42" t="e">
        <f>IF(J439=$K$10,#REF!+1,#REF!)</f>
        <v>#REF!</v>
      </c>
      <c r="L439" s="43" t="e">
        <f>IF(L$10=$J439,#REF!+1,IF(AND(L$10&lt;$J439,#REF!=0),1,IF(K439&lt;&gt;#REF!,0,#REF!)))</f>
        <v>#REF!</v>
      </c>
      <c r="M439" s="43" t="e">
        <f>IF(M$10=$J439,#REF!+1,IF(AND(M$10&lt;$J439,#REF!=0),1,IF(L439&lt;&gt;#REF!,0,#REF!)))</f>
        <v>#REF!</v>
      </c>
      <c r="N439" s="43" t="e">
        <f>IF(N$10=$J439,#REF!+1,IF(AND(N$10&lt;$J439,#REF!=0),1,IF(M439&lt;&gt;#REF!,0,#REF!)))</f>
        <v>#REF!</v>
      </c>
      <c r="O439" s="43" t="e">
        <f>IF(O$10=$J439,#REF!+1,IF(AND(O$10&lt;$J439,#REF!=0),1,IF(N439&lt;&gt;#REF!,0,#REF!)))</f>
        <v>#REF!</v>
      </c>
      <c r="P439" s="43" t="e">
        <f>IF(P$10=$J439,#REF!+1,IF(AND(P$10&lt;$J439,#REF!=0),1,IF(O439&lt;&gt;#REF!,0,#REF!)))</f>
        <v>#REF!</v>
      </c>
      <c r="Q439" s="43" t="e">
        <f>IF(Q$10=$J439,#REF!+1,IF(AND(Q$10&lt;$J439,#REF!=0),1,IF(P439&lt;&gt;#REF!,0,#REF!)))</f>
        <v>#REF!</v>
      </c>
      <c r="R439" s="43" t="e">
        <f>IF(R$10=$J439,#REF!+1,IF(AND(R$10&lt;$J439,#REF!=0),1,IF(Q439&lt;&gt;#REF!,0,#REF!)))</f>
        <v>#REF!</v>
      </c>
      <c r="S439" s="44" t="e">
        <f>IF(S$10=$J439,#REF!+1,IF(AND(S$10&lt;$J439,#REF!=0),1,IF(R439&lt;&gt;#REF!,0,#REF!)))</f>
        <v>#REF!</v>
      </c>
      <c r="T439" s="42" t="e">
        <f t="shared" si="142"/>
        <v>#REF!</v>
      </c>
      <c r="U439" s="43" t="e">
        <f t="shared" si="142"/>
        <v>#REF!</v>
      </c>
      <c r="V439" s="43" t="e">
        <f t="shared" si="142"/>
        <v>#REF!</v>
      </c>
      <c r="W439" s="43" t="e">
        <f t="shared" si="142"/>
        <v>#REF!</v>
      </c>
      <c r="X439" s="43" t="e">
        <f t="shared" si="142"/>
        <v>#REF!</v>
      </c>
      <c r="Y439" s="43" t="e">
        <f t="shared" si="142"/>
        <v>#REF!</v>
      </c>
      <c r="Z439" s="43" t="e">
        <f t="shared" si="142"/>
        <v>#REF!</v>
      </c>
      <c r="AA439" s="43" t="e">
        <f t="shared" si="142"/>
        <v>#REF!</v>
      </c>
      <c r="AB439" s="43" t="e">
        <f t="shared" si="142"/>
        <v>#REF!</v>
      </c>
      <c r="AC439" s="45" t="e">
        <f t="shared" si="143"/>
        <v>#REF!</v>
      </c>
      <c r="BH439" s="147" t="s">
        <v>608</v>
      </c>
    </row>
    <row r="440" spans="1:61" s="27" customFormat="1" ht="14.4" x14ac:dyDescent="0.3">
      <c r="A440" s="68"/>
      <c r="B440" s="147" t="s">
        <v>37</v>
      </c>
      <c r="C440" s="49"/>
      <c r="D440" s="49"/>
      <c r="E440" s="86"/>
      <c r="F440" s="70">
        <f>F437+F31</f>
        <v>356323292.46927077</v>
      </c>
      <c r="G440" s="70"/>
      <c r="H440" s="49"/>
      <c r="I440" s="40"/>
      <c r="J440" s="41"/>
      <c r="K440" s="42"/>
      <c r="L440" s="43"/>
      <c r="M440" s="43"/>
      <c r="N440" s="43"/>
      <c r="O440" s="43"/>
      <c r="P440" s="43"/>
      <c r="Q440" s="43"/>
      <c r="R440" s="43"/>
      <c r="S440" s="44"/>
      <c r="T440" s="42"/>
      <c r="U440" s="43"/>
      <c r="V440" s="43"/>
      <c r="W440" s="43"/>
      <c r="X440" s="43"/>
      <c r="Y440" s="43"/>
      <c r="Z440" s="43"/>
      <c r="AA440" s="43"/>
      <c r="AB440" s="43"/>
      <c r="AC440" s="45"/>
      <c r="BH440" s="147"/>
    </row>
    <row r="441" spans="1:61" s="27" customFormat="1" ht="14.4" x14ac:dyDescent="0.3">
      <c r="A441" s="68"/>
      <c r="B441" s="147" t="s">
        <v>65</v>
      </c>
      <c r="C441" s="49"/>
      <c r="D441" s="49" t="s">
        <v>610</v>
      </c>
      <c r="E441" s="86"/>
      <c r="F441" s="70">
        <f>F438+F32</f>
        <v>7175926.014283645</v>
      </c>
      <c r="G441" s="70"/>
      <c r="H441" s="148"/>
      <c r="I441" s="40" t="e">
        <f t="shared" si="141"/>
        <v>#REF!</v>
      </c>
      <c r="J441" s="41">
        <v>4</v>
      </c>
      <c r="K441" s="42" t="e">
        <f>IF(J441=$K$10,#REF!+1,#REF!)</f>
        <v>#REF!</v>
      </c>
      <c r="L441" s="43" t="e">
        <f>IF(L$10=$J441,#REF!+1,IF(AND(L$10&lt;$J441,#REF!=0),1,IF(K441&lt;&gt;#REF!,0,#REF!)))</f>
        <v>#REF!</v>
      </c>
      <c r="M441" s="43" t="e">
        <f>IF(M$10=$J441,#REF!+1,IF(AND(M$10&lt;$J441,#REF!=0),1,IF(L441&lt;&gt;#REF!,0,#REF!)))</f>
        <v>#REF!</v>
      </c>
      <c r="N441" s="43" t="e">
        <f>IF(N$10=$J441,#REF!+1,IF(AND(N$10&lt;$J441,#REF!=0),1,IF(M441&lt;&gt;#REF!,0,#REF!)))</f>
        <v>#REF!</v>
      </c>
      <c r="O441" s="43" t="e">
        <f>IF(O$10=$J441,#REF!+1,IF(AND(O$10&lt;$J441,#REF!=0),1,IF(N441&lt;&gt;#REF!,0,#REF!)))</f>
        <v>#REF!</v>
      </c>
      <c r="P441" s="43" t="e">
        <f>IF(P$10=$J441,#REF!+1,IF(AND(P$10&lt;$J441,#REF!=0),1,IF(O441&lt;&gt;#REF!,0,#REF!)))</f>
        <v>#REF!</v>
      </c>
      <c r="Q441" s="43" t="e">
        <f>IF(Q$10=$J441,#REF!+1,IF(AND(Q$10&lt;$J441,#REF!=0),1,IF(P441&lt;&gt;#REF!,0,#REF!)))</f>
        <v>#REF!</v>
      </c>
      <c r="R441" s="43" t="e">
        <f>IF(R$10=$J441,#REF!+1,IF(AND(R$10&lt;$J441,#REF!=0),1,IF(Q441&lt;&gt;#REF!,0,#REF!)))</f>
        <v>#REF!</v>
      </c>
      <c r="S441" s="44" t="e">
        <f>IF(S$10=$J441,#REF!+1,IF(AND(S$10&lt;$J441,#REF!=0),1,IF(R441&lt;&gt;#REF!,0,#REF!)))</f>
        <v>#REF!</v>
      </c>
      <c r="T441" s="42" t="e">
        <f t="shared" si="142"/>
        <v>#REF!</v>
      </c>
      <c r="U441" s="43" t="e">
        <f t="shared" si="142"/>
        <v>#REF!</v>
      </c>
      <c r="V441" s="43" t="e">
        <f t="shared" si="142"/>
        <v>#REF!</v>
      </c>
      <c r="W441" s="43" t="e">
        <f t="shared" si="142"/>
        <v>#REF!</v>
      </c>
      <c r="X441" s="43" t="e">
        <f t="shared" si="142"/>
        <v>#REF!</v>
      </c>
      <c r="Y441" s="43" t="e">
        <f t="shared" si="142"/>
        <v>#REF!</v>
      </c>
      <c r="Z441" s="43" t="e">
        <f t="shared" si="142"/>
        <v>#REF!</v>
      </c>
      <c r="AA441" s="43" t="e">
        <f t="shared" si="142"/>
        <v>#REF!</v>
      </c>
      <c r="AB441" s="43" t="e">
        <f t="shared" si="142"/>
        <v>#REF!</v>
      </c>
      <c r="AC441" s="45" t="e">
        <f t="shared" si="143"/>
        <v>#REF!</v>
      </c>
      <c r="BH441" s="147" t="s">
        <v>65</v>
      </c>
    </row>
    <row r="442" spans="1:61" s="27" customFormat="1" ht="14.4" x14ac:dyDescent="0.3">
      <c r="A442" s="68"/>
      <c r="B442" s="147" t="s">
        <v>1</v>
      </c>
      <c r="C442" s="49"/>
      <c r="D442" s="49"/>
      <c r="E442" s="86"/>
      <c r="F442" s="70">
        <f>F437+F441+F31</f>
        <v>363499218.48355442</v>
      </c>
      <c r="G442" s="70"/>
      <c r="H442" s="148"/>
      <c r="I442" s="40" t="e">
        <f t="shared" si="141"/>
        <v>#REF!</v>
      </c>
      <c r="J442" s="41">
        <v>4</v>
      </c>
      <c r="K442" s="42" t="e">
        <f>IF(J442=$K$10,#REF!+1,#REF!)</f>
        <v>#REF!</v>
      </c>
      <c r="L442" s="43" t="e">
        <f>IF(L$10=$J442,#REF!+1,IF(AND(L$10&lt;$J442,#REF!=0),1,IF(K442&lt;&gt;#REF!,0,#REF!)))</f>
        <v>#REF!</v>
      </c>
      <c r="M442" s="43" t="e">
        <f>IF(M$10=$J442,#REF!+1,IF(AND(M$10&lt;$J442,#REF!=0),1,IF(L442&lt;&gt;#REF!,0,#REF!)))</f>
        <v>#REF!</v>
      </c>
      <c r="N442" s="43" t="e">
        <f>IF(N$10=$J442,#REF!+1,IF(AND(N$10&lt;$J442,#REF!=0),1,IF(M442&lt;&gt;#REF!,0,#REF!)))</f>
        <v>#REF!</v>
      </c>
      <c r="O442" s="43" t="e">
        <f>IF(O$10=$J442,#REF!+1,IF(AND(O$10&lt;$J442,#REF!=0),1,IF(N442&lt;&gt;#REF!,0,#REF!)))</f>
        <v>#REF!</v>
      </c>
      <c r="P442" s="43" t="e">
        <f>IF(P$10=$J442,#REF!+1,IF(AND(P$10&lt;$J442,#REF!=0),1,IF(O442&lt;&gt;#REF!,0,#REF!)))</f>
        <v>#REF!</v>
      </c>
      <c r="Q442" s="43" t="e">
        <f>IF(Q$10=$J442,#REF!+1,IF(AND(Q$10&lt;$J442,#REF!=0),1,IF(P442&lt;&gt;#REF!,0,#REF!)))</f>
        <v>#REF!</v>
      </c>
      <c r="R442" s="43" t="e">
        <f>IF(R$10=$J442,#REF!+1,IF(AND(R$10&lt;$J442,#REF!=0),1,IF(Q442&lt;&gt;#REF!,0,#REF!)))</f>
        <v>#REF!</v>
      </c>
      <c r="S442" s="44" t="e">
        <f>IF(S$10=$J442,#REF!+1,IF(AND(S$10&lt;$J442,#REF!=0),1,IF(R442&lt;&gt;#REF!,0,#REF!)))</f>
        <v>#REF!</v>
      </c>
      <c r="T442" s="42" t="e">
        <f t="shared" si="142"/>
        <v>#REF!</v>
      </c>
      <c r="U442" s="43" t="e">
        <f t="shared" si="142"/>
        <v>#REF!</v>
      </c>
      <c r="V442" s="43" t="e">
        <f t="shared" si="142"/>
        <v>#REF!</v>
      </c>
      <c r="W442" s="43" t="e">
        <f t="shared" si="142"/>
        <v>#REF!</v>
      </c>
      <c r="X442" s="43" t="e">
        <f t="shared" si="142"/>
        <v>#REF!</v>
      </c>
      <c r="Y442" s="43" t="e">
        <f t="shared" si="142"/>
        <v>#REF!</v>
      </c>
      <c r="Z442" s="43" t="e">
        <f t="shared" si="142"/>
        <v>#REF!</v>
      </c>
      <c r="AA442" s="43" t="e">
        <f t="shared" si="142"/>
        <v>#REF!</v>
      </c>
      <c r="AB442" s="43" t="e">
        <f t="shared" si="142"/>
        <v>#REF!</v>
      </c>
      <c r="AC442" s="45" t="e">
        <f t="shared" si="143"/>
        <v>#REF!</v>
      </c>
      <c r="BH442" s="147" t="s">
        <v>1</v>
      </c>
    </row>
    <row r="443" spans="1:61" s="27" customFormat="1" ht="14.4" x14ac:dyDescent="0.3">
      <c r="A443" s="68"/>
      <c r="B443" s="147" t="s">
        <v>18</v>
      </c>
      <c r="C443" s="49"/>
      <c r="D443" s="49">
        <v>0.18</v>
      </c>
      <c r="E443" s="86"/>
      <c r="F443" s="70">
        <f>F442*0.18</f>
        <v>65429859.327039793</v>
      </c>
      <c r="G443" s="70"/>
      <c r="H443" s="148"/>
      <c r="I443" s="40" t="e">
        <f t="shared" si="141"/>
        <v>#REF!</v>
      </c>
      <c r="J443" s="41">
        <v>4</v>
      </c>
      <c r="K443" s="42" t="e">
        <f t="shared" ref="K443" si="144">IF(J443=$K$10,K442+1,K442)</f>
        <v>#REF!</v>
      </c>
      <c r="L443" s="43" t="e">
        <f t="shared" ref="L443:S443" si="145">IF(L$10=$J443,L442+1,IF(AND(L$10&lt;$J443,L442=0),1,IF(K443&lt;&gt;K442,0,L442)))</f>
        <v>#REF!</v>
      </c>
      <c r="M443" s="43" t="e">
        <f t="shared" si="145"/>
        <v>#REF!</v>
      </c>
      <c r="N443" s="43" t="e">
        <f t="shared" si="145"/>
        <v>#REF!</v>
      </c>
      <c r="O443" s="43" t="e">
        <f t="shared" si="145"/>
        <v>#REF!</v>
      </c>
      <c r="P443" s="43" t="e">
        <f t="shared" si="145"/>
        <v>#REF!</v>
      </c>
      <c r="Q443" s="43" t="e">
        <f t="shared" si="145"/>
        <v>#REF!</v>
      </c>
      <c r="R443" s="43" t="e">
        <f t="shared" si="145"/>
        <v>#REF!</v>
      </c>
      <c r="S443" s="44" t="e">
        <f t="shared" si="145"/>
        <v>#REF!</v>
      </c>
      <c r="T443" s="42" t="e">
        <f t="shared" si="142"/>
        <v>#REF!</v>
      </c>
      <c r="U443" s="43" t="e">
        <f t="shared" si="142"/>
        <v>#REF!</v>
      </c>
      <c r="V443" s="43" t="e">
        <f t="shared" si="142"/>
        <v>#REF!</v>
      </c>
      <c r="W443" s="43" t="e">
        <f t="shared" si="142"/>
        <v>#REF!</v>
      </c>
      <c r="X443" s="43" t="e">
        <f t="shared" si="142"/>
        <v>#REF!</v>
      </c>
      <c r="Y443" s="43" t="e">
        <f t="shared" si="142"/>
        <v>#REF!</v>
      </c>
      <c r="Z443" s="43" t="e">
        <f t="shared" si="142"/>
        <v>#REF!</v>
      </c>
      <c r="AA443" s="43" t="e">
        <f t="shared" si="142"/>
        <v>#REF!</v>
      </c>
      <c r="AB443" s="43" t="e">
        <f t="shared" si="142"/>
        <v>#REF!</v>
      </c>
      <c r="AC443" s="45" t="e">
        <f t="shared" si="143"/>
        <v>#REF!</v>
      </c>
      <c r="BG443" s="27">
        <v>2854382490</v>
      </c>
      <c r="BH443" s="147" t="s">
        <v>18</v>
      </c>
    </row>
    <row r="444" spans="1:61" s="27" customFormat="1" ht="14.4" x14ac:dyDescent="0.3">
      <c r="A444" s="68"/>
      <c r="B444" s="147" t="s">
        <v>609</v>
      </c>
      <c r="C444" s="49"/>
      <c r="D444" s="49"/>
      <c r="E444" s="86"/>
      <c r="F444" s="70">
        <f>F442+F443</f>
        <v>428929077.8105942</v>
      </c>
      <c r="G444" s="70"/>
      <c r="H444" s="148"/>
      <c r="I444" s="40"/>
      <c r="J444" s="41"/>
      <c r="K444" s="42"/>
      <c r="L444" s="43"/>
      <c r="M444" s="43"/>
      <c r="N444" s="43"/>
      <c r="O444" s="43"/>
      <c r="P444" s="43"/>
      <c r="Q444" s="43"/>
      <c r="R444" s="43"/>
      <c r="S444" s="44"/>
      <c r="T444" s="42"/>
      <c r="U444" s="43"/>
      <c r="V444" s="43"/>
      <c r="W444" s="43"/>
      <c r="X444" s="43"/>
      <c r="Y444" s="43"/>
      <c r="Z444" s="43"/>
      <c r="AA444" s="43"/>
      <c r="AB444" s="43"/>
      <c r="AC444" s="45"/>
      <c r="BG444" s="27">
        <v>2410585357.1100001</v>
      </c>
      <c r="BH444" s="147" t="s">
        <v>609</v>
      </c>
    </row>
    <row r="445" spans="1:61" ht="17.399999999999999" x14ac:dyDescent="0.25">
      <c r="C445" s="199"/>
      <c r="D445" s="200"/>
      <c r="E445" s="201"/>
      <c r="F445" s="202"/>
      <c r="G445" s="203"/>
      <c r="H445" s="204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</row>
    <row r="446" spans="1:61" s="7" customFormat="1" ht="33.75" customHeight="1" x14ac:dyDescent="0.25">
      <c r="A446" s="209" t="s">
        <v>985</v>
      </c>
      <c r="B446" s="209"/>
      <c r="C446" s="209"/>
      <c r="D446" s="209"/>
      <c r="E446" s="209"/>
      <c r="F446" s="209"/>
      <c r="G446" s="209"/>
      <c r="H446" s="209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</row>
    <row r="447" spans="1:61" s="7" customFormat="1" x14ac:dyDescent="0.25">
      <c r="A447" s="2"/>
      <c r="B447" s="3"/>
      <c r="C447" s="199"/>
      <c r="D447" s="200"/>
      <c r="E447" s="201"/>
      <c r="F447" s="202"/>
      <c r="G447" s="206"/>
      <c r="H447" s="207"/>
      <c r="I447" s="205"/>
      <c r="J447" s="205"/>
      <c r="K447" s="205"/>
      <c r="L447" s="205"/>
      <c r="M447" s="205"/>
      <c r="N447" s="205"/>
      <c r="O447" s="205"/>
      <c r="P447" s="205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</row>
    <row r="448" spans="1:61" s="7" customFormat="1" x14ac:dyDescent="0.25">
      <c r="A448" s="2"/>
      <c r="B448" s="3"/>
      <c r="C448" s="199"/>
      <c r="D448" s="200"/>
      <c r="E448" s="201"/>
      <c r="F448" s="202"/>
      <c r="G448" s="203"/>
      <c r="H448" s="207"/>
      <c r="I448" s="205"/>
      <c r="J448" s="205"/>
      <c r="K448" s="205"/>
      <c r="L448" s="205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</row>
    <row r="449" spans="1:61" s="7" customFormat="1" x14ac:dyDescent="0.25">
      <c r="A449" s="2"/>
      <c r="B449" s="3"/>
      <c r="C449" s="199"/>
      <c r="D449" s="200"/>
      <c r="E449" s="201"/>
      <c r="F449" s="202"/>
      <c r="G449" s="203"/>
      <c r="H449" s="208"/>
      <c r="I449" s="205"/>
      <c r="J449" s="205"/>
      <c r="K449" s="205"/>
      <c r="L449" s="205"/>
      <c r="M449" s="205"/>
      <c r="N449" s="205"/>
      <c r="O449" s="205"/>
      <c r="P449" s="205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</row>
    <row r="450" spans="1:61" s="7" customFormat="1" x14ac:dyDescent="0.25">
      <c r="A450" s="2"/>
      <c r="B450" s="3"/>
      <c r="C450" s="4"/>
      <c r="D450" s="149"/>
      <c r="E450" s="5"/>
      <c r="F450" s="150"/>
      <c r="G450" s="10"/>
      <c r="H450" s="11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</row>
    <row r="451" spans="1:61" s="7" customFormat="1" x14ac:dyDescent="0.25">
      <c r="A451" s="2"/>
      <c r="B451" s="3"/>
      <c r="C451" s="4"/>
      <c r="D451" s="4"/>
      <c r="E451" s="5"/>
      <c r="F451" s="150"/>
      <c r="G451" s="10"/>
      <c r="H451" s="15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</row>
    <row r="452" spans="1:61" s="7" customFormat="1" x14ac:dyDescent="0.25">
      <c r="A452" s="2"/>
      <c r="B452" s="3"/>
      <c r="C452" s="4"/>
      <c r="D452" s="4"/>
      <c r="E452" s="5"/>
      <c r="F452" s="150"/>
      <c r="G452" s="10"/>
      <c r="H452" s="10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</row>
    <row r="453" spans="1:61" s="7" customFormat="1" x14ac:dyDescent="0.25">
      <c r="A453" s="2"/>
      <c r="B453" s="3"/>
      <c r="C453" s="4"/>
      <c r="D453" s="4"/>
      <c r="E453" s="5"/>
      <c r="F453" s="150"/>
      <c r="G453" s="10"/>
      <c r="H453" s="152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</row>
    <row r="454" spans="1:61" s="7" customFormat="1" x14ac:dyDescent="0.25">
      <c r="A454" s="2"/>
      <c r="B454" s="3"/>
      <c r="C454" s="4"/>
      <c r="D454" s="4"/>
      <c r="E454" s="153"/>
      <c r="F454" s="150"/>
      <c r="G454" s="10"/>
      <c r="H454" s="1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</row>
    <row r="455" spans="1:61" s="7" customFormat="1" ht="15.6" x14ac:dyDescent="0.25">
      <c r="A455" s="2"/>
      <c r="B455" s="3"/>
      <c r="C455" s="4"/>
      <c r="D455" s="4"/>
      <c r="E455" s="10"/>
      <c r="F455" s="154"/>
      <c r="G455" s="10"/>
      <c r="H455" s="155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</row>
    <row r="456" spans="1:61" s="7" customFormat="1" ht="15.6" x14ac:dyDescent="0.25">
      <c r="A456" s="2"/>
      <c r="B456" s="3"/>
      <c r="C456" s="4"/>
      <c r="D456" s="4"/>
      <c r="E456" s="156"/>
      <c r="F456" s="157"/>
      <c r="G456" s="10"/>
      <c r="H456" s="1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</row>
    <row r="458" spans="1:61" s="7" customFormat="1" x14ac:dyDescent="0.25">
      <c r="A458" s="2"/>
      <c r="B458" s="3"/>
      <c r="C458" s="4"/>
      <c r="D458" s="4"/>
      <c r="E458" s="5"/>
      <c r="F458" s="6"/>
      <c r="G458" s="10"/>
      <c r="H458" s="11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</row>
    <row r="459" spans="1:61" s="7" customFormat="1" x14ac:dyDescent="0.25">
      <c r="A459" s="2"/>
      <c r="B459" s="3"/>
      <c r="C459" s="4"/>
      <c r="D459" s="4"/>
      <c r="E459" s="5"/>
      <c r="F459" s="6"/>
      <c r="G459" s="10"/>
      <c r="H459" s="11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</row>
    <row r="460" spans="1:61" s="7" customFormat="1" x14ac:dyDescent="0.25">
      <c r="A460" s="2"/>
      <c r="B460" s="3"/>
      <c r="C460" s="4"/>
      <c r="D460" s="4"/>
      <c r="E460" s="5"/>
      <c r="F460" s="6"/>
      <c r="G460" s="10"/>
      <c r="H460" s="1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</row>
    <row r="461" spans="1:61" s="7" customFormat="1" x14ac:dyDescent="0.25">
      <c r="A461" s="2"/>
      <c r="B461" s="3"/>
      <c r="C461" s="4"/>
      <c r="D461" s="4"/>
      <c r="E461" s="5"/>
      <c r="F461" s="158"/>
      <c r="G461" s="151"/>
      <c r="H461" s="1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</row>
    <row r="462" spans="1:61" s="11" customFormat="1" x14ac:dyDescent="0.25">
      <c r="A462" s="2"/>
      <c r="B462" s="3"/>
      <c r="C462" s="4"/>
      <c r="D462" s="4"/>
      <c r="E462" s="5"/>
      <c r="F462" s="6"/>
      <c r="G462" s="10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</row>
    <row r="463" spans="1:61" s="11" customFormat="1" x14ac:dyDescent="0.25">
      <c r="A463" s="2"/>
      <c r="B463" s="3"/>
      <c r="C463" s="4"/>
      <c r="D463" s="4"/>
      <c r="E463" s="5"/>
      <c r="F463" s="6"/>
      <c r="G463" s="151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</row>
    <row r="466" spans="1:61" s="11" customFormat="1" x14ac:dyDescent="0.25">
      <c r="A466" s="1"/>
      <c r="B466" s="3"/>
      <c r="C466" s="4"/>
      <c r="D466" s="4"/>
      <c r="E466" s="5"/>
      <c r="F466" s="6"/>
      <c r="G466" s="10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</row>
    <row r="467" spans="1:61" s="11" customFormat="1" x14ac:dyDescent="0.25">
      <c r="A467" s="1"/>
      <c r="B467" s="3"/>
      <c r="C467" s="4"/>
      <c r="D467" s="4"/>
      <c r="E467" s="5"/>
      <c r="F467" s="6"/>
      <c r="G467" s="10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</row>
  </sheetData>
  <mergeCells count="55">
    <mergeCell ref="A147:A148"/>
    <mergeCell ref="B147:B148"/>
    <mergeCell ref="F147:F148"/>
    <mergeCell ref="G147:G148"/>
    <mergeCell ref="H147:H148"/>
    <mergeCell ref="A143:A144"/>
    <mergeCell ref="B143:B144"/>
    <mergeCell ref="F143:F144"/>
    <mergeCell ref="G143:G144"/>
    <mergeCell ref="H143:H144"/>
    <mergeCell ref="A145:A146"/>
    <mergeCell ref="B145:B146"/>
    <mergeCell ref="F145:F146"/>
    <mergeCell ref="G145:G146"/>
    <mergeCell ref="H145:H146"/>
    <mergeCell ref="G56:G57"/>
    <mergeCell ref="H56:H57"/>
    <mergeCell ref="H139:H140"/>
    <mergeCell ref="A141:A142"/>
    <mergeCell ref="B141:B142"/>
    <mergeCell ref="F141:F142"/>
    <mergeCell ref="G141:G142"/>
    <mergeCell ref="H141:H142"/>
    <mergeCell ref="G139:G140"/>
    <mergeCell ref="A139:A140"/>
    <mergeCell ref="B139:B140"/>
    <mergeCell ref="F139:F140"/>
    <mergeCell ref="T9:AC9"/>
    <mergeCell ref="A10:D10"/>
    <mergeCell ref="F8:F9"/>
    <mergeCell ref="G8:H8"/>
    <mergeCell ref="I9:I10"/>
    <mergeCell ref="J9:J10"/>
    <mergeCell ref="K9:S9"/>
    <mergeCell ref="A8:A9"/>
    <mergeCell ref="B8:B9"/>
    <mergeCell ref="C8:C9"/>
    <mergeCell ref="D8:D9"/>
    <mergeCell ref="E8:E9"/>
    <mergeCell ref="A446:H446"/>
    <mergeCell ref="G1:H1"/>
    <mergeCell ref="A3:H3"/>
    <mergeCell ref="A4:H4"/>
    <mergeCell ref="A6:D6"/>
    <mergeCell ref="A7:D7"/>
    <mergeCell ref="H51:H52"/>
    <mergeCell ref="A51:A52"/>
    <mergeCell ref="B51:B52"/>
    <mergeCell ref="G51:G52"/>
    <mergeCell ref="A53:A54"/>
    <mergeCell ref="B53:B54"/>
    <mergeCell ref="G53:G54"/>
    <mergeCell ref="H53:H54"/>
    <mergeCell ref="A56:A57"/>
    <mergeCell ref="B56:B57"/>
  </mergeCells>
  <conditionalFormatting sqref="G461:H461 F462:H465 A468:H680 B466:H467 G55:H55 A51:F56 B57:F57 F58:H138 A58:E139 B140:E140 F445:H445 F437 F149:H436 A13:H50 F439:G444 A141:E445 BH437:BH444 H437:H444 A447:E465 A446 F447:H460">
    <cfRule type="expression" dxfId="23" priority="40">
      <formula>$J13=3</formula>
    </cfRule>
    <cfRule type="expression" dxfId="22" priority="41">
      <formula>$J13=2</formula>
    </cfRule>
    <cfRule type="expression" dxfId="21" priority="42">
      <formula>$J13=1</formula>
    </cfRule>
  </conditionalFormatting>
  <conditionalFormatting sqref="BG442">
    <cfRule type="expression" dxfId="20" priority="37">
      <formula>$J442=3</formula>
    </cfRule>
    <cfRule type="expression" dxfId="19" priority="38">
      <formula>$J442=2</formula>
    </cfRule>
    <cfRule type="expression" dxfId="18" priority="39">
      <formula>$J442=1</formula>
    </cfRule>
  </conditionalFormatting>
  <conditionalFormatting sqref="BG443">
    <cfRule type="expression" dxfId="17" priority="34">
      <formula>$J443=3</formula>
    </cfRule>
    <cfRule type="expression" dxfId="16" priority="35">
      <formula>$J443=2</formula>
    </cfRule>
    <cfRule type="expression" dxfId="15" priority="36">
      <formula>$J443=1</formula>
    </cfRule>
  </conditionalFormatting>
  <conditionalFormatting sqref="F461">
    <cfRule type="expression" dxfId="14" priority="25">
      <formula>$BG456=3</formula>
    </cfRule>
    <cfRule type="expression" dxfId="13" priority="26">
      <formula>$BG456=2</formula>
    </cfRule>
    <cfRule type="expression" dxfId="12" priority="27">
      <formula>$BG456=1</formula>
    </cfRule>
  </conditionalFormatting>
  <conditionalFormatting sqref="G53:H53 G51:H51 G56:H56 F139:H139 F141:H141 F143:H143 F145:H145 F147:H147">
    <cfRule type="expression" dxfId="11" priority="43">
      <formula>$J52=3</formula>
    </cfRule>
    <cfRule type="expression" dxfId="10" priority="44">
      <formula>$J52=2</formula>
    </cfRule>
    <cfRule type="expression" dxfId="9" priority="45">
      <formula>$J52=1</formula>
    </cfRule>
  </conditionalFormatting>
  <conditionalFormatting sqref="G437">
    <cfRule type="expression" dxfId="8" priority="22">
      <formula>$J437=3</formula>
    </cfRule>
    <cfRule type="expression" dxfId="7" priority="23">
      <formula>$J437=2</formula>
    </cfRule>
    <cfRule type="expression" dxfId="6" priority="24">
      <formula>$J437=1</formula>
    </cfRule>
  </conditionalFormatting>
  <conditionalFormatting sqref="G438">
    <cfRule type="expression" dxfId="5" priority="19">
      <formula>$J438=3</formula>
    </cfRule>
    <cfRule type="expression" dxfId="4" priority="20">
      <formula>$J438=2</formula>
    </cfRule>
    <cfRule type="expression" dxfId="3" priority="21">
      <formula>$J438=1</formula>
    </cfRule>
  </conditionalFormatting>
  <conditionalFormatting sqref="F438">
    <cfRule type="expression" dxfId="2" priority="1">
      <formula>$J438=3</formula>
    </cfRule>
    <cfRule type="expression" dxfId="1" priority="2">
      <formula>$J438=2</formula>
    </cfRule>
    <cfRule type="expression" dxfId="0" priority="3">
      <formula>$J438=1</formula>
    </cfRule>
  </conditionalFormatting>
  <printOptions horizontalCentered="1"/>
  <pageMargins left="0.19685039370078741" right="0.19685039370078741" top="0.59055118110236227" bottom="0.39370078740157483" header="0" footer="0.19685039370078741"/>
  <pageSetup paperSize="9" scale="67" firstPageNumber="2" fitToHeight="0" orientation="landscape" useFirstPageNumber="1" r:id="rId1"/>
  <headerFooter>
    <oddFooter>&amp;C11.3 -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Button 2">
              <controlPr defaultSize="0" print="0" autoFill="0" autoPict="0" macro="[3]!form2">
                <anchor moveWithCells="1" sizeWithCells="1">
                  <from>
                    <xdr:col>5</xdr:col>
                    <xdr:colOff>121920</xdr:colOff>
                    <xdr:row>5</xdr:row>
                    <xdr:rowOff>0</xdr:rowOff>
                  </from>
                  <to>
                    <xdr:col>5</xdr:col>
                    <xdr:colOff>121920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 3</vt:lpstr>
      <vt:lpstr>'Вед 3'!Заголовки_для_печати</vt:lpstr>
      <vt:lpstr>'Вед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2017-03-10T06:48:15Z</dcterms:modified>
</cp:coreProperties>
</file>