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КР. ПОЛЯНА" sheetId="3" r:id="rId1"/>
  </sheets>
  <calcPr calcId="145621"/>
</workbook>
</file>

<file path=xl/calcChain.xml><?xml version="1.0" encoding="utf-8"?>
<calcChain xmlns="http://schemas.openxmlformats.org/spreadsheetml/2006/main">
  <c r="I33" i="3" l="1"/>
  <c r="I34" i="3"/>
  <c r="I35" i="3"/>
  <c r="J33" i="3"/>
  <c r="J34" i="3"/>
  <c r="J35" i="3"/>
  <c r="K35" i="3" s="1"/>
  <c r="I32" i="3"/>
  <c r="J32" i="3"/>
  <c r="J31" i="3"/>
  <c r="K31" i="3" s="1"/>
  <c r="J30" i="3"/>
  <c r="I31" i="3"/>
  <c r="J13" i="3"/>
  <c r="I13" i="3"/>
  <c r="J12" i="3"/>
  <c r="K12" i="3" s="1"/>
  <c r="I12" i="3"/>
  <c r="I11" i="3"/>
  <c r="J11" i="3"/>
  <c r="I10" i="3"/>
  <c r="K10" i="3" s="1"/>
  <c r="J9" i="3"/>
  <c r="I9" i="3"/>
  <c r="I30" i="3"/>
  <c r="K11" i="3" l="1"/>
  <c r="K34" i="3"/>
  <c r="K13" i="3"/>
  <c r="K32" i="3"/>
  <c r="K33" i="3"/>
  <c r="K30" i="3"/>
  <c r="K9" i="3"/>
  <c r="K24" i="3"/>
  <c r="K27" i="3" s="1"/>
  <c r="K7" i="3"/>
  <c r="K14" i="3" l="1"/>
  <c r="K16" i="3" s="1"/>
  <c r="K26" i="3"/>
  <c r="K25" i="3"/>
  <c r="K28" i="3" s="1"/>
  <c r="K36" i="3"/>
  <c r="K15" i="3" l="1"/>
  <c r="K17" i="3"/>
  <c r="K38" i="3"/>
  <c r="K39" i="3"/>
  <c r="K37" i="3"/>
  <c r="K18" i="3"/>
  <c r="K40" i="3" l="1"/>
</calcChain>
</file>

<file path=xl/sharedStrings.xml><?xml version="1.0" encoding="utf-8"?>
<sst xmlns="http://schemas.openxmlformats.org/spreadsheetml/2006/main" count="113" uniqueCount="71">
  <si>
    <t>№п/п</t>
  </si>
  <si>
    <t>Наименование работ</t>
  </si>
  <si>
    <t>Стоимость единицы</t>
  </si>
  <si>
    <t>Итого</t>
  </si>
  <si>
    <t>Итого работа +материал</t>
  </si>
  <si>
    <t>Примечание</t>
  </si>
  <si>
    <t>Ед. изм.</t>
  </si>
  <si>
    <t>кол-во</t>
  </si>
  <si>
    <t>Материала</t>
  </si>
  <si>
    <t>шт</t>
  </si>
  <si>
    <t>м2</t>
  </si>
  <si>
    <t>Грунтовка</t>
  </si>
  <si>
    <t>Шпатлевка</t>
  </si>
  <si>
    <t>итого</t>
  </si>
  <si>
    <t>Работы</t>
  </si>
  <si>
    <t>Материалы затратной части</t>
  </si>
  <si>
    <t>Кол-во ресурса на ед. изм.</t>
  </si>
  <si>
    <t xml:space="preserve">1 м2 </t>
  </si>
  <si>
    <t>Окраска</t>
  </si>
  <si>
    <t>Защитное ограждение из пленки</t>
  </si>
  <si>
    <t>1 м2</t>
  </si>
  <si>
    <t xml:space="preserve">Ориентировочная стоимость 1м2  </t>
  </si>
  <si>
    <t xml:space="preserve">Стоимость указана с учетом НДС, транспортных и накладных расходов, </t>
  </si>
  <si>
    <t>Подготовительные работы</t>
  </si>
  <si>
    <t>Снятие и установка стеллажей, полок, мебели</t>
  </si>
  <si>
    <t>Шлифовка поверхностей</t>
  </si>
  <si>
    <t>Обеспыливание</t>
  </si>
  <si>
    <t>Отделочные работы, стены внутренние.</t>
  </si>
  <si>
    <t>Экран на радиаторы отопления</t>
  </si>
  <si>
    <t>ГКЛ разборка</t>
  </si>
  <si>
    <t>Грунтование  деревянного покрытия</t>
  </si>
  <si>
    <t>Тиккурила Паркетти Ясся лак</t>
  </si>
  <si>
    <t>10 л</t>
  </si>
  <si>
    <t>перед</t>
  </si>
  <si>
    <t>Нанесения лакового грунтовочного покрытия первый слой Parketti-Assa</t>
  </si>
  <si>
    <t>Parketti-Assa  2—3 раза</t>
  </si>
  <si>
    <t>10 м2 -1 литр</t>
  </si>
  <si>
    <t>970 р</t>
  </si>
  <si>
    <t>Нанесения лакового покрытия каждый  последующий слой</t>
  </si>
  <si>
    <t>Стены внутренние</t>
  </si>
  <si>
    <t>Решетки жалюзийные</t>
  </si>
  <si>
    <t>НДС 18%</t>
  </si>
  <si>
    <t>Транспортные расходы 20%</t>
  </si>
  <si>
    <t>Накладные расходы  30%</t>
  </si>
  <si>
    <t>(1 литр грунтовки на 15 м.кв.) 5260 р 9 литров</t>
  </si>
  <si>
    <t>Работы по устройству  лакового покрытия полов из древесины</t>
  </si>
  <si>
    <t>Расчет материала дан на м2</t>
  </si>
  <si>
    <t>Выезд прораба (в пределах МКАД)</t>
  </si>
  <si>
    <t>Выезд прораба (до 25 км от МКАД)</t>
  </si>
  <si>
    <t>Выезд прораба (от 25 км от МКАД)</t>
  </si>
  <si>
    <t>Душевная беседа с мастером</t>
  </si>
  <si>
    <t>Консультация или составление сметы</t>
  </si>
  <si>
    <t>Коэффициент на работы с дорогостоящими материалами и оборудованием</t>
  </si>
  <si>
    <t>Коэффициент на работы свыше 3 метров</t>
  </si>
  <si>
    <t>Минимальная стоимость сварочных работ</t>
  </si>
  <si>
    <t>Минимальный объем отделочных работ в Москве</t>
  </si>
  <si>
    <t>Минимальный объем отделочных работ в Подмосковье</t>
  </si>
  <si>
    <t>Помощь в приобритении материалов в будние дни (не более 3-х часов)</t>
  </si>
  <si>
    <t>Помощь в приобритении материалов в выходные дни (не более 3-х часов)</t>
  </si>
  <si>
    <t>Услуга по покупке материалов, зап. частей и прочее</t>
  </si>
  <si>
    <t>Услуги по взаимодействию с эксплуатационной организацией (ДЕЗ)</t>
  </si>
  <si>
    <t>При объеме работ менее 50м2  коэффициент 1,4</t>
  </si>
  <si>
    <t>договорные</t>
  </si>
  <si>
    <t>Наждачная бумага</t>
  </si>
  <si>
    <t>грунтовка</t>
  </si>
  <si>
    <t>лак</t>
  </si>
  <si>
    <t xml:space="preserve">лак </t>
  </si>
  <si>
    <t xml:space="preserve">ГКЛ </t>
  </si>
  <si>
    <t xml:space="preserve">Шпатлевка </t>
  </si>
  <si>
    <t>Грунтовка для ГКЛ</t>
  </si>
  <si>
    <t>Краска в/эм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</si>
</sst>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9"/>
      <color rgb="FF000000"/>
      <name val="Verdana"/>
      <family val="2"/>
      <charset val="204"/>
    </font>
    <font>
      <sz val="1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50505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164" fontId="1" fillId="0" borderId="0" xfId="0" applyNumberFormat="1" applyFont="1"/>
    <xf numFmtId="0" fontId="3" fillId="0" borderId="3" xfId="0" applyFont="1" applyFill="1" applyBorder="1" applyAlignment="1">
      <alignment wrapText="1"/>
    </xf>
    <xf numFmtId="4" fontId="3" fillId="0" borderId="17" xfId="0" applyNumberFormat="1" applyFont="1" applyFill="1" applyBorder="1"/>
    <xf numFmtId="0" fontId="3" fillId="0" borderId="4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4" fontId="3" fillId="0" borderId="2" xfId="0" applyNumberFormat="1" applyFont="1" applyFill="1" applyBorder="1"/>
    <xf numFmtId="0" fontId="3" fillId="0" borderId="24" xfId="0" applyFont="1" applyFill="1" applyBorder="1" applyAlignment="1">
      <alignment horizontal="center"/>
    </xf>
    <xf numFmtId="164" fontId="3" fillId="0" borderId="0" xfId="0" applyNumberFormat="1" applyFont="1"/>
    <xf numFmtId="4" fontId="3" fillId="0" borderId="0" xfId="0" applyNumberFormat="1" applyFont="1"/>
    <xf numFmtId="0" fontId="3" fillId="0" borderId="11" xfId="0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/>
    <xf numFmtId="4" fontId="0" fillId="0" borderId="0" xfId="0" applyNumberFormat="1" applyFont="1"/>
    <xf numFmtId="0" fontId="0" fillId="0" borderId="18" xfId="0" applyFont="1" applyBorder="1"/>
    <xf numFmtId="0" fontId="2" fillId="0" borderId="16" xfId="0" applyFont="1" applyBorder="1" applyAlignment="1">
      <alignment horizontal="center"/>
    </xf>
    <xf numFmtId="0" fontId="0" fillId="0" borderId="0" xfId="0" applyFont="1" applyBorder="1"/>
    <xf numFmtId="4" fontId="3" fillId="0" borderId="8" xfId="0" applyNumberFormat="1" applyFont="1" applyFill="1" applyBorder="1"/>
    <xf numFmtId="4" fontId="3" fillId="0" borderId="12" xfId="0" applyNumberFormat="1" applyFont="1" applyFill="1" applyBorder="1"/>
    <xf numFmtId="0" fontId="2" fillId="0" borderId="21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/>
    </xf>
    <xf numFmtId="164" fontId="3" fillId="0" borderId="23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Fill="1" applyBorder="1"/>
    <xf numFmtId="0" fontId="3" fillId="0" borderId="29" xfId="0" applyFont="1" applyFill="1" applyBorder="1"/>
    <xf numFmtId="0" fontId="3" fillId="0" borderId="29" xfId="0" applyFont="1" applyFill="1" applyBorder="1" applyAlignment="1">
      <alignment wrapText="1"/>
    </xf>
    <xf numFmtId="0" fontId="3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/>
    </xf>
    <xf numFmtId="4" fontId="3" fillId="0" borderId="16" xfId="0" applyNumberFormat="1" applyFont="1" applyFill="1" applyBorder="1"/>
    <xf numFmtId="0" fontId="3" fillId="0" borderId="3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3" fillId="0" borderId="30" xfId="0" applyFont="1" applyFill="1" applyBorder="1" applyAlignment="1">
      <alignment vertical="center" wrapText="1"/>
    </xf>
    <xf numFmtId="4" fontId="3" fillId="0" borderId="31" xfId="0" applyNumberFormat="1" applyFont="1" applyFill="1" applyBorder="1"/>
    <xf numFmtId="0" fontId="2" fillId="0" borderId="3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/>
    <xf numFmtId="0" fontId="3" fillId="0" borderId="21" xfId="0" applyFont="1" applyFill="1" applyBorder="1"/>
    <xf numFmtId="164" fontId="3" fillId="0" borderId="22" xfId="0" applyNumberFormat="1" applyFont="1" applyFill="1" applyBorder="1"/>
    <xf numFmtId="164" fontId="3" fillId="0" borderId="23" xfId="0" applyNumberFormat="1" applyFont="1" applyFill="1" applyBorder="1"/>
    <xf numFmtId="164" fontId="3" fillId="0" borderId="26" xfId="0" applyNumberFormat="1" applyFont="1" applyFill="1" applyBorder="1"/>
    <xf numFmtId="0" fontId="2" fillId="0" borderId="11" xfId="0" applyFont="1" applyFill="1" applyBorder="1" applyAlignment="1">
      <alignment horizontal="center"/>
    </xf>
    <xf numFmtId="0" fontId="3" fillId="0" borderId="33" xfId="0" applyFont="1" applyFill="1" applyBorder="1"/>
    <xf numFmtId="0" fontId="3" fillId="0" borderId="3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27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2" fillId="0" borderId="29" xfId="0" applyFont="1" applyFill="1" applyBorder="1" applyAlignment="1">
      <alignment horizontal="center"/>
    </xf>
    <xf numFmtId="4" fontId="3" fillId="0" borderId="3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9"/>
  <sheetViews>
    <sheetView tabSelected="1" workbookViewId="0">
      <selection activeCell="N9" sqref="N9"/>
    </sheetView>
  </sheetViews>
  <sheetFormatPr defaultRowHeight="15" x14ac:dyDescent="0.25"/>
  <cols>
    <col min="1" max="1" width="6.140625" style="14" customWidth="1"/>
    <col min="2" max="2" width="39.5703125" style="14" customWidth="1"/>
    <col min="3" max="3" width="44.5703125" style="14" customWidth="1"/>
    <col min="4" max="4" width="10.140625" style="14" customWidth="1"/>
    <col min="5" max="5" width="7.85546875" style="14" customWidth="1"/>
    <col min="6" max="6" width="11.5703125" style="14" customWidth="1"/>
    <col min="7" max="7" width="11.28515625" style="15" customWidth="1"/>
    <col min="8" max="8" width="13" style="15" customWidth="1"/>
    <col min="9" max="9" width="9.140625" style="14"/>
    <col min="10" max="10" width="9.85546875" style="14" customWidth="1"/>
    <col min="11" max="11" width="16" style="16" customWidth="1"/>
    <col min="12" max="12" width="22.28515625" style="17" customWidth="1"/>
    <col min="13" max="13" width="18.28515625" style="14" customWidth="1"/>
    <col min="14" max="21" width="9.140625" style="14" customWidth="1"/>
    <col min="22" max="23" width="9.140625" style="14"/>
    <col min="24" max="33" width="0" style="14" hidden="1" customWidth="1"/>
    <col min="34" max="16384" width="9.140625" style="14"/>
  </cols>
  <sheetData>
    <row r="1" spans="1:32" ht="15" customHeight="1" x14ac:dyDescent="0.25"/>
    <row r="2" spans="1:32" ht="18.75" thickBot="1" x14ac:dyDescent="0.3">
      <c r="A2" s="88" t="s">
        <v>21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32" ht="47.25" customHeight="1" thickBot="1" x14ac:dyDescent="0.3">
      <c r="A3" s="84" t="s">
        <v>0</v>
      </c>
      <c r="B3" s="82" t="s">
        <v>1</v>
      </c>
      <c r="C3" s="80" t="s">
        <v>15</v>
      </c>
      <c r="D3" s="78" t="s">
        <v>6</v>
      </c>
      <c r="E3" s="78" t="s">
        <v>7</v>
      </c>
      <c r="F3" s="80" t="s">
        <v>16</v>
      </c>
      <c r="G3" s="92" t="s">
        <v>2</v>
      </c>
      <c r="H3" s="93"/>
      <c r="I3" s="92" t="s">
        <v>3</v>
      </c>
      <c r="J3" s="93"/>
      <c r="K3" s="94" t="s">
        <v>4</v>
      </c>
      <c r="L3" s="96" t="s">
        <v>5</v>
      </c>
      <c r="M3" s="1"/>
      <c r="Y3" s="14">
        <v>5990</v>
      </c>
      <c r="Z3" s="14" t="s">
        <v>32</v>
      </c>
      <c r="AA3" s="98" t="s">
        <v>31</v>
      </c>
      <c r="AB3" s="98"/>
      <c r="AC3" s="98"/>
      <c r="AD3" s="98"/>
      <c r="AE3" s="98"/>
      <c r="AF3" s="98"/>
    </row>
    <row r="4" spans="1:32" ht="15.75" thickBot="1" x14ac:dyDescent="0.3">
      <c r="A4" s="85"/>
      <c r="B4" s="83"/>
      <c r="C4" s="81"/>
      <c r="D4" s="79"/>
      <c r="E4" s="79"/>
      <c r="F4" s="81"/>
      <c r="G4" s="43" t="s">
        <v>14</v>
      </c>
      <c r="H4" s="43" t="s">
        <v>8</v>
      </c>
      <c r="I4" s="42" t="s">
        <v>14</v>
      </c>
      <c r="J4" s="42" t="s">
        <v>8</v>
      </c>
      <c r="K4" s="95"/>
      <c r="L4" s="97"/>
      <c r="AD4" s="15"/>
      <c r="AE4" s="15"/>
    </row>
    <row r="5" spans="1:32" ht="16.5" thickBot="1" x14ac:dyDescent="0.3">
      <c r="A5" s="89" t="s">
        <v>23</v>
      </c>
      <c r="B5" s="90"/>
      <c r="C5" s="90"/>
      <c r="D5" s="90"/>
      <c r="E5" s="90"/>
      <c r="F5" s="90"/>
      <c r="G5" s="90"/>
      <c r="H5" s="90"/>
      <c r="I5" s="90"/>
      <c r="J5" s="90"/>
      <c r="K5" s="91"/>
      <c r="L5" s="28"/>
      <c r="AD5" s="15"/>
      <c r="AE5" s="15"/>
    </row>
    <row r="6" spans="1:32" ht="31.5" thickBot="1" x14ac:dyDescent="0.3">
      <c r="A6" s="29">
        <v>1</v>
      </c>
      <c r="B6" s="26" t="s">
        <v>24</v>
      </c>
      <c r="C6" s="27"/>
      <c r="D6" s="27" t="s">
        <v>9</v>
      </c>
      <c r="E6" s="27">
        <v>1</v>
      </c>
      <c r="F6" s="27"/>
      <c r="G6" s="27">
        <v>1200</v>
      </c>
      <c r="H6" s="23"/>
      <c r="I6" s="27">
        <v>1200</v>
      </c>
      <c r="J6" s="27"/>
      <c r="K6" s="41">
        <v>1200</v>
      </c>
      <c r="L6" s="19"/>
      <c r="M6" s="20"/>
      <c r="Y6" s="53" t="s">
        <v>35</v>
      </c>
      <c r="Z6" s="14" t="s">
        <v>33</v>
      </c>
      <c r="AA6" s="14" t="s">
        <v>36</v>
      </c>
      <c r="AD6" s="15" t="s">
        <v>37</v>
      </c>
      <c r="AE6" s="15"/>
    </row>
    <row r="7" spans="1:32" ht="16.5" thickBot="1" x14ac:dyDescent="0.3">
      <c r="A7" s="75" t="s">
        <v>13</v>
      </c>
      <c r="B7" s="76"/>
      <c r="C7" s="76"/>
      <c r="D7" s="76"/>
      <c r="E7" s="76"/>
      <c r="F7" s="76"/>
      <c r="G7" s="76"/>
      <c r="H7" s="76"/>
      <c r="I7" s="76"/>
      <c r="J7" s="77"/>
      <c r="K7" s="40">
        <f>SUM(K6)</f>
        <v>1200</v>
      </c>
      <c r="L7" s="3"/>
    </row>
    <row r="8" spans="1:32" ht="16.5" thickBot="1" x14ac:dyDescent="0.3">
      <c r="A8" s="89" t="s">
        <v>45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1"/>
      <c r="M8" s="18"/>
    </row>
    <row r="9" spans="1:32" ht="22.5" customHeight="1" x14ac:dyDescent="0.25">
      <c r="A9" s="13">
        <v>1</v>
      </c>
      <c r="B9" s="32" t="s">
        <v>25</v>
      </c>
      <c r="C9" s="30" t="s">
        <v>63</v>
      </c>
      <c r="D9" s="30" t="s">
        <v>17</v>
      </c>
      <c r="E9" s="24">
        <v>1</v>
      </c>
      <c r="F9" s="24">
        <v>13</v>
      </c>
      <c r="G9" s="24">
        <v>290</v>
      </c>
      <c r="H9" s="24">
        <v>98</v>
      </c>
      <c r="I9" s="24">
        <f>G9*E9</f>
        <v>290</v>
      </c>
      <c r="J9" s="24">
        <f>H9*E9</f>
        <v>98</v>
      </c>
      <c r="K9" s="39">
        <f>J9+I9</f>
        <v>388</v>
      </c>
      <c r="L9" s="21"/>
    </row>
    <row r="10" spans="1:32" ht="22.5" customHeight="1" x14ac:dyDescent="0.25">
      <c r="A10" s="13">
        <v>2</v>
      </c>
      <c r="B10" s="8" t="s">
        <v>26</v>
      </c>
      <c r="C10" s="2"/>
      <c r="D10" s="30" t="s">
        <v>17</v>
      </c>
      <c r="E10" s="24">
        <v>1</v>
      </c>
      <c r="F10" s="24">
        <v>1.8</v>
      </c>
      <c r="G10" s="7">
        <v>180</v>
      </c>
      <c r="H10" s="7"/>
      <c r="I10" s="8">
        <f>G10*E10</f>
        <v>180</v>
      </c>
      <c r="J10" s="8"/>
      <c r="K10" s="39">
        <f>J10+I10</f>
        <v>180</v>
      </c>
      <c r="L10" s="21"/>
    </row>
    <row r="11" spans="1:32" ht="22.5" customHeight="1" x14ac:dyDescent="0.25">
      <c r="A11" s="44">
        <v>3</v>
      </c>
      <c r="B11" s="51" t="s">
        <v>30</v>
      </c>
      <c r="C11" s="46" t="s">
        <v>64</v>
      </c>
      <c r="D11" s="30" t="s">
        <v>17</v>
      </c>
      <c r="E11" s="47">
        <v>1</v>
      </c>
      <c r="F11" s="47"/>
      <c r="G11" s="48">
        <v>350</v>
      </c>
      <c r="H11" s="48">
        <v>85</v>
      </c>
      <c r="I11" s="8">
        <f>G11*E11</f>
        <v>350</v>
      </c>
      <c r="J11" s="39">
        <f>H11*E11</f>
        <v>85</v>
      </c>
      <c r="K11" s="39">
        <f>J11+I11</f>
        <v>435</v>
      </c>
      <c r="L11" s="52" t="s">
        <v>44</v>
      </c>
      <c r="M11" s="52"/>
    </row>
    <row r="12" spans="1:32" ht="45.75" thickBot="1" x14ac:dyDescent="0.3">
      <c r="A12" s="13">
        <v>4</v>
      </c>
      <c r="B12" s="72" t="s">
        <v>34</v>
      </c>
      <c r="C12" s="72" t="s">
        <v>65</v>
      </c>
      <c r="D12" s="30" t="s">
        <v>17</v>
      </c>
      <c r="E12" s="24">
        <v>1</v>
      </c>
      <c r="F12" s="51">
        <v>0.2</v>
      </c>
      <c r="G12" s="24">
        <v>350</v>
      </c>
      <c r="H12" s="24">
        <v>100</v>
      </c>
      <c r="I12" s="8">
        <f>G12*E12</f>
        <v>350</v>
      </c>
      <c r="J12" s="39">
        <f>H12*E12</f>
        <v>100</v>
      </c>
      <c r="K12" s="39">
        <f>J12+I12</f>
        <v>450</v>
      </c>
      <c r="L12" s="22"/>
    </row>
    <row r="13" spans="1:32" ht="30.75" customHeight="1" thickBot="1" x14ac:dyDescent="0.3">
      <c r="A13" s="68">
        <v>5</v>
      </c>
      <c r="B13" s="50" t="s">
        <v>38</v>
      </c>
      <c r="C13" s="54" t="s">
        <v>66</v>
      </c>
      <c r="D13" s="69" t="s">
        <v>17</v>
      </c>
      <c r="E13" s="70">
        <v>1</v>
      </c>
      <c r="F13" s="50">
        <v>0.2</v>
      </c>
      <c r="G13" s="70">
        <v>350</v>
      </c>
      <c r="H13" s="70">
        <v>100</v>
      </c>
      <c r="I13" s="4">
        <f>G13*E13</f>
        <v>350</v>
      </c>
      <c r="J13" s="71">
        <f>H13*E13</f>
        <v>100</v>
      </c>
      <c r="K13" s="71">
        <f>J13+I13</f>
        <v>450</v>
      </c>
      <c r="L13" s="22"/>
    </row>
    <row r="14" spans="1:32" ht="15.75" x14ac:dyDescent="0.25">
      <c r="A14" s="104" t="s">
        <v>13</v>
      </c>
      <c r="B14" s="105"/>
      <c r="C14" s="105"/>
      <c r="D14" s="105"/>
      <c r="E14" s="105"/>
      <c r="F14" s="105"/>
      <c r="G14" s="105"/>
      <c r="H14" s="105"/>
      <c r="I14" s="105"/>
      <c r="J14" s="106"/>
      <c r="K14" s="59">
        <f>SUM(K9:K13)</f>
        <v>1903</v>
      </c>
      <c r="L14" s="3"/>
    </row>
    <row r="15" spans="1:32" ht="15.75" x14ac:dyDescent="0.25">
      <c r="A15" s="60"/>
      <c r="B15" s="100" t="s">
        <v>41</v>
      </c>
      <c r="C15" s="100"/>
      <c r="D15" s="100"/>
      <c r="E15" s="100"/>
      <c r="F15" s="100"/>
      <c r="G15" s="100"/>
      <c r="H15" s="100"/>
      <c r="I15" s="100"/>
      <c r="J15" s="100"/>
      <c r="K15" s="57">
        <f>K14*0.18</f>
        <v>342.53999999999996</v>
      </c>
      <c r="L15" s="49"/>
    </row>
    <row r="16" spans="1:32" ht="15.75" x14ac:dyDescent="0.25">
      <c r="A16" s="60"/>
      <c r="B16" s="100" t="s">
        <v>42</v>
      </c>
      <c r="C16" s="100"/>
      <c r="D16" s="100"/>
      <c r="E16" s="100"/>
      <c r="F16" s="100"/>
      <c r="G16" s="100"/>
      <c r="H16" s="100"/>
      <c r="I16" s="100"/>
      <c r="J16" s="100"/>
      <c r="K16" s="57">
        <f>K14*0.2</f>
        <v>380.6</v>
      </c>
      <c r="L16" s="49"/>
    </row>
    <row r="17" spans="1:13" ht="15.75" x14ac:dyDescent="0.25">
      <c r="A17" s="60"/>
      <c r="B17" s="100" t="s">
        <v>43</v>
      </c>
      <c r="C17" s="100"/>
      <c r="D17" s="100"/>
      <c r="E17" s="100"/>
      <c r="F17" s="100"/>
      <c r="G17" s="100"/>
      <c r="H17" s="100"/>
      <c r="I17" s="100"/>
      <c r="J17" s="100"/>
      <c r="K17" s="57">
        <f>K14*0.3</f>
        <v>570.9</v>
      </c>
      <c r="L17" s="49"/>
    </row>
    <row r="18" spans="1:13" ht="15.75" x14ac:dyDescent="0.25">
      <c r="A18" s="60"/>
      <c r="B18" s="101" t="s">
        <v>3</v>
      </c>
      <c r="C18" s="102"/>
      <c r="D18" s="102"/>
      <c r="E18" s="102"/>
      <c r="F18" s="102"/>
      <c r="G18" s="102"/>
      <c r="H18" s="102"/>
      <c r="I18" s="102"/>
      <c r="J18" s="103"/>
      <c r="K18" s="57">
        <f>SUM(K14:K17)</f>
        <v>3197.04</v>
      </c>
      <c r="L18" s="49"/>
    </row>
    <row r="19" spans="1:13" ht="16.5" thickBot="1" x14ac:dyDescent="0.3">
      <c r="A19" s="86" t="s">
        <v>27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7"/>
      <c r="M19" s="18"/>
    </row>
    <row r="20" spans="1:13" ht="15.75" x14ac:dyDescent="0.25">
      <c r="A20" s="5">
        <v>6</v>
      </c>
      <c r="B20" s="33" t="s">
        <v>39</v>
      </c>
      <c r="C20" s="37" t="s">
        <v>19</v>
      </c>
      <c r="D20" s="33" t="s">
        <v>10</v>
      </c>
      <c r="E20" s="33">
        <v>1</v>
      </c>
      <c r="F20" s="33"/>
      <c r="G20" s="33">
        <v>45</v>
      </c>
      <c r="H20" s="33">
        <v>85</v>
      </c>
      <c r="I20" s="33">
        <v>45</v>
      </c>
      <c r="J20" s="33">
        <v>85</v>
      </c>
      <c r="K20" s="35">
        <v>158.27799999999999</v>
      </c>
      <c r="L20" s="7"/>
    </row>
    <row r="21" spans="1:13" ht="15.75" x14ac:dyDescent="0.25">
      <c r="A21" s="6">
        <v>7</v>
      </c>
      <c r="B21" s="24" t="s">
        <v>39</v>
      </c>
      <c r="C21" s="36" t="s">
        <v>12</v>
      </c>
      <c r="D21" s="30" t="s">
        <v>17</v>
      </c>
      <c r="E21" s="24">
        <v>1</v>
      </c>
      <c r="F21" s="24"/>
      <c r="G21" s="24">
        <v>520</v>
      </c>
      <c r="H21" s="24">
        <v>110</v>
      </c>
      <c r="I21" s="24">
        <v>520</v>
      </c>
      <c r="J21" s="24">
        <v>110</v>
      </c>
      <c r="K21" s="31">
        <v>956.76799999999992</v>
      </c>
      <c r="L21" s="9"/>
    </row>
    <row r="22" spans="1:13" ht="15.75" x14ac:dyDescent="0.25">
      <c r="A22" s="6">
        <v>8</v>
      </c>
      <c r="B22" s="24" t="s">
        <v>39</v>
      </c>
      <c r="C22" s="36" t="s">
        <v>11</v>
      </c>
      <c r="D22" s="30" t="s">
        <v>20</v>
      </c>
      <c r="E22" s="24">
        <v>1</v>
      </c>
      <c r="F22" s="24"/>
      <c r="G22" s="24">
        <v>350</v>
      </c>
      <c r="H22" s="24">
        <v>30</v>
      </c>
      <c r="I22" s="24">
        <v>350</v>
      </c>
      <c r="J22" s="24">
        <v>30</v>
      </c>
      <c r="K22" s="31">
        <v>599.93999999999994</v>
      </c>
      <c r="L22" s="9"/>
    </row>
    <row r="23" spans="1:13" ht="16.5" thickBot="1" x14ac:dyDescent="0.3">
      <c r="A23" s="10">
        <v>9</v>
      </c>
      <c r="B23" s="25" t="s">
        <v>39</v>
      </c>
      <c r="C23" s="38" t="s">
        <v>18</v>
      </c>
      <c r="D23" s="25" t="s">
        <v>10</v>
      </c>
      <c r="E23" s="25">
        <v>1</v>
      </c>
      <c r="F23" s="25">
        <v>0.5</v>
      </c>
      <c r="G23" s="25">
        <v>500</v>
      </c>
      <c r="H23" s="25">
        <v>85</v>
      </c>
      <c r="I23" s="25">
        <v>500</v>
      </c>
      <c r="J23" s="25">
        <v>85</v>
      </c>
      <c r="K23" s="34">
        <v>1035.4499999999998</v>
      </c>
      <c r="L23" s="9"/>
    </row>
    <row r="24" spans="1:13" ht="15.75" x14ac:dyDescent="0.25">
      <c r="A24" s="4"/>
      <c r="B24" s="99" t="s">
        <v>13</v>
      </c>
      <c r="C24" s="99"/>
      <c r="D24" s="99"/>
      <c r="E24" s="99"/>
      <c r="F24" s="99"/>
      <c r="G24" s="99"/>
      <c r="H24" s="99"/>
      <c r="I24" s="99"/>
      <c r="J24" s="99"/>
      <c r="K24" s="61">
        <f>SUM(K20:K23)</f>
        <v>2750.4359999999997</v>
      </c>
      <c r="L24" s="55"/>
    </row>
    <row r="25" spans="1:13" ht="15.75" x14ac:dyDescent="0.25">
      <c r="A25" s="60"/>
      <c r="B25" s="100" t="s">
        <v>41</v>
      </c>
      <c r="C25" s="100"/>
      <c r="D25" s="100"/>
      <c r="E25" s="100"/>
      <c r="F25" s="100"/>
      <c r="G25" s="100"/>
      <c r="H25" s="100"/>
      <c r="I25" s="100"/>
      <c r="J25" s="100"/>
      <c r="K25" s="57">
        <f>K24*0.18</f>
        <v>495.0784799999999</v>
      </c>
      <c r="L25" s="49"/>
    </row>
    <row r="26" spans="1:13" ht="15.75" x14ac:dyDescent="0.25">
      <c r="A26" s="60"/>
      <c r="B26" s="100" t="s">
        <v>42</v>
      </c>
      <c r="C26" s="100"/>
      <c r="D26" s="100"/>
      <c r="E26" s="100"/>
      <c r="F26" s="100"/>
      <c r="G26" s="100"/>
      <c r="H26" s="100"/>
      <c r="I26" s="100"/>
      <c r="J26" s="100"/>
      <c r="K26" s="57">
        <f>K24*0.2</f>
        <v>550.08719999999994</v>
      </c>
      <c r="L26" s="49"/>
    </row>
    <row r="27" spans="1:13" ht="15.75" x14ac:dyDescent="0.25">
      <c r="A27" s="60"/>
      <c r="B27" s="100" t="s">
        <v>43</v>
      </c>
      <c r="C27" s="100"/>
      <c r="D27" s="100"/>
      <c r="E27" s="100"/>
      <c r="F27" s="100"/>
      <c r="G27" s="100"/>
      <c r="H27" s="100"/>
      <c r="I27" s="100"/>
      <c r="J27" s="100"/>
      <c r="K27" s="57">
        <f>K24*0.3</f>
        <v>825.13079999999991</v>
      </c>
      <c r="L27" s="49"/>
    </row>
    <row r="28" spans="1:13" ht="15.75" x14ac:dyDescent="0.25">
      <c r="A28" s="60"/>
      <c r="B28" s="101" t="s">
        <v>3</v>
      </c>
      <c r="C28" s="102"/>
      <c r="D28" s="102"/>
      <c r="E28" s="102"/>
      <c r="F28" s="102"/>
      <c r="G28" s="102"/>
      <c r="H28" s="102"/>
      <c r="I28" s="102"/>
      <c r="J28" s="103"/>
      <c r="K28" s="57">
        <f>SUM(K24:K27)</f>
        <v>4620.7324799999997</v>
      </c>
      <c r="L28" s="49"/>
    </row>
    <row r="29" spans="1:13" ht="16.5" thickBot="1" x14ac:dyDescent="0.3">
      <c r="A29" s="45"/>
      <c r="B29" s="107" t="s">
        <v>28</v>
      </c>
      <c r="C29" s="107"/>
      <c r="D29" s="107"/>
      <c r="E29" s="107"/>
      <c r="F29" s="107"/>
      <c r="G29" s="107"/>
      <c r="H29" s="107"/>
      <c r="I29" s="107"/>
      <c r="J29" s="107"/>
      <c r="K29" s="107"/>
      <c r="L29" s="55"/>
    </row>
    <row r="30" spans="1:13" ht="15.75" x14ac:dyDescent="0.25">
      <c r="A30" s="5">
        <v>10</v>
      </c>
      <c r="B30" s="63"/>
      <c r="C30" s="63" t="s">
        <v>29</v>
      </c>
      <c r="D30" s="33" t="s">
        <v>10</v>
      </c>
      <c r="E30" s="33">
        <v>1</v>
      </c>
      <c r="F30" s="33"/>
      <c r="G30" s="33">
        <v>120</v>
      </c>
      <c r="H30" s="33"/>
      <c r="I30" s="33">
        <f>G30*E30</f>
        <v>120</v>
      </c>
      <c r="J30" s="35">
        <f t="shared" ref="J30:J31" si="0">H30*E30</f>
        <v>0</v>
      </c>
      <c r="K30" s="64">
        <f>J30+I30</f>
        <v>120</v>
      </c>
      <c r="L30" s="55"/>
    </row>
    <row r="31" spans="1:13" ht="15.75" x14ac:dyDescent="0.25">
      <c r="A31" s="67">
        <v>11</v>
      </c>
      <c r="B31" s="56"/>
      <c r="C31" s="8" t="s">
        <v>67</v>
      </c>
      <c r="D31" s="7" t="s">
        <v>10</v>
      </c>
      <c r="E31" s="24">
        <v>1</v>
      </c>
      <c r="F31" s="24"/>
      <c r="G31" s="24">
        <v>250</v>
      </c>
      <c r="H31" s="24">
        <v>120</v>
      </c>
      <c r="I31" s="24">
        <f>G31*E31</f>
        <v>250</v>
      </c>
      <c r="J31" s="31">
        <f t="shared" si="0"/>
        <v>120</v>
      </c>
      <c r="K31" s="65">
        <f>J31+I31</f>
        <v>370</v>
      </c>
      <c r="L31" s="55"/>
    </row>
    <row r="32" spans="1:13" ht="15.75" x14ac:dyDescent="0.25">
      <c r="A32" s="67">
        <v>12</v>
      </c>
      <c r="B32" s="56"/>
      <c r="C32" s="58" t="s">
        <v>40</v>
      </c>
      <c r="D32" s="7" t="s">
        <v>9</v>
      </c>
      <c r="E32" s="24">
        <v>1</v>
      </c>
      <c r="F32" s="24"/>
      <c r="G32" s="24">
        <v>150</v>
      </c>
      <c r="H32" s="24">
        <v>1710</v>
      </c>
      <c r="I32" s="24">
        <f>G32*E32</f>
        <v>150</v>
      </c>
      <c r="J32" s="31">
        <f t="shared" ref="J32:J35" si="1">H32*E32</f>
        <v>1710</v>
      </c>
      <c r="K32" s="65">
        <f>J32+I32</f>
        <v>1860</v>
      </c>
      <c r="L32" s="55"/>
    </row>
    <row r="33" spans="1:12" ht="15.75" x14ac:dyDescent="0.25">
      <c r="A33" s="6">
        <v>13</v>
      </c>
      <c r="B33" s="24"/>
      <c r="C33" s="36" t="s">
        <v>68</v>
      </c>
      <c r="D33" s="30" t="s">
        <v>17</v>
      </c>
      <c r="E33" s="24">
        <v>1</v>
      </c>
      <c r="F33" s="24"/>
      <c r="G33" s="24">
        <v>250</v>
      </c>
      <c r="H33" s="24">
        <v>110</v>
      </c>
      <c r="I33" s="24">
        <f t="shared" ref="I33:I35" si="2">G33*E33</f>
        <v>250</v>
      </c>
      <c r="J33" s="31">
        <f t="shared" si="1"/>
        <v>110</v>
      </c>
      <c r="K33" s="65">
        <f t="shared" ref="K33:K35" si="3">J33+I33</f>
        <v>360</v>
      </c>
      <c r="L33" s="55"/>
    </row>
    <row r="34" spans="1:12" ht="15.75" x14ac:dyDescent="0.25">
      <c r="A34" s="6">
        <v>14</v>
      </c>
      <c r="B34" s="24"/>
      <c r="C34" s="36" t="s">
        <v>69</v>
      </c>
      <c r="D34" s="30" t="s">
        <v>20</v>
      </c>
      <c r="E34" s="24">
        <v>1</v>
      </c>
      <c r="F34" s="24"/>
      <c r="G34" s="24">
        <v>350</v>
      </c>
      <c r="H34" s="24">
        <v>30</v>
      </c>
      <c r="I34" s="24">
        <f t="shared" si="2"/>
        <v>350</v>
      </c>
      <c r="J34" s="31">
        <f t="shared" si="1"/>
        <v>30</v>
      </c>
      <c r="K34" s="65">
        <f t="shared" si="3"/>
        <v>380</v>
      </c>
      <c r="L34" s="55"/>
    </row>
    <row r="35" spans="1:12" ht="16.5" thickBot="1" x14ac:dyDescent="0.3">
      <c r="A35" s="10">
        <v>15</v>
      </c>
      <c r="B35" s="25"/>
      <c r="C35" s="38" t="s">
        <v>70</v>
      </c>
      <c r="D35" s="25" t="s">
        <v>10</v>
      </c>
      <c r="E35" s="25">
        <v>1</v>
      </c>
      <c r="F35" s="25">
        <v>0.5</v>
      </c>
      <c r="G35" s="25">
        <v>500</v>
      </c>
      <c r="H35" s="25">
        <v>170</v>
      </c>
      <c r="I35" s="25">
        <f t="shared" si="2"/>
        <v>500</v>
      </c>
      <c r="J35" s="34">
        <f t="shared" si="1"/>
        <v>170</v>
      </c>
      <c r="K35" s="66">
        <f t="shared" si="3"/>
        <v>670</v>
      </c>
      <c r="L35" s="55"/>
    </row>
    <row r="36" spans="1:12" ht="15.75" x14ac:dyDescent="0.25">
      <c r="A36" s="62"/>
      <c r="B36" s="99" t="s">
        <v>13</v>
      </c>
      <c r="C36" s="99"/>
      <c r="D36" s="99"/>
      <c r="E36" s="99"/>
      <c r="F36" s="99"/>
      <c r="G36" s="99"/>
      <c r="H36" s="99"/>
      <c r="I36" s="99"/>
      <c r="J36" s="99"/>
      <c r="K36" s="73">
        <f>SUM(K30:K35)</f>
        <v>3760</v>
      </c>
      <c r="L36" s="108"/>
    </row>
    <row r="37" spans="1:12" ht="15.75" x14ac:dyDescent="0.25">
      <c r="A37" s="60"/>
      <c r="B37" s="100" t="s">
        <v>41</v>
      </c>
      <c r="C37" s="100"/>
      <c r="D37" s="100"/>
      <c r="E37" s="100"/>
      <c r="F37" s="100"/>
      <c r="G37" s="100"/>
      <c r="H37" s="100"/>
      <c r="I37" s="100"/>
      <c r="J37" s="100"/>
      <c r="K37" s="74">
        <f>K36*0.18</f>
        <v>676.8</v>
      </c>
      <c r="L37" s="108"/>
    </row>
    <row r="38" spans="1:12" ht="15.75" x14ac:dyDescent="0.25">
      <c r="A38" s="60"/>
      <c r="B38" s="100" t="s">
        <v>42</v>
      </c>
      <c r="C38" s="100"/>
      <c r="D38" s="100"/>
      <c r="E38" s="100"/>
      <c r="F38" s="100"/>
      <c r="G38" s="100"/>
      <c r="H38" s="100"/>
      <c r="I38" s="100"/>
      <c r="J38" s="100"/>
      <c r="K38" s="74">
        <f>K36*0.2</f>
        <v>752</v>
      </c>
      <c r="L38" s="108"/>
    </row>
    <row r="39" spans="1:12" ht="15.75" x14ac:dyDescent="0.25">
      <c r="A39" s="60"/>
      <c r="B39" s="100" t="s">
        <v>43</v>
      </c>
      <c r="C39" s="100"/>
      <c r="D39" s="100"/>
      <c r="E39" s="100"/>
      <c r="F39" s="100"/>
      <c r="G39" s="100"/>
      <c r="H39" s="100"/>
      <c r="I39" s="100"/>
      <c r="J39" s="100"/>
      <c r="K39" s="74">
        <f>K36*0.3</f>
        <v>1128</v>
      </c>
      <c r="L39" s="108"/>
    </row>
    <row r="40" spans="1:12" ht="15.75" x14ac:dyDescent="0.25">
      <c r="A40" s="60"/>
      <c r="B40" s="101" t="s">
        <v>3</v>
      </c>
      <c r="C40" s="102"/>
      <c r="D40" s="102"/>
      <c r="E40" s="102"/>
      <c r="F40" s="102"/>
      <c r="G40" s="102"/>
      <c r="H40" s="102"/>
      <c r="I40" s="102"/>
      <c r="J40" s="103"/>
      <c r="K40" s="74">
        <f>SUM(K36:K39)</f>
        <v>6316.8</v>
      </c>
      <c r="L40" s="108"/>
    </row>
    <row r="41" spans="1:12" s="109" customFormat="1" x14ac:dyDescent="0.2">
      <c r="A41" s="109" t="s">
        <v>22</v>
      </c>
      <c r="G41" s="110"/>
      <c r="H41" s="110"/>
      <c r="K41" s="11"/>
      <c r="L41" s="12"/>
    </row>
    <row r="42" spans="1:12" s="109" customFormat="1" x14ac:dyDescent="0.2">
      <c r="A42" s="109" t="s">
        <v>46</v>
      </c>
      <c r="G42" s="110"/>
      <c r="H42" s="110"/>
      <c r="K42" s="11"/>
      <c r="L42" s="12"/>
    </row>
    <row r="43" spans="1:12" s="109" customFormat="1" x14ac:dyDescent="0.2">
      <c r="A43" s="109" t="s">
        <v>61</v>
      </c>
      <c r="G43" s="110"/>
      <c r="H43" s="110"/>
      <c r="K43" s="11"/>
      <c r="L43" s="12"/>
    </row>
    <row r="44" spans="1:12" s="109" customFormat="1" x14ac:dyDescent="0.2">
      <c r="G44" s="110"/>
      <c r="H44" s="110"/>
      <c r="K44" s="11"/>
      <c r="L44" s="12"/>
    </row>
    <row r="45" spans="1:12" s="109" customFormat="1" x14ac:dyDescent="0.2">
      <c r="G45" s="110"/>
      <c r="H45" s="110"/>
      <c r="K45" s="11"/>
      <c r="L45" s="12"/>
    </row>
    <row r="46" spans="1:12" s="109" customFormat="1" x14ac:dyDescent="0.2">
      <c r="B46" s="111" t="s">
        <v>47</v>
      </c>
      <c r="C46" s="109" t="s">
        <v>62</v>
      </c>
      <c r="G46" s="110"/>
      <c r="H46" s="110"/>
      <c r="K46" s="11"/>
      <c r="L46" s="12"/>
    </row>
    <row r="47" spans="1:12" s="109" customFormat="1" x14ac:dyDescent="0.2">
      <c r="B47" s="111" t="s">
        <v>48</v>
      </c>
      <c r="C47" s="109" t="s">
        <v>62</v>
      </c>
      <c r="G47" s="110"/>
      <c r="H47" s="110"/>
      <c r="K47" s="11"/>
      <c r="L47" s="12"/>
    </row>
    <row r="48" spans="1:12" s="109" customFormat="1" x14ac:dyDescent="0.2">
      <c r="B48" s="111" t="s">
        <v>49</v>
      </c>
      <c r="C48" s="109" t="s">
        <v>62</v>
      </c>
      <c r="G48" s="110"/>
      <c r="H48" s="110"/>
      <c r="K48" s="11"/>
      <c r="L48" s="12"/>
    </row>
    <row r="49" spans="2:12" s="109" customFormat="1" x14ac:dyDescent="0.2">
      <c r="B49" s="111" t="s">
        <v>50</v>
      </c>
      <c r="C49" s="109" t="s">
        <v>62</v>
      </c>
      <c r="G49" s="110"/>
      <c r="H49" s="110"/>
      <c r="K49" s="11"/>
      <c r="L49" s="12"/>
    </row>
    <row r="50" spans="2:12" s="109" customFormat="1" ht="30" x14ac:dyDescent="0.2">
      <c r="B50" s="111" t="s">
        <v>51</v>
      </c>
      <c r="C50" s="109" t="s">
        <v>62</v>
      </c>
      <c r="G50" s="110"/>
      <c r="H50" s="110"/>
      <c r="K50" s="11"/>
      <c r="L50" s="12"/>
    </row>
    <row r="51" spans="2:12" s="109" customFormat="1" ht="45" x14ac:dyDescent="0.2">
      <c r="B51" s="111" t="s">
        <v>52</v>
      </c>
      <c r="C51" s="109" t="s">
        <v>62</v>
      </c>
      <c r="G51" s="110"/>
      <c r="H51" s="110"/>
      <c r="K51" s="11"/>
      <c r="L51" s="12"/>
    </row>
    <row r="52" spans="2:12" s="109" customFormat="1" ht="30" x14ac:dyDescent="0.2">
      <c r="B52" s="111" t="s">
        <v>53</v>
      </c>
      <c r="C52" s="109" t="s">
        <v>62</v>
      </c>
      <c r="G52" s="110"/>
      <c r="H52" s="110"/>
      <c r="K52" s="11"/>
      <c r="L52" s="12"/>
    </row>
    <row r="53" spans="2:12" s="109" customFormat="1" ht="30" x14ac:dyDescent="0.2">
      <c r="B53" s="111" t="s">
        <v>54</v>
      </c>
      <c r="C53" s="109" t="s">
        <v>62</v>
      </c>
      <c r="G53" s="110"/>
      <c r="H53" s="110"/>
      <c r="K53" s="11"/>
      <c r="L53" s="12"/>
    </row>
    <row r="54" spans="2:12" s="109" customFormat="1" ht="30" x14ac:dyDescent="0.2">
      <c r="B54" s="111" t="s">
        <v>55</v>
      </c>
      <c r="C54" s="109" t="s">
        <v>62</v>
      </c>
      <c r="G54" s="110"/>
      <c r="H54" s="110"/>
      <c r="K54" s="11"/>
      <c r="L54" s="12"/>
    </row>
    <row r="55" spans="2:12" s="109" customFormat="1" ht="30" x14ac:dyDescent="0.2">
      <c r="B55" s="111" t="s">
        <v>56</v>
      </c>
      <c r="C55" s="109" t="s">
        <v>62</v>
      </c>
      <c r="G55" s="110"/>
      <c r="H55" s="110"/>
      <c r="K55" s="11"/>
      <c r="L55" s="12"/>
    </row>
    <row r="56" spans="2:12" s="109" customFormat="1" ht="45" x14ac:dyDescent="0.2">
      <c r="B56" s="111" t="s">
        <v>57</v>
      </c>
      <c r="C56" s="109" t="s">
        <v>62</v>
      </c>
      <c r="G56" s="110"/>
      <c r="H56" s="110"/>
      <c r="K56" s="11"/>
      <c r="L56" s="12"/>
    </row>
    <row r="57" spans="2:12" s="109" customFormat="1" ht="45" x14ac:dyDescent="0.2">
      <c r="B57" s="111" t="s">
        <v>58</v>
      </c>
      <c r="C57" s="109" t="s">
        <v>62</v>
      </c>
      <c r="G57" s="110"/>
      <c r="H57" s="110"/>
      <c r="K57" s="11"/>
      <c r="L57" s="12"/>
    </row>
    <row r="58" spans="2:12" s="109" customFormat="1" ht="30" x14ac:dyDescent="0.2">
      <c r="B58" s="111" t="s">
        <v>59</v>
      </c>
      <c r="C58" s="109" t="s">
        <v>62</v>
      </c>
      <c r="G58" s="110"/>
      <c r="H58" s="110"/>
      <c r="K58" s="11"/>
      <c r="L58" s="12"/>
    </row>
    <row r="59" spans="2:12" s="109" customFormat="1" ht="45" x14ac:dyDescent="0.2">
      <c r="B59" s="111" t="s">
        <v>60</v>
      </c>
      <c r="C59" s="109" t="s">
        <v>62</v>
      </c>
      <c r="G59" s="110"/>
      <c r="H59" s="110"/>
      <c r="K59" s="11"/>
      <c r="L59" s="12"/>
    </row>
  </sheetData>
  <mergeCells count="32">
    <mergeCell ref="B37:J37"/>
    <mergeCell ref="B38:J38"/>
    <mergeCell ref="B39:J39"/>
    <mergeCell ref="B40:J40"/>
    <mergeCell ref="A2:K2"/>
    <mergeCell ref="A3:A4"/>
    <mergeCell ref="B3:B4"/>
    <mergeCell ref="C3:C4"/>
    <mergeCell ref="D3:D4"/>
    <mergeCell ref="E3:E4"/>
    <mergeCell ref="F3:F4"/>
    <mergeCell ref="G3:H3"/>
    <mergeCell ref="I3:J3"/>
    <mergeCell ref="K3:K4"/>
    <mergeCell ref="A5:K5"/>
    <mergeCell ref="A7:J7"/>
    <mergeCell ref="AA3:AF3"/>
    <mergeCell ref="B36:J36"/>
    <mergeCell ref="B16:J16"/>
    <mergeCell ref="B15:J15"/>
    <mergeCell ref="B17:J17"/>
    <mergeCell ref="B18:J18"/>
    <mergeCell ref="B25:J25"/>
    <mergeCell ref="B26:J26"/>
    <mergeCell ref="B27:J27"/>
    <mergeCell ref="B28:J28"/>
    <mergeCell ref="L3:L4"/>
    <mergeCell ref="A8:L8"/>
    <mergeCell ref="A14:J14"/>
    <mergeCell ref="A19:L19"/>
    <mergeCell ref="B24:J24"/>
    <mergeCell ref="B29:K29"/>
  </mergeCells>
  <pageMargins left="0" right="0" top="0" bottom="0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КР. ПОЛЯНА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2013-08-06T05:19:59Z</dcterms:modified>
</cp:coreProperties>
</file>