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смета'!$C$19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смета'!$27:$27</definedName>
  </definedNames>
  <calcPr calcId="114210" fullCalcOnLoad="1"/>
</workbook>
</file>

<file path=xl/calcChain.xml><?xml version="1.0" encoding="utf-8"?>
<calcChain xmlns="http://schemas.openxmlformats.org/spreadsheetml/2006/main">
  <c r="K65" i="1"/>
  <c r="K64"/>
  <c r="K59"/>
  <c r="K52"/>
  <c r="J40"/>
  <c r="J38"/>
  <c r="J37"/>
  <c r="J36"/>
  <c r="J35"/>
  <c r="J34"/>
  <c r="K33"/>
  <c r="K32"/>
  <c r="K51"/>
  <c r="J32"/>
  <c r="J48"/>
</calcChain>
</file>

<file path=xl/sharedStrings.xml><?xml version="1.0" encoding="utf-8"?>
<sst xmlns="http://schemas.openxmlformats.org/spreadsheetml/2006/main" count="117" uniqueCount="88">
  <si>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</si>
  <si>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</si>
  <si>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</si>
  <si>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</si>
  <si>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</si>
  <si>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</si>
  <si>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</si>
  <si>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</si>
  <si>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</si>
  <si>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</si>
  <si>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</si>
  <si>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</si>
  <si>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</si>
  <si>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Эк.Маш.</t>
  </si>
  <si>
    <t>З/пМех</t>
  </si>
  <si>
    <t xml:space="preserve">Основание: </t>
  </si>
  <si>
    <t>СОГЛАСОВАНО:</t>
  </si>
  <si>
    <t>УТВЕРЖДАЮ:</t>
  </si>
  <si>
    <t>Стоимость единицы, руб.</t>
  </si>
  <si>
    <t>Общая стоимость, руб.</t>
  </si>
  <si>
    <t>________________</t>
  </si>
  <si>
    <t xml:space="preserve">                           Раздел 1. Новый Раздел</t>
  </si>
  <si>
    <t>ТЕРр67-1-2</t>
  </si>
  <si>
    <t>100 м</t>
  </si>
  <si>
    <r>
      <t>Демонтаж: шнура на роликах</t>
    </r>
    <r>
      <rPr>
        <i/>
        <sz val="7"/>
        <rFont val="Arial"/>
        <family val="2"/>
        <charset val="204"/>
      </rPr>
      <t xml:space="preserve">
ИНДЕКС К ПОЗИЦИИ(справочно):
ТЕР  СМР=5,52
НР (87 руб.): 85% от ФОТ
СП (56 руб.): 65%*0,85 от ФОТ</t>
    </r>
  </si>
  <si>
    <r>
      <t>6</t>
    </r>
    <r>
      <rPr>
        <i/>
        <sz val="6"/>
        <rFont val="Arial"/>
        <family val="2"/>
        <charset val="204"/>
      </rPr>
      <t xml:space="preserve">
600/100</t>
    </r>
  </si>
  <si>
    <t>ТЕРм08-02-413-01</t>
  </si>
  <si>
    <t>100 м трубок</t>
  </si>
  <si>
    <r>
      <t>Провод, количество проводов в резинобитумной трубке: до 2, сечение провода до 6 мм2</t>
    </r>
    <r>
      <rPr>
        <i/>
        <sz val="7"/>
        <rFont val="Arial"/>
        <family val="2"/>
        <charset val="204"/>
      </rPr>
      <t xml:space="preserve">
ИНДЕКС К ПОЗИЦИИ(справочно):
ТЕР  СМР=5,52
НР (868 руб.): 95% от ФОТ
СП (505 руб.): 65%*0,85 от ФОТ</t>
    </r>
  </si>
  <si>
    <t>ТЕРр67-8-2</t>
  </si>
  <si>
    <t>100 шт.</t>
  </si>
  <si>
    <r>
      <t>Смена светильников: с люминесцентными лампами</t>
    </r>
    <r>
      <rPr>
        <i/>
        <sz val="7"/>
        <rFont val="Arial"/>
        <family val="2"/>
        <charset val="204"/>
      </rPr>
      <t xml:space="preserve">
ИНДЕКС К ПОЗИЦИИ(справочно):
ТЕР  СМР=5,52
НР (633 руб.): 85% от ФОТ
СП (412 руб.): 65%*0,85 от ФОТ</t>
    </r>
  </si>
  <si>
    <r>
      <t>0,6</t>
    </r>
    <r>
      <rPr>
        <i/>
        <sz val="6"/>
        <rFont val="Arial"/>
        <family val="2"/>
        <charset val="204"/>
      </rPr>
      <t xml:space="preserve">
60/100</t>
    </r>
  </si>
  <si>
    <t xml:space="preserve">                           Раздел 2. Материалы</t>
  </si>
  <si>
    <t>Прайс-лист ЧП Мартюшев Е.А.</t>
  </si>
  <si>
    <t>Светильник TLWP 235 PS (без ламп)</t>
  </si>
  <si>
    <t>шт</t>
  </si>
  <si>
    <t>Лампа РL 35W755</t>
  </si>
  <si>
    <t>Кабель ВВГ 3Х1,5</t>
  </si>
  <si>
    <t>м</t>
  </si>
  <si>
    <t>Труба гофр. ПВХ лег. с пр. - 20 мм</t>
  </si>
  <si>
    <t>Итоги по смете:</t>
  </si>
  <si>
    <t xml:space="preserve">  Итоги по Строительным работам</t>
  </si>
  <si>
    <t xml:space="preserve">    Материалы</t>
  </si>
  <si>
    <t xml:space="preserve">    Итого</t>
  </si>
  <si>
    <t xml:space="preserve">  Итоги по Монтажным работам</t>
  </si>
  <si>
    <t xml:space="preserve">    Итоги по позициям, введенным в ценах 2001г.</t>
  </si>
  <si>
    <t xml:space="preserve">      Электромонтажные работы (ремонтно-строительные)</t>
  </si>
  <si>
    <t xml:space="preserve">      Электромонтажные работы на других объектах</t>
  </si>
  <si>
    <t xml:space="preserve">      Итого</t>
  </si>
  <si>
    <t xml:space="preserve">      Всего с учетом " СМР=5,52"</t>
  </si>
  <si>
    <t xml:space="preserve">    Итоги по позициям, введенным в текущих ценах</t>
  </si>
  <si>
    <t xml:space="preserve">  Итого</t>
  </si>
  <si>
    <t xml:space="preserve">  НДС 18%</t>
  </si>
  <si>
    <t xml:space="preserve">  ВСЕГО по смете</t>
  </si>
  <si>
    <t>Новая стройка</t>
  </si>
  <si>
    <t>___________________________124387,34</t>
  </si>
  <si>
    <t>руб.</t>
  </si>
  <si>
    <t>___________________________0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</si>
  <si>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</si>
  <si>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</si>
  <si>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</si>
  <si>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</si>
  <si>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</si>
  <si>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</si>
  <si>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</si>
  <si>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</si>
  <si>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</si>
  <si>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</si>
  <si>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</si>
  <si>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_______________________________________________________________________________________________235,8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</si>
  <si>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</si>
  <si>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</si>
  <si>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</si>
  <si>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_______________________________________________________________________________________________65333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</si>
  <si>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</si>
  <si>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_______________________________________________________________________________________________40080</t>
  </si>
  <si>
    <t xml:space="preserve">Замена светильников в помещениях ЦРП </t>
  </si>
  <si>
    <t>Составлен(а) в текущих (прогнозных) ценах по состоянию на 2 квартал 2013 г.</t>
  </si>
  <si>
    <t>" _____ " ________________ 2013 г.</t>
  </si>
  <si>
    <t>"______ " _______________2013 г.</t>
  </si>
  <si>
    <t>НР</t>
  </si>
  <si>
    <t>СП</t>
  </si>
  <si>
    <t>Итого с РК</t>
  </si>
  <si>
    <t>РК на ОЗП</t>
  </si>
  <si>
    <t>Итого с НР иСП</t>
  </si>
  <si>
    <t>Индекс</t>
  </si>
  <si>
    <t>Всего по разделу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</si>
</sst>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9" fontId="1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/>
    </xf>
    <xf numFmtId="0" fontId="17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/>
    </xf>
    <xf numFmtId="1" fontId="16" fillId="0" borderId="2" xfId="0" applyNumberFormat="1" applyFont="1" applyBorder="1" applyAlignment="1">
      <alignment horizontal="right" vertical="top"/>
    </xf>
    <xf numFmtId="1" fontId="17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03"/>
  <sheetViews>
    <sheetView showGridLines="0" tabSelected="1" topLeftCell="B45" zoomScaleSheetLayoutView="75" workbookViewId="0">
      <selection activeCell="K66" sqref="K66"/>
    </sheetView>
  </sheetViews>
  <sheetFormatPr defaultRowHeight="12.75" outlineLevelRow="2"/>
  <cols>
    <col min="1" max="1" width="4.5703125" style="10" customWidth="1"/>
    <col min="2" max="2" width="14.42578125" style="2" customWidth="1"/>
    <col min="3" max="3" width="40.7109375" style="3" customWidth="1"/>
    <col min="4" max="4" width="13.85546875" style="4" customWidth="1"/>
    <col min="5" max="5" width="16.42578125" style="5" customWidth="1"/>
    <col min="6" max="6" width="8.140625" style="6" customWidth="1"/>
    <col min="7" max="9" width="7.140625" style="6" customWidth="1"/>
    <col min="10" max="10" width="8.140625" style="6" customWidth="1"/>
    <col min="11" max="13" width="7.140625" style="6" customWidth="1"/>
    <col min="14" max="16384" width="9.140625" style="7"/>
  </cols>
  <sheetData>
    <row r="1" spans="1:14" outlineLevel="2">
      <c r="A1" s="1" t="s">
        <v>16</v>
      </c>
      <c r="J1" s="1" t="s">
        <v>17</v>
      </c>
    </row>
    <row r="2" spans="1:14" outlineLevel="1">
      <c r="A2" s="8"/>
      <c r="J2" s="8"/>
    </row>
    <row r="3" spans="1:14" outlineLevel="1">
      <c r="A3" s="8"/>
      <c r="J3" s="8"/>
    </row>
    <row r="4" spans="1:14" outlineLevel="1">
      <c r="A4" s="8" t="s">
        <v>20</v>
      </c>
      <c r="J4" s="8" t="s">
        <v>20</v>
      </c>
    </row>
    <row r="5" spans="1:14" outlineLevel="1">
      <c r="A5" s="9" t="s">
        <v>79</v>
      </c>
      <c r="J5" s="9" t="s">
        <v>80</v>
      </c>
    </row>
    <row r="6" spans="1:14" ht="14.25">
      <c r="C6" s="11"/>
      <c r="D6" s="12" t="s">
        <v>55</v>
      </c>
      <c r="E6" s="12"/>
      <c r="F6" s="13"/>
      <c r="G6" s="13"/>
      <c r="H6" s="12"/>
      <c r="I6" s="13"/>
      <c r="J6" s="13"/>
    </row>
    <row r="7" spans="1:14" ht="14.25">
      <c r="C7" s="9"/>
      <c r="D7" s="10"/>
      <c r="E7" s="14" t="s">
        <v>0</v>
      </c>
      <c r="F7" s="15"/>
      <c r="G7" s="15"/>
      <c r="I7" s="16"/>
    </row>
    <row r="8" spans="1:14" ht="14.25">
      <c r="C8" s="9"/>
      <c r="D8" s="10"/>
      <c r="E8" s="14"/>
      <c r="F8" s="15"/>
      <c r="G8" s="15"/>
      <c r="I8" s="16"/>
    </row>
    <row r="9" spans="1:14" ht="15.75">
      <c r="C9" s="9"/>
      <c r="D9" s="17" t="s">
        <v>1</v>
      </c>
    </row>
    <row r="10" spans="1:14" ht="14.25">
      <c r="C10" s="9"/>
      <c r="D10" s="18" t="s">
        <v>2</v>
      </c>
      <c r="I10" s="19"/>
    </row>
    <row r="11" spans="1:14">
      <c r="C11" s="20"/>
      <c r="D11" s="10"/>
      <c r="E11" s="21"/>
      <c r="F11" s="22"/>
      <c r="G11" s="22"/>
      <c r="I11" s="23"/>
    </row>
    <row r="12" spans="1:14" ht="14.25">
      <c r="B12" s="24" t="s">
        <v>3</v>
      </c>
      <c r="C12" s="25" t="s">
        <v>77</v>
      </c>
      <c r="D12" s="12"/>
      <c r="E12" s="26"/>
      <c r="F12" s="27"/>
      <c r="G12" s="27"/>
      <c r="H12" s="28"/>
      <c r="I12" s="13"/>
      <c r="J12" s="13"/>
    </row>
    <row r="13" spans="1:14" ht="14.25">
      <c r="C13" s="29"/>
      <c r="D13" s="10"/>
      <c r="E13" s="30" t="s">
        <v>4</v>
      </c>
      <c r="G13" s="15"/>
      <c r="H13" s="18"/>
      <c r="I13" s="15"/>
      <c r="J13" s="15"/>
    </row>
    <row r="14" spans="1:14">
      <c r="A14" s="31"/>
      <c r="B14" s="32"/>
      <c r="C14" s="9"/>
      <c r="D14" s="10"/>
      <c r="E14" s="33"/>
    </row>
    <row r="15" spans="1:14" ht="14.25">
      <c r="C15" s="34" t="s">
        <v>15</v>
      </c>
      <c r="D15" s="10"/>
      <c r="E15" s="23"/>
      <c r="I15" s="34"/>
      <c r="J15" s="34"/>
      <c r="N15" s="35"/>
    </row>
    <row r="16" spans="1:14" s="37" customFormat="1" ht="14.25">
      <c r="A16" s="18"/>
      <c r="B16" s="36"/>
      <c r="C16" s="34" t="s">
        <v>72</v>
      </c>
      <c r="D16" s="35"/>
      <c r="E16" s="66" t="s">
        <v>56</v>
      </c>
      <c r="F16" s="67"/>
      <c r="G16" s="44" t="s">
        <v>57</v>
      </c>
      <c r="H16" s="35"/>
      <c r="I16" s="34"/>
      <c r="J16" s="34"/>
      <c r="K16" s="35"/>
      <c r="L16" s="35"/>
      <c r="M16" s="35"/>
    </row>
    <row r="17" spans="1:13" s="37" customFormat="1" ht="14.25" outlineLevel="1">
      <c r="A17" s="18"/>
      <c r="B17" s="36"/>
      <c r="C17" s="34" t="s">
        <v>75</v>
      </c>
      <c r="D17" s="35"/>
      <c r="E17" s="66" t="s">
        <v>76</v>
      </c>
      <c r="F17" s="67"/>
      <c r="G17" s="44" t="s">
        <v>57</v>
      </c>
      <c r="H17" s="35"/>
      <c r="I17" s="34"/>
      <c r="J17" s="34"/>
      <c r="K17" s="35"/>
      <c r="L17" s="35"/>
      <c r="M17" s="35"/>
    </row>
    <row r="18" spans="1:13" s="37" customFormat="1" ht="14.25" outlineLevel="1">
      <c r="A18" s="18"/>
      <c r="B18" s="36"/>
      <c r="C18" s="34" t="s">
        <v>73</v>
      </c>
      <c r="D18" s="35"/>
      <c r="E18" s="66" t="s">
        <v>74</v>
      </c>
      <c r="F18" s="67"/>
      <c r="G18" s="44" t="s">
        <v>57</v>
      </c>
      <c r="H18" s="35"/>
      <c r="I18" s="34"/>
      <c r="J18" s="34"/>
      <c r="K18" s="35"/>
      <c r="L18" s="35"/>
      <c r="M18" s="35"/>
    </row>
    <row r="19" spans="1:13" s="37" customFormat="1" ht="14.25">
      <c r="A19" s="18"/>
      <c r="B19" s="36"/>
      <c r="C19" s="34" t="s">
        <v>68</v>
      </c>
      <c r="D19" s="18"/>
      <c r="E19" s="66" t="s">
        <v>58</v>
      </c>
      <c r="F19" s="67"/>
      <c r="G19" s="44" t="s">
        <v>57</v>
      </c>
      <c r="H19" s="35"/>
      <c r="I19" s="34"/>
      <c r="J19" s="34"/>
      <c r="K19" s="35"/>
      <c r="L19" s="35"/>
      <c r="M19" s="35"/>
    </row>
    <row r="20" spans="1:13" s="37" customFormat="1" ht="14.25" outlineLevel="1">
      <c r="A20" s="18"/>
      <c r="B20" s="36"/>
      <c r="C20" s="34" t="s">
        <v>69</v>
      </c>
      <c r="D20" s="18"/>
      <c r="E20" s="66" t="s">
        <v>70</v>
      </c>
      <c r="F20" s="67"/>
      <c r="G20" s="44" t="s">
        <v>71</v>
      </c>
      <c r="H20" s="35"/>
      <c r="I20" s="34"/>
      <c r="J20" s="34"/>
      <c r="K20" s="35"/>
      <c r="L20" s="35"/>
      <c r="M20" s="35"/>
    </row>
    <row r="21" spans="1:13" ht="14.25">
      <c r="C21" s="38" t="s">
        <v>78</v>
      </c>
      <c r="D21" s="10"/>
      <c r="E21" s="23"/>
    </row>
    <row r="22" spans="1:13">
      <c r="C22" s="9"/>
      <c r="D22" s="10"/>
      <c r="E22" s="23"/>
    </row>
    <row r="23" spans="1:13">
      <c r="C23" s="9"/>
      <c r="D23" s="10"/>
      <c r="E23" s="23"/>
    </row>
    <row r="24" spans="1:13" ht="12.75" customHeight="1">
      <c r="A24" s="61" t="s">
        <v>5</v>
      </c>
      <c r="B24" s="77" t="s">
        <v>12</v>
      </c>
      <c r="C24" s="61" t="s">
        <v>6</v>
      </c>
      <c r="D24" s="61" t="s">
        <v>7</v>
      </c>
      <c r="E24" s="61" t="s">
        <v>8</v>
      </c>
      <c r="F24" s="61" t="s">
        <v>18</v>
      </c>
      <c r="G24" s="62"/>
      <c r="H24" s="62"/>
      <c r="I24" s="62"/>
      <c r="J24" s="61" t="s">
        <v>19</v>
      </c>
      <c r="K24" s="62"/>
      <c r="L24" s="62"/>
      <c r="M24" s="62"/>
    </row>
    <row r="25" spans="1:13" ht="13.5" customHeight="1">
      <c r="A25" s="62"/>
      <c r="B25" s="78"/>
      <c r="C25" s="76"/>
      <c r="D25" s="61"/>
      <c r="E25" s="61"/>
      <c r="F25" s="61" t="s">
        <v>9</v>
      </c>
      <c r="G25" s="61" t="s">
        <v>11</v>
      </c>
      <c r="H25" s="62"/>
      <c r="I25" s="62"/>
      <c r="J25" s="61" t="s">
        <v>9</v>
      </c>
      <c r="K25" s="61" t="s">
        <v>11</v>
      </c>
      <c r="L25" s="62"/>
      <c r="M25" s="62"/>
    </row>
    <row r="26" spans="1:13" ht="24">
      <c r="A26" s="62"/>
      <c r="B26" s="78"/>
      <c r="C26" s="76"/>
      <c r="D26" s="61"/>
      <c r="E26" s="61"/>
      <c r="F26" s="62"/>
      <c r="G26" s="39" t="s">
        <v>10</v>
      </c>
      <c r="H26" s="39" t="s">
        <v>13</v>
      </c>
      <c r="I26" s="39" t="s">
        <v>14</v>
      </c>
      <c r="J26" s="62"/>
      <c r="K26" s="39" t="s">
        <v>10</v>
      </c>
      <c r="L26" s="39" t="s">
        <v>13</v>
      </c>
      <c r="M26" s="39" t="s">
        <v>14</v>
      </c>
    </row>
    <row r="27" spans="1:13">
      <c r="A27" s="41">
        <v>1</v>
      </c>
      <c r="B27" s="42">
        <v>2</v>
      </c>
      <c r="C27" s="39">
        <v>3</v>
      </c>
      <c r="D27" s="39">
        <v>4</v>
      </c>
      <c r="E27" s="43">
        <v>5</v>
      </c>
      <c r="F27" s="40">
        <v>6</v>
      </c>
      <c r="G27" s="40">
        <v>7</v>
      </c>
      <c r="H27" s="40">
        <v>8</v>
      </c>
      <c r="I27" s="40">
        <v>9</v>
      </c>
      <c r="J27" s="40">
        <v>10</v>
      </c>
      <c r="K27" s="40">
        <v>11</v>
      </c>
      <c r="L27" s="40">
        <v>12</v>
      </c>
      <c r="M27" s="40">
        <v>13</v>
      </c>
    </row>
    <row r="28" spans="1:13" ht="19.149999999999999" customHeight="1">
      <c r="A28" s="75" t="s">
        <v>21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3" ht="51">
      <c r="A29" s="41">
        <v>6</v>
      </c>
      <c r="B29" s="45" t="s">
        <v>22</v>
      </c>
      <c r="C29" s="46" t="s">
        <v>24</v>
      </c>
      <c r="D29" s="43" t="s">
        <v>23</v>
      </c>
      <c r="E29" s="47" t="s">
        <v>25</v>
      </c>
      <c r="F29" s="48">
        <v>14.85</v>
      </c>
      <c r="G29" s="48">
        <v>14.85</v>
      </c>
      <c r="H29" s="48"/>
      <c r="I29" s="48"/>
      <c r="J29" s="48">
        <v>89</v>
      </c>
      <c r="K29" s="48">
        <v>89</v>
      </c>
      <c r="L29" s="48"/>
      <c r="M29" s="48"/>
    </row>
    <row r="30" spans="1:13" ht="75">
      <c r="A30" s="41">
        <v>3</v>
      </c>
      <c r="B30" s="45" t="s">
        <v>26</v>
      </c>
      <c r="C30" s="46" t="s">
        <v>28</v>
      </c>
      <c r="D30" s="43" t="s">
        <v>27</v>
      </c>
      <c r="E30" s="47" t="s">
        <v>25</v>
      </c>
      <c r="F30" s="48">
        <v>1307.71</v>
      </c>
      <c r="G30" s="48">
        <v>130.49</v>
      </c>
      <c r="H30" s="48">
        <v>46.36</v>
      </c>
      <c r="I30" s="48">
        <v>1.95</v>
      </c>
      <c r="J30" s="48">
        <v>7846</v>
      </c>
      <c r="K30" s="48">
        <v>783</v>
      </c>
      <c r="L30" s="48">
        <v>278</v>
      </c>
      <c r="M30" s="48">
        <v>12</v>
      </c>
    </row>
    <row r="31" spans="1:13" ht="63">
      <c r="A31" s="41">
        <v>1</v>
      </c>
      <c r="B31" s="45" t="s">
        <v>29</v>
      </c>
      <c r="C31" s="46" t="s">
        <v>31</v>
      </c>
      <c r="D31" s="43" t="s">
        <v>30</v>
      </c>
      <c r="E31" s="47" t="s">
        <v>32</v>
      </c>
      <c r="F31" s="48">
        <v>1081.51</v>
      </c>
      <c r="G31" s="48">
        <v>1079.4100000000001</v>
      </c>
      <c r="H31" s="48">
        <v>2.1</v>
      </c>
      <c r="I31" s="48">
        <v>0.61</v>
      </c>
      <c r="J31" s="48">
        <v>649</v>
      </c>
      <c r="K31" s="48">
        <v>648</v>
      </c>
      <c r="L31" s="48">
        <v>1</v>
      </c>
      <c r="M31" s="48"/>
    </row>
    <row r="32" spans="1:13">
      <c r="A32" s="41"/>
      <c r="B32" s="45"/>
      <c r="C32" s="46"/>
      <c r="D32" s="43"/>
      <c r="E32" s="47"/>
      <c r="F32" s="48"/>
      <c r="G32" s="48"/>
      <c r="H32" s="48"/>
      <c r="I32" s="48"/>
      <c r="J32" s="56">
        <f>SUM(J29:J31)</f>
        <v>8584</v>
      </c>
      <c r="K32" s="58">
        <f>SUM(K29:K31)</f>
        <v>1520</v>
      </c>
      <c r="L32" s="48"/>
      <c r="M32" s="48"/>
    </row>
    <row r="33" spans="1:13">
      <c r="A33" s="41"/>
      <c r="B33" s="45"/>
      <c r="C33" s="46" t="s">
        <v>84</v>
      </c>
      <c r="D33" s="43"/>
      <c r="E33" s="47"/>
      <c r="F33" s="48"/>
      <c r="G33" s="48"/>
      <c r="H33" s="48"/>
      <c r="I33" s="48"/>
      <c r="J33" s="56">
        <v>1.1499999999999999</v>
      </c>
      <c r="K33" s="48">
        <f>K32*J33</f>
        <v>1747.9999999999998</v>
      </c>
      <c r="L33" s="48"/>
      <c r="M33" s="48"/>
    </row>
    <row r="34" spans="1:13">
      <c r="A34" s="41"/>
      <c r="B34" s="45"/>
      <c r="C34" s="46"/>
      <c r="D34" s="43"/>
      <c r="E34" s="47"/>
      <c r="F34" s="48"/>
      <c r="G34" s="48"/>
      <c r="H34" s="48"/>
      <c r="I34" s="48"/>
      <c r="J34" s="56">
        <f>K33-K32</f>
        <v>227.99999999999977</v>
      </c>
      <c r="K34" s="48"/>
      <c r="L34" s="48"/>
      <c r="M34" s="48"/>
    </row>
    <row r="35" spans="1:13">
      <c r="A35" s="41"/>
      <c r="B35" s="45"/>
      <c r="C35" s="46" t="s">
        <v>83</v>
      </c>
      <c r="D35" s="43"/>
      <c r="E35" s="47"/>
      <c r="F35" s="48"/>
      <c r="G35" s="48"/>
      <c r="H35" s="48"/>
      <c r="I35" s="48"/>
      <c r="J35" s="56">
        <f>J32+J34</f>
        <v>8812</v>
      </c>
      <c r="K35" s="48"/>
      <c r="L35" s="48"/>
      <c r="M35" s="48"/>
    </row>
    <row r="36" spans="1:13">
      <c r="A36" s="41"/>
      <c r="B36" s="45"/>
      <c r="C36" s="46"/>
      <c r="D36" s="43"/>
      <c r="E36" s="47"/>
      <c r="F36" s="48"/>
      <c r="G36" s="48"/>
      <c r="H36" s="48"/>
      <c r="I36" s="48" t="s">
        <v>81</v>
      </c>
      <c r="J36" s="56">
        <f>87+868+633</f>
        <v>1588</v>
      </c>
      <c r="K36" s="48"/>
      <c r="L36" s="48"/>
      <c r="M36" s="48"/>
    </row>
    <row r="37" spans="1:13">
      <c r="A37" s="41"/>
      <c r="B37" s="45"/>
      <c r="C37" s="46"/>
      <c r="D37" s="43"/>
      <c r="E37" s="47"/>
      <c r="F37" s="48"/>
      <c r="G37" s="48"/>
      <c r="H37" s="48"/>
      <c r="I37" s="48" t="s">
        <v>82</v>
      </c>
      <c r="J37" s="56">
        <f>56+505+412</f>
        <v>973</v>
      </c>
      <c r="K37" s="48"/>
      <c r="L37" s="48"/>
      <c r="M37" s="48"/>
    </row>
    <row r="38" spans="1:13">
      <c r="A38" s="41"/>
      <c r="B38" s="45"/>
      <c r="C38" s="46" t="s">
        <v>85</v>
      </c>
      <c r="D38" s="43"/>
      <c r="E38" s="47"/>
      <c r="F38" s="48"/>
      <c r="G38" s="48"/>
      <c r="H38" s="48"/>
      <c r="I38" s="48"/>
      <c r="J38" s="56">
        <f>J35+J36+J37</f>
        <v>11373</v>
      </c>
      <c r="K38" s="48"/>
      <c r="L38" s="48"/>
      <c r="M38" s="48"/>
    </row>
    <row r="39" spans="1:13">
      <c r="A39" s="41"/>
      <c r="B39" s="45"/>
      <c r="C39" s="46" t="s">
        <v>86</v>
      </c>
      <c r="D39" s="43"/>
      <c r="E39" s="47"/>
      <c r="F39" s="48"/>
      <c r="G39" s="48"/>
      <c r="H39" s="48"/>
      <c r="I39" s="48"/>
      <c r="J39" s="56">
        <v>5.52</v>
      </c>
      <c r="K39" s="48"/>
      <c r="L39" s="48"/>
      <c r="M39" s="48"/>
    </row>
    <row r="40" spans="1:13">
      <c r="A40" s="41"/>
      <c r="B40" s="45"/>
      <c r="C40" s="46" t="s">
        <v>87</v>
      </c>
      <c r="D40" s="43"/>
      <c r="E40" s="47"/>
      <c r="F40" s="48"/>
      <c r="G40" s="48"/>
      <c r="H40" s="48"/>
      <c r="I40" s="48"/>
      <c r="J40" s="59">
        <f>J38*J39</f>
        <v>62778.959999999992</v>
      </c>
      <c r="K40" s="48"/>
      <c r="L40" s="48"/>
      <c r="M40" s="48"/>
    </row>
    <row r="41" spans="1:13">
      <c r="A41" s="41"/>
      <c r="B41" s="45"/>
      <c r="C41" s="46"/>
      <c r="D41" s="43"/>
      <c r="E41" s="47"/>
      <c r="F41" s="48"/>
      <c r="G41" s="48"/>
      <c r="H41" s="48"/>
      <c r="I41" s="48"/>
      <c r="J41" s="56"/>
      <c r="K41" s="48"/>
      <c r="L41" s="48"/>
      <c r="M41" s="48"/>
    </row>
    <row r="42" spans="1:13" ht="19.149999999999999" customHeight="1">
      <c r="A42" s="75" t="s">
        <v>33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ht="24">
      <c r="A43" s="49">
        <v>5</v>
      </c>
      <c r="B43" s="45" t="s">
        <v>34</v>
      </c>
      <c r="C43" s="50" t="s">
        <v>35</v>
      </c>
      <c r="D43" s="51" t="s">
        <v>36</v>
      </c>
      <c r="E43" s="52">
        <v>60</v>
      </c>
      <c r="F43" s="53">
        <v>450</v>
      </c>
      <c r="G43" s="48"/>
      <c r="H43" s="48"/>
      <c r="I43" s="48"/>
      <c r="J43" s="53">
        <v>27000</v>
      </c>
      <c r="K43" s="48"/>
      <c r="L43" s="48"/>
      <c r="M43" s="48"/>
    </row>
    <row r="44" spans="1:13" ht="24">
      <c r="A44" s="49">
        <v>7</v>
      </c>
      <c r="B44" s="45" t="s">
        <v>34</v>
      </c>
      <c r="C44" s="50" t="s">
        <v>37</v>
      </c>
      <c r="D44" s="51" t="s">
        <v>36</v>
      </c>
      <c r="E44" s="52">
        <v>120</v>
      </c>
      <c r="F44" s="53">
        <v>25</v>
      </c>
      <c r="G44" s="48"/>
      <c r="H44" s="48"/>
      <c r="I44" s="48"/>
      <c r="J44" s="53">
        <v>3000</v>
      </c>
      <c r="K44" s="48"/>
      <c r="L44" s="48"/>
      <c r="M44" s="48"/>
    </row>
    <row r="45" spans="1:13" ht="24">
      <c r="A45" s="49">
        <v>8</v>
      </c>
      <c r="B45" s="45" t="s">
        <v>34</v>
      </c>
      <c r="C45" s="50" t="s">
        <v>38</v>
      </c>
      <c r="D45" s="51" t="s">
        <v>39</v>
      </c>
      <c r="E45" s="52">
        <v>115</v>
      </c>
      <c r="F45" s="53">
        <v>16.8</v>
      </c>
      <c r="G45" s="48"/>
      <c r="H45" s="48"/>
      <c r="I45" s="48"/>
      <c r="J45" s="53">
        <v>1932</v>
      </c>
      <c r="K45" s="48"/>
      <c r="L45" s="48"/>
      <c r="M45" s="48"/>
    </row>
    <row r="46" spans="1:13" ht="24">
      <c r="A46" s="49">
        <v>9</v>
      </c>
      <c r="B46" s="45" t="s">
        <v>34</v>
      </c>
      <c r="C46" s="50" t="s">
        <v>38</v>
      </c>
      <c r="D46" s="51" t="s">
        <v>39</v>
      </c>
      <c r="E46" s="52">
        <v>485</v>
      </c>
      <c r="F46" s="53">
        <v>16.8</v>
      </c>
      <c r="G46" s="48"/>
      <c r="H46" s="48"/>
      <c r="I46" s="48"/>
      <c r="J46" s="53">
        <v>8148</v>
      </c>
      <c r="K46" s="48"/>
      <c r="L46" s="48"/>
      <c r="M46" s="48"/>
    </row>
    <row r="47" spans="1:13" ht="24">
      <c r="A47" s="49">
        <v>4</v>
      </c>
      <c r="B47" s="45" t="s">
        <v>34</v>
      </c>
      <c r="C47" s="50" t="s">
        <v>40</v>
      </c>
      <c r="D47" s="51" t="s">
        <v>39</v>
      </c>
      <c r="E47" s="52">
        <v>600</v>
      </c>
      <c r="F47" s="53">
        <v>4.22</v>
      </c>
      <c r="G47" s="48"/>
      <c r="H47" s="48"/>
      <c r="I47" s="48"/>
      <c r="J47" s="53">
        <v>2532</v>
      </c>
      <c r="K47" s="48"/>
      <c r="L47" s="48"/>
      <c r="M47" s="48"/>
    </row>
    <row r="48" spans="1:13">
      <c r="A48" s="49"/>
      <c r="B48" s="45"/>
      <c r="C48" s="50"/>
      <c r="D48" s="51"/>
      <c r="E48" s="52"/>
      <c r="F48" s="53"/>
      <c r="G48" s="48"/>
      <c r="H48" s="48"/>
      <c r="I48" s="48"/>
      <c r="J48" s="56">
        <f>SUM(J43:J47)</f>
        <v>42612</v>
      </c>
      <c r="K48" s="48"/>
      <c r="L48" s="48"/>
      <c r="M48" s="48"/>
    </row>
    <row r="49" spans="1:13">
      <c r="A49" s="72" t="s">
        <v>41</v>
      </c>
      <c r="B49" s="73"/>
      <c r="C49" s="73"/>
      <c r="D49" s="73"/>
      <c r="E49" s="73"/>
      <c r="F49" s="73"/>
      <c r="G49" s="73"/>
      <c r="H49" s="73"/>
      <c r="I49" s="73"/>
      <c r="J49" s="48"/>
      <c r="K49" s="48"/>
      <c r="L49" s="48"/>
      <c r="M49" s="48"/>
    </row>
    <row r="50" spans="1:13">
      <c r="A50" s="74" t="s">
        <v>42</v>
      </c>
      <c r="B50" s="73"/>
      <c r="C50" s="73"/>
      <c r="D50" s="73"/>
      <c r="E50" s="73"/>
      <c r="F50" s="73"/>
      <c r="G50" s="73"/>
      <c r="H50" s="73"/>
      <c r="I50" s="73"/>
      <c r="J50" s="48"/>
      <c r="K50" s="48"/>
      <c r="L50" s="48"/>
      <c r="M50" s="48"/>
    </row>
    <row r="51" spans="1:13">
      <c r="A51" s="74" t="s">
        <v>43</v>
      </c>
      <c r="B51" s="73"/>
      <c r="C51" s="73"/>
      <c r="D51" s="73"/>
      <c r="E51" s="73"/>
      <c r="F51" s="73"/>
      <c r="G51" s="73"/>
      <c r="H51" s="73"/>
      <c r="I51" s="73"/>
      <c r="J51" s="57">
        <v>40080</v>
      </c>
      <c r="K51" s="58">
        <f>J38</f>
        <v>11373</v>
      </c>
      <c r="L51" s="48"/>
      <c r="M51" s="48"/>
    </row>
    <row r="52" spans="1:13">
      <c r="A52" s="74" t="s">
        <v>44</v>
      </c>
      <c r="B52" s="73"/>
      <c r="C52" s="73"/>
      <c r="D52" s="73"/>
      <c r="E52" s="73"/>
      <c r="F52" s="73"/>
      <c r="G52" s="73"/>
      <c r="H52" s="73"/>
      <c r="I52" s="73"/>
      <c r="J52" s="57">
        <v>40080</v>
      </c>
      <c r="K52" s="58">
        <f>J48</f>
        <v>42612</v>
      </c>
      <c r="L52" s="48"/>
      <c r="M52" s="48"/>
    </row>
    <row r="53" spans="1:13">
      <c r="A53" s="74" t="s">
        <v>45</v>
      </c>
      <c r="B53" s="73"/>
      <c r="C53" s="73"/>
      <c r="D53" s="73"/>
      <c r="E53" s="73"/>
      <c r="F53" s="73"/>
      <c r="G53" s="73"/>
      <c r="H53" s="73"/>
      <c r="I53" s="73"/>
      <c r="J53" s="48"/>
      <c r="K53" s="58"/>
      <c r="L53" s="48"/>
      <c r="M53" s="48"/>
    </row>
    <row r="54" spans="1:13">
      <c r="A54" s="74" t="s">
        <v>46</v>
      </c>
      <c r="B54" s="73"/>
      <c r="C54" s="73"/>
      <c r="D54" s="73"/>
      <c r="E54" s="73"/>
      <c r="F54" s="73"/>
      <c r="G54" s="73"/>
      <c r="H54" s="73"/>
      <c r="I54" s="73"/>
      <c r="J54" s="48"/>
      <c r="K54" s="58"/>
      <c r="L54" s="48"/>
      <c r="M54" s="48"/>
    </row>
    <row r="55" spans="1:13">
      <c r="A55" s="74" t="s">
        <v>47</v>
      </c>
      <c r="B55" s="73"/>
      <c r="C55" s="73"/>
      <c r="D55" s="73"/>
      <c r="E55" s="73"/>
      <c r="F55" s="73"/>
      <c r="G55" s="73"/>
      <c r="H55" s="73"/>
      <c r="I55" s="73"/>
      <c r="J55" s="54">
        <v>2039</v>
      </c>
      <c r="K55" s="58"/>
      <c r="L55" s="48"/>
      <c r="M55" s="48"/>
    </row>
    <row r="56" spans="1:13">
      <c r="A56" s="74" t="s">
        <v>48</v>
      </c>
      <c r="B56" s="73"/>
      <c r="C56" s="73"/>
      <c r="D56" s="73"/>
      <c r="E56" s="73"/>
      <c r="F56" s="73"/>
      <c r="G56" s="73"/>
      <c r="H56" s="73"/>
      <c r="I56" s="73"/>
      <c r="J56" s="54">
        <v>9338</v>
      </c>
      <c r="K56" s="58"/>
      <c r="L56" s="48"/>
      <c r="M56" s="48"/>
    </row>
    <row r="57" spans="1:13">
      <c r="A57" s="74" t="s">
        <v>49</v>
      </c>
      <c r="B57" s="73"/>
      <c r="C57" s="73"/>
      <c r="D57" s="73"/>
      <c r="E57" s="73"/>
      <c r="F57" s="73"/>
      <c r="G57" s="73"/>
      <c r="H57" s="73"/>
      <c r="I57" s="73"/>
      <c r="J57" s="54">
        <v>11377</v>
      </c>
      <c r="K57" s="58"/>
      <c r="L57" s="48"/>
      <c r="M57" s="48"/>
    </row>
    <row r="58" spans="1:13">
      <c r="A58" s="74" t="s">
        <v>50</v>
      </c>
      <c r="B58" s="73"/>
      <c r="C58" s="73"/>
      <c r="D58" s="73"/>
      <c r="E58" s="73"/>
      <c r="F58" s="73"/>
      <c r="G58" s="73"/>
      <c r="H58" s="73"/>
      <c r="I58" s="73"/>
      <c r="J58" s="54">
        <v>62801</v>
      </c>
      <c r="K58" s="58"/>
      <c r="L58" s="48"/>
      <c r="M58" s="48"/>
    </row>
    <row r="59" spans="1:13">
      <c r="A59" s="74" t="s">
        <v>51</v>
      </c>
      <c r="B59" s="73"/>
      <c r="C59" s="73"/>
      <c r="D59" s="73"/>
      <c r="E59" s="73"/>
      <c r="F59" s="73"/>
      <c r="G59" s="73"/>
      <c r="H59" s="73"/>
      <c r="I59" s="73"/>
      <c r="J59" s="48"/>
      <c r="K59" s="60">
        <f>J40+K52</f>
        <v>105390.95999999999</v>
      </c>
      <c r="L59" s="48"/>
      <c r="M59" s="48"/>
    </row>
    <row r="60" spans="1:13">
      <c r="A60" s="74" t="s">
        <v>48</v>
      </c>
      <c r="B60" s="73"/>
      <c r="C60" s="73"/>
      <c r="D60" s="73"/>
      <c r="E60" s="73"/>
      <c r="F60" s="73"/>
      <c r="G60" s="73"/>
      <c r="H60" s="73"/>
      <c r="I60" s="73"/>
      <c r="J60" s="54">
        <v>2532</v>
      </c>
      <c r="K60" s="58"/>
      <c r="L60" s="48"/>
      <c r="M60" s="48"/>
    </row>
    <row r="61" spans="1:13">
      <c r="A61" s="74" t="s">
        <v>49</v>
      </c>
      <c r="B61" s="73"/>
      <c r="C61" s="73"/>
      <c r="D61" s="73"/>
      <c r="E61" s="73"/>
      <c r="F61" s="73"/>
      <c r="G61" s="73"/>
      <c r="H61" s="73"/>
      <c r="I61" s="73"/>
      <c r="J61" s="54">
        <v>2532</v>
      </c>
      <c r="K61" s="58"/>
      <c r="L61" s="48"/>
      <c r="M61" s="48"/>
    </row>
    <row r="62" spans="1:13">
      <c r="A62" s="74" t="s">
        <v>44</v>
      </c>
      <c r="B62" s="73"/>
      <c r="C62" s="73"/>
      <c r="D62" s="73"/>
      <c r="E62" s="73"/>
      <c r="F62" s="73"/>
      <c r="G62" s="73"/>
      <c r="H62" s="73"/>
      <c r="I62" s="73"/>
      <c r="J62" s="54">
        <v>65333</v>
      </c>
      <c r="K62" s="58"/>
      <c r="L62" s="48"/>
      <c r="M62" s="48"/>
    </row>
    <row r="63" spans="1:13">
      <c r="A63" s="74" t="s">
        <v>52</v>
      </c>
      <c r="B63" s="73"/>
      <c r="C63" s="73"/>
      <c r="D63" s="73"/>
      <c r="E63" s="73"/>
      <c r="F63" s="73"/>
      <c r="G63" s="73"/>
      <c r="H63" s="73"/>
      <c r="I63" s="73"/>
      <c r="J63" s="54">
        <v>105413</v>
      </c>
      <c r="K63" s="58"/>
      <c r="L63" s="48"/>
      <c r="M63" s="48"/>
    </row>
    <row r="64" spans="1:13">
      <c r="A64" s="74" t="s">
        <v>53</v>
      </c>
      <c r="B64" s="73"/>
      <c r="C64" s="73"/>
      <c r="D64" s="73"/>
      <c r="E64" s="73"/>
      <c r="F64" s="73"/>
      <c r="G64" s="73"/>
      <c r="H64" s="73"/>
      <c r="I64" s="73"/>
      <c r="J64" s="54">
        <v>18974.34</v>
      </c>
      <c r="K64" s="58">
        <f>K59*0.18</f>
        <v>18970.372799999997</v>
      </c>
      <c r="L64" s="48"/>
      <c r="M64" s="48"/>
    </row>
    <row r="65" spans="1:13">
      <c r="A65" s="72" t="s">
        <v>54</v>
      </c>
      <c r="B65" s="73"/>
      <c r="C65" s="73"/>
      <c r="D65" s="73"/>
      <c r="E65" s="73"/>
      <c r="F65" s="73"/>
      <c r="G65" s="73"/>
      <c r="H65" s="73"/>
      <c r="I65" s="73"/>
      <c r="J65" s="55">
        <v>124387.34</v>
      </c>
      <c r="K65" s="60">
        <f>K59+K64</f>
        <v>124361.33279999999</v>
      </c>
      <c r="L65" s="48"/>
      <c r="M65" s="48"/>
    </row>
    <row r="69" spans="1:13">
      <c r="A69" s="65" t="s">
        <v>59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</row>
    <row r="70" spans="1:13">
      <c r="A70" s="63" t="s">
        <v>60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</row>
    <row r="72" spans="1:13">
      <c r="A72" s="65" t="s">
        <v>61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</row>
    <row r="73" spans="1:13">
      <c r="A73" s="63" t="s">
        <v>60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</row>
    <row r="77" spans="1:13">
      <c r="A77" s="65" t="s">
        <v>62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</row>
    <row r="78" spans="1:13">
      <c r="A78" s="63" t="s">
        <v>60</v>
      </c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80" spans="1:13">
      <c r="A80" s="65" t="s">
        <v>63</v>
      </c>
      <c r="B80" s="68"/>
      <c r="C80" s="69"/>
      <c r="D80" s="65"/>
      <c r="E80" s="70"/>
      <c r="F80" s="71"/>
      <c r="G80" s="71"/>
      <c r="H80" s="71"/>
      <c r="I80" s="71"/>
      <c r="J80" s="71"/>
      <c r="K80" s="71"/>
      <c r="L80" s="71"/>
      <c r="M80" s="71"/>
    </row>
    <row r="85" spans="1:13">
      <c r="A85" s="65" t="s">
        <v>64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</row>
    <row r="86" spans="1:13">
      <c r="A86" s="63" t="s">
        <v>60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</row>
    <row r="88" spans="1:13">
      <c r="A88" s="65" t="s">
        <v>63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</row>
    <row r="93" spans="1:13">
      <c r="A93" s="65" t="s">
        <v>65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</row>
    <row r="94" spans="1:13">
      <c r="A94" s="63" t="s">
        <v>60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</row>
    <row r="96" spans="1:13">
      <c r="A96" s="65" t="s">
        <v>63</v>
      </c>
      <c r="B96" s="68"/>
      <c r="C96" s="69"/>
      <c r="D96" s="65"/>
      <c r="E96" s="70"/>
      <c r="F96" s="71"/>
      <c r="G96" s="71"/>
      <c r="H96" s="71"/>
      <c r="I96" s="71"/>
      <c r="J96" s="71"/>
      <c r="K96" s="71"/>
      <c r="L96" s="71"/>
      <c r="M96" s="71"/>
    </row>
    <row r="99" spans="1:13">
      <c r="A99" s="65" t="s">
        <v>66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</row>
    <row r="100" spans="1:13">
      <c r="A100" s="63" t="s">
        <v>60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</row>
    <row r="102" spans="1:13">
      <c r="A102" s="65" t="s">
        <v>67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>
      <c r="A103" s="63" t="s">
        <v>60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</row>
  </sheetData>
  <mergeCells count="52">
    <mergeCell ref="A58:I58"/>
    <mergeCell ref="A59:I59"/>
    <mergeCell ref="A60:I60"/>
    <mergeCell ref="A61:I61"/>
    <mergeCell ref="E17:F17"/>
    <mergeCell ref="E18:F18"/>
    <mergeCell ref="C24:C26"/>
    <mergeCell ref="D24:D26"/>
    <mergeCell ref="E24:E26"/>
    <mergeCell ref="B24:B26"/>
    <mergeCell ref="E16:F16"/>
    <mergeCell ref="E19:F19"/>
    <mergeCell ref="A54:I54"/>
    <mergeCell ref="A64:I64"/>
    <mergeCell ref="A65:I65"/>
    <mergeCell ref="J25:J26"/>
    <mergeCell ref="A28:M28"/>
    <mergeCell ref="A42:M42"/>
    <mergeCell ref="A52:I52"/>
    <mergeCell ref="A53:I53"/>
    <mergeCell ref="A56:I56"/>
    <mergeCell ref="A57:I57"/>
    <mergeCell ref="A62:I62"/>
    <mergeCell ref="A63:I63"/>
    <mergeCell ref="A55:I55"/>
    <mergeCell ref="A103:M103"/>
    <mergeCell ref="A102:M102"/>
    <mergeCell ref="A78:M78"/>
    <mergeCell ref="A80:M80"/>
    <mergeCell ref="A85:M85"/>
    <mergeCell ref="A69:M69"/>
    <mergeCell ref="A70:M70"/>
    <mergeCell ref="E20:F20"/>
    <mergeCell ref="A96:M96"/>
    <mergeCell ref="A99:M99"/>
    <mergeCell ref="A49:I49"/>
    <mergeCell ref="A50:I50"/>
    <mergeCell ref="A51:I51"/>
    <mergeCell ref="K25:M25"/>
    <mergeCell ref="A88:M88"/>
    <mergeCell ref="A24:A26"/>
    <mergeCell ref="J24:M24"/>
    <mergeCell ref="F25:F26"/>
    <mergeCell ref="F24:I24"/>
    <mergeCell ref="G25:I25"/>
    <mergeCell ref="A100:M100"/>
    <mergeCell ref="A86:M86"/>
    <mergeCell ref="A93:M93"/>
    <mergeCell ref="A94:M94"/>
    <mergeCell ref="A72:M72"/>
    <mergeCell ref="A73:M73"/>
    <mergeCell ref="A77:M77"/>
  </mergeCells>
  <phoneticPr fontId="1" type="noConversion"/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2012-01-16T07:50:30Z</cp:lastPrinted>
  <dcterms:created xsi:type="dcterms:W3CDTF">2002-02-11T05:58:42Z</dcterms:created>
  <dcterms:modified xsi:type="dcterms:W3CDTF">2013-08-22T03:59:35Z</dcterms:modified>
</cp:coreProperties>
</file>