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83" i="1" l="1"/>
  <c r="G83" i="1"/>
  <c r="G77" i="1"/>
  <c r="H76" i="1"/>
  <c r="H77" i="1" s="1"/>
  <c r="G73" i="1"/>
  <c r="G74" i="1" s="1"/>
  <c r="G78" i="1" s="1"/>
  <c r="G84" i="1" s="1"/>
  <c r="E73" i="1"/>
  <c r="D73" i="1"/>
  <c r="H70" i="1"/>
  <c r="H73" i="1" s="1"/>
  <c r="H62" i="1"/>
  <c r="D62" i="1"/>
  <c r="H61" i="1"/>
  <c r="F59" i="1"/>
  <c r="E59" i="1"/>
  <c r="D59" i="1"/>
  <c r="H58" i="1"/>
  <c r="H57" i="1"/>
  <c r="H56" i="1"/>
  <c r="H59" i="1" s="1"/>
  <c r="F51" i="1"/>
  <c r="E51" i="1"/>
  <c r="E63" i="1" s="1"/>
  <c r="D51" i="1"/>
  <c r="H49" i="1"/>
  <c r="H51" i="1" s="1"/>
  <c r="F44" i="1"/>
  <c r="F63" i="1" s="1"/>
  <c r="F68" i="1" s="1"/>
  <c r="F74" i="1" s="1"/>
  <c r="F78" i="1" s="1"/>
  <c r="F84" i="1" s="1"/>
  <c r="E44" i="1"/>
  <c r="D44" i="1"/>
  <c r="D63" i="1" s="1"/>
  <c r="H34" i="1"/>
  <c r="H44" i="1" s="1"/>
  <c r="E65" i="1" l="1"/>
  <c r="E67" i="1" s="1"/>
  <c r="E68" i="1" s="1"/>
  <c r="E74" i="1" s="1"/>
  <c r="E78" i="1" s="1"/>
  <c r="E84" i="1" s="1"/>
  <c r="G86" i="1"/>
  <c r="G87" i="1" s="1"/>
  <c r="D65" i="1"/>
  <c r="F87" i="1"/>
  <c r="F89" i="1" s="1"/>
  <c r="F86" i="1"/>
  <c r="E86" i="1" l="1"/>
  <c r="E87" i="1" s="1"/>
  <c r="E89" i="1" s="1"/>
  <c r="D67" i="1"/>
  <c r="D68" i="1" s="1"/>
  <c r="D74" i="1" s="1"/>
  <c r="D78" i="1" s="1"/>
  <c r="D84" i="1" s="1"/>
  <c r="H65" i="1"/>
  <c r="D86" i="1" l="1"/>
  <c r="D87" i="1" s="1"/>
  <c r="H66" i="1"/>
  <c r="H67" i="1"/>
  <c r="H68" i="1" s="1"/>
  <c r="H74" i="1" s="1"/>
  <c r="H78" i="1" s="1"/>
  <c r="H84" i="1" s="1"/>
  <c r="H86" i="1" s="1"/>
  <c r="H87" i="1" l="1"/>
  <c r="D89" i="1"/>
</calcChain>
</file>

<file path=xl/sharedStrings.xml><?xml version="1.0" encoding="utf-8"?>
<sst xmlns="http://schemas.openxmlformats.org/spreadsheetml/2006/main" count="101" uniqueCount="98">
  <si>
    <t>Форма № 1</t>
  </si>
  <si>
    <t xml:space="preserve">Заказчик </t>
  </si>
  <si>
    <t>Министерство капитального, дорожного строительства  и архитектуры Республики Южная Осетия</t>
  </si>
  <si>
    <t>(наименование организации)</t>
  </si>
  <si>
    <t>"Утвержден" «    »________________201_г.</t>
  </si>
  <si>
    <t>Сводный сметный расчет в сумме 55087,43 тыс. руб.</t>
  </si>
  <si>
    <t>В том числе возвратных сумм 96,74 тыс. руб.</t>
  </si>
  <si>
    <t>СВОДНЫЙ СМЕТНЫЙ РАСЧЕТ</t>
  </si>
  <si>
    <t>Крытый плавательный бассейн "Дельфин"</t>
  </si>
  <si>
    <t>(наименование стройки)</t>
  </si>
  <si>
    <t>Составлена в ценах по состоянию на 1 кв. 2011г.</t>
  </si>
  <si>
    <t>№ пп</t>
  </si>
  <si>
    <t>Номера сметных расчетов и смет</t>
  </si>
  <si>
    <t>Наименование глав, объектов, работ и затрат</t>
  </si>
  <si>
    <t>Сметная стоимость, тыс. руб.</t>
  </si>
  <si>
    <t>Общая сметная стоимость, тыс. руб.</t>
  </si>
  <si>
    <t>строительных работ</t>
  </si>
  <si>
    <t>монтажных работ</t>
  </si>
  <si>
    <t>оборудования, мебели, инвентаря</t>
  </si>
  <si>
    <t>прочих</t>
  </si>
  <si>
    <t>Глава 1. Подготовка территории строительства</t>
  </si>
  <si>
    <t>Итого по Главе 1</t>
  </si>
  <si>
    <t>Глава 2. Основные объекты строительства -Бассейн</t>
  </si>
  <si>
    <t>л.см.  02-01-01</t>
  </si>
  <si>
    <t>общестроительные работы</t>
  </si>
  <si>
    <t>л.см.02-01-02</t>
  </si>
  <si>
    <t>водоподготовка</t>
  </si>
  <si>
    <t>л. см  02-01-03</t>
  </si>
  <si>
    <t>отопление</t>
  </si>
  <si>
    <t>л.см.02-01-04</t>
  </si>
  <si>
    <t>вентиляция</t>
  </si>
  <si>
    <t>л.см.02-01-05</t>
  </si>
  <si>
    <t>видеонаблюдение</t>
  </si>
  <si>
    <t>л.см.02-01-06</t>
  </si>
  <si>
    <t>водопровод и канализация</t>
  </si>
  <si>
    <t>л.см.02-01-07</t>
  </si>
  <si>
    <t>электроосвещение</t>
  </si>
  <si>
    <t>л.см.02-01-08</t>
  </si>
  <si>
    <t>пожаротушение</t>
  </si>
  <si>
    <t>л.см 02-01-09</t>
  </si>
  <si>
    <t>телевидение,заземление</t>
  </si>
  <si>
    <t>л.см. 02-01-10</t>
  </si>
  <si>
    <t>радиофикация</t>
  </si>
  <si>
    <t>Итого по Главе 2</t>
  </si>
  <si>
    <t>Глава 3. Объекты подсобного и обслуживающего назначения</t>
  </si>
  <si>
    <t>Итого по Главе 3</t>
  </si>
  <si>
    <t>Глава 4. Объекты энергетического хозяйства</t>
  </si>
  <si>
    <t>л.см.04-01-01</t>
  </si>
  <si>
    <t>КТП</t>
  </si>
  <si>
    <t>л.см. 04-01-02</t>
  </si>
  <si>
    <t>электроснабжение</t>
  </si>
  <si>
    <t>Итого по Главе 4</t>
  </si>
  <si>
    <t>Глава 5. Объекты транспортного хозяйства и связи</t>
  </si>
  <si>
    <t>Итого по Главе 5</t>
  </si>
  <si>
    <t>Глава 6. Наружные сети и сооружения водоснабжения, канализации, теплоснабжения и газоснабжения</t>
  </si>
  <si>
    <t>л.см.06-01-01</t>
  </si>
  <si>
    <t>котельная</t>
  </si>
  <si>
    <t>л.см.06-01-02</t>
  </si>
  <si>
    <t>котельная (доп.)</t>
  </si>
  <si>
    <t>л.см.06-01-03</t>
  </si>
  <si>
    <t>газоснабжение</t>
  </si>
  <si>
    <t>Итого по Главе 6</t>
  </si>
  <si>
    <t>Глава 7. Благоустройство и озеленение территории</t>
  </si>
  <si>
    <t>Л.с. 07-01-10</t>
  </si>
  <si>
    <t>благоустройство</t>
  </si>
  <si>
    <t>Итого по Главе 7</t>
  </si>
  <si>
    <t>Итого по Главам 1-7</t>
  </si>
  <si>
    <t>Глава 8. Временные здания и сооружения</t>
  </si>
  <si>
    <t>ГСН-81-05-01-2001 п.4,3</t>
  </si>
  <si>
    <t>Временные здания и сооружения - 1,8%*0,8</t>
  </si>
  <si>
    <t>Возвратных сумм</t>
  </si>
  <si>
    <t>Итого по Главе 8</t>
  </si>
  <si>
    <t>Итого по Главам 1-8</t>
  </si>
  <si>
    <t>Глава 9. Прочие работы и затраты</t>
  </si>
  <si>
    <t>ГСН-81-05-01-2001 п.11.4</t>
  </si>
  <si>
    <t>Зимнее удорожание 0,5%</t>
  </si>
  <si>
    <t>л.см. 09-01-01</t>
  </si>
  <si>
    <t>пусконаладочные работы</t>
  </si>
  <si>
    <t>Итого по Главе 9</t>
  </si>
  <si>
    <t>Итого по Главам 1-9</t>
  </si>
  <si>
    <t>Глава 11. Содержание службы заказчика. Строительный контроль</t>
  </si>
  <si>
    <t>Постановление РЮО</t>
  </si>
  <si>
    <t>Затраты на строительный контроль 1,3%</t>
  </si>
  <si>
    <t>Итого по Главе 11</t>
  </si>
  <si>
    <t>Итого по Главам 1-11</t>
  </si>
  <si>
    <t>Глава 12. Проектные и изыскательские работы</t>
  </si>
  <si>
    <t>Итого по Главе 12</t>
  </si>
  <si>
    <t>Смета ПИР</t>
  </si>
  <si>
    <t>Проектная документация</t>
  </si>
  <si>
    <t>Экспертиза</t>
  </si>
  <si>
    <t>Итогл по Главе 12</t>
  </si>
  <si>
    <t>Итого по Главам 1-12</t>
  </si>
  <si>
    <t>Непредвиденные затраты</t>
  </si>
  <si>
    <t>Непредвиденные работы и затраты 2%</t>
  </si>
  <si>
    <t xml:space="preserve">Итого </t>
  </si>
  <si>
    <t>Корректировка стоимости материалов, оборудования и затрат на эксплуатацию машин и механизмов</t>
  </si>
  <si>
    <t>Всего по сводному расчету</t>
  </si>
  <si>
    <t>(должность, подпись, расшифровка)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</si>
</sst>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i/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center" vertical="top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top"/>
    </xf>
    <xf numFmtId="0" fontId="0" fillId="0" borderId="0" xfId="0" applyBorder="1" applyAlignment="1">
      <alignment horizontal="left" vertical="top"/>
    </xf>
    <xf numFmtId="49" fontId="1" fillId="0" borderId="0" xfId="0" applyNumberFormat="1" applyFont="1" applyAlignment="1">
      <alignment vertical="top"/>
    </xf>
    <xf numFmtId="49" fontId="1" fillId="2" borderId="0" xfId="0" applyNumberFormat="1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top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49" fontId="1" fillId="0" borderId="2" xfId="0" applyNumberFormat="1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top" wrapText="1"/>
    </xf>
    <xf numFmtId="49" fontId="1" fillId="0" borderId="2" xfId="0" applyNumberFormat="1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2" xfId="0" applyFont="1" applyBorder="1" applyAlignment="1">
      <alignment horizontal="right" vertical="top"/>
    </xf>
    <xf numFmtId="0" fontId="1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/>
    </xf>
    <xf numFmtId="49" fontId="1" fillId="0" borderId="2" xfId="0" applyNumberFormat="1" applyFont="1" applyBorder="1" applyAlignment="1">
      <alignment horizontal="left" vertical="top" wrapText="1"/>
    </xf>
    <xf numFmtId="2" fontId="1" fillId="0" borderId="2" xfId="0" applyNumberFormat="1" applyFont="1" applyBorder="1" applyAlignment="1">
      <alignment horizontal="right" vertical="top" wrapText="1"/>
    </xf>
    <xf numFmtId="2" fontId="1" fillId="0" borderId="2" xfId="0" applyNumberFormat="1" applyFont="1" applyBorder="1" applyAlignment="1">
      <alignment horizontal="right" vertical="top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2" fontId="2" fillId="0" borderId="2" xfId="0" applyNumberFormat="1" applyFont="1" applyBorder="1" applyAlignment="1">
      <alignment horizontal="right" vertical="top" wrapText="1"/>
    </xf>
    <xf numFmtId="2" fontId="2" fillId="0" borderId="2" xfId="0" applyNumberFormat="1" applyFont="1" applyBorder="1" applyAlignment="1">
      <alignment horizontal="right" vertical="top"/>
    </xf>
    <xf numFmtId="0" fontId="1" fillId="0" borderId="0" xfId="0" applyFont="1" applyBorder="1" applyAlignment="1">
      <alignment horizontal="center" vertical="top"/>
    </xf>
    <xf numFmtId="49" fontId="1" fillId="0" borderId="0" xfId="0" applyNumberFormat="1" applyFont="1" applyBorder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1" fillId="0" borderId="0" xfId="0" applyFont="1" applyAlignment="1">
      <alignment horizontal="center" vertical="top" wrapText="1"/>
    </xf>
    <xf numFmtId="49" fontId="1" fillId="0" borderId="0" xfId="0" applyNumberFormat="1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"/>
  <sheetViews>
    <sheetView tabSelected="1" topLeftCell="A22" workbookViewId="0">
      <selection activeCell="C20" sqref="C20"/>
    </sheetView>
  </sheetViews>
  <sheetFormatPr defaultRowHeight="15" x14ac:dyDescent="0.25"/>
  <cols>
    <col min="1" max="1" width="5" style="1" customWidth="1"/>
    <col min="2" max="2" width="17.7109375" style="2" customWidth="1"/>
    <col min="3" max="3" width="48.42578125" style="3" customWidth="1"/>
    <col min="4" max="4" width="12.28515625" style="9" customWidth="1"/>
    <col min="5" max="5" width="13" style="9" customWidth="1"/>
    <col min="6" max="6" width="13.42578125" style="9" customWidth="1"/>
    <col min="7" max="7" width="12.5703125" style="9" customWidth="1"/>
    <col min="8" max="8" width="13.42578125" style="9" customWidth="1"/>
    <col min="257" max="257" width="5" customWidth="1"/>
    <col min="258" max="258" width="17.7109375" customWidth="1"/>
    <col min="259" max="259" width="48.42578125" customWidth="1"/>
    <col min="260" max="260" width="12.28515625" customWidth="1"/>
    <col min="261" max="261" width="13" customWidth="1"/>
    <col min="262" max="262" width="13.42578125" customWidth="1"/>
    <col min="263" max="263" width="12.5703125" customWidth="1"/>
    <col min="264" max="264" width="13.42578125" customWidth="1"/>
    <col min="513" max="513" width="5" customWidth="1"/>
    <col min="514" max="514" width="17.7109375" customWidth="1"/>
    <col min="515" max="515" width="48.42578125" customWidth="1"/>
    <col min="516" max="516" width="12.28515625" customWidth="1"/>
    <col min="517" max="517" width="13" customWidth="1"/>
    <col min="518" max="518" width="13.42578125" customWidth="1"/>
    <col min="519" max="519" width="12.5703125" customWidth="1"/>
    <col min="520" max="520" width="13.42578125" customWidth="1"/>
    <col min="769" max="769" width="5" customWidth="1"/>
    <col min="770" max="770" width="17.7109375" customWidth="1"/>
    <col min="771" max="771" width="48.42578125" customWidth="1"/>
    <col min="772" max="772" width="12.28515625" customWidth="1"/>
    <col min="773" max="773" width="13" customWidth="1"/>
    <col min="774" max="774" width="13.42578125" customWidth="1"/>
    <col min="775" max="775" width="12.5703125" customWidth="1"/>
    <col min="776" max="776" width="13.42578125" customWidth="1"/>
    <col min="1025" max="1025" width="5" customWidth="1"/>
    <col min="1026" max="1026" width="17.7109375" customWidth="1"/>
    <col min="1027" max="1027" width="48.42578125" customWidth="1"/>
    <col min="1028" max="1028" width="12.28515625" customWidth="1"/>
    <col min="1029" max="1029" width="13" customWidth="1"/>
    <col min="1030" max="1030" width="13.42578125" customWidth="1"/>
    <col min="1031" max="1031" width="12.5703125" customWidth="1"/>
    <col min="1032" max="1032" width="13.42578125" customWidth="1"/>
    <col min="1281" max="1281" width="5" customWidth="1"/>
    <col min="1282" max="1282" width="17.7109375" customWidth="1"/>
    <col min="1283" max="1283" width="48.42578125" customWidth="1"/>
    <col min="1284" max="1284" width="12.28515625" customWidth="1"/>
    <col min="1285" max="1285" width="13" customWidth="1"/>
    <col min="1286" max="1286" width="13.42578125" customWidth="1"/>
    <col min="1287" max="1287" width="12.5703125" customWidth="1"/>
    <col min="1288" max="1288" width="13.42578125" customWidth="1"/>
    <col min="1537" max="1537" width="5" customWidth="1"/>
    <col min="1538" max="1538" width="17.7109375" customWidth="1"/>
    <col min="1539" max="1539" width="48.42578125" customWidth="1"/>
    <col min="1540" max="1540" width="12.28515625" customWidth="1"/>
    <col min="1541" max="1541" width="13" customWidth="1"/>
    <col min="1542" max="1542" width="13.42578125" customWidth="1"/>
    <col min="1543" max="1543" width="12.5703125" customWidth="1"/>
    <col min="1544" max="1544" width="13.42578125" customWidth="1"/>
    <col min="1793" max="1793" width="5" customWidth="1"/>
    <col min="1794" max="1794" width="17.7109375" customWidth="1"/>
    <col min="1795" max="1795" width="48.42578125" customWidth="1"/>
    <col min="1796" max="1796" width="12.28515625" customWidth="1"/>
    <col min="1797" max="1797" width="13" customWidth="1"/>
    <col min="1798" max="1798" width="13.42578125" customWidth="1"/>
    <col min="1799" max="1799" width="12.5703125" customWidth="1"/>
    <col min="1800" max="1800" width="13.42578125" customWidth="1"/>
    <col min="2049" max="2049" width="5" customWidth="1"/>
    <col min="2050" max="2050" width="17.7109375" customWidth="1"/>
    <col min="2051" max="2051" width="48.42578125" customWidth="1"/>
    <col min="2052" max="2052" width="12.28515625" customWidth="1"/>
    <col min="2053" max="2053" width="13" customWidth="1"/>
    <col min="2054" max="2054" width="13.42578125" customWidth="1"/>
    <col min="2055" max="2055" width="12.5703125" customWidth="1"/>
    <col min="2056" max="2056" width="13.42578125" customWidth="1"/>
    <col min="2305" max="2305" width="5" customWidth="1"/>
    <col min="2306" max="2306" width="17.7109375" customWidth="1"/>
    <col min="2307" max="2307" width="48.42578125" customWidth="1"/>
    <col min="2308" max="2308" width="12.28515625" customWidth="1"/>
    <col min="2309" max="2309" width="13" customWidth="1"/>
    <col min="2310" max="2310" width="13.42578125" customWidth="1"/>
    <col min="2311" max="2311" width="12.5703125" customWidth="1"/>
    <col min="2312" max="2312" width="13.42578125" customWidth="1"/>
    <col min="2561" max="2561" width="5" customWidth="1"/>
    <col min="2562" max="2562" width="17.7109375" customWidth="1"/>
    <col min="2563" max="2563" width="48.42578125" customWidth="1"/>
    <col min="2564" max="2564" width="12.28515625" customWidth="1"/>
    <col min="2565" max="2565" width="13" customWidth="1"/>
    <col min="2566" max="2566" width="13.42578125" customWidth="1"/>
    <col min="2567" max="2567" width="12.5703125" customWidth="1"/>
    <col min="2568" max="2568" width="13.42578125" customWidth="1"/>
    <col min="2817" max="2817" width="5" customWidth="1"/>
    <col min="2818" max="2818" width="17.7109375" customWidth="1"/>
    <col min="2819" max="2819" width="48.42578125" customWidth="1"/>
    <col min="2820" max="2820" width="12.28515625" customWidth="1"/>
    <col min="2821" max="2821" width="13" customWidth="1"/>
    <col min="2822" max="2822" width="13.42578125" customWidth="1"/>
    <col min="2823" max="2823" width="12.5703125" customWidth="1"/>
    <col min="2824" max="2824" width="13.42578125" customWidth="1"/>
    <col min="3073" max="3073" width="5" customWidth="1"/>
    <col min="3074" max="3074" width="17.7109375" customWidth="1"/>
    <col min="3075" max="3075" width="48.42578125" customWidth="1"/>
    <col min="3076" max="3076" width="12.28515625" customWidth="1"/>
    <col min="3077" max="3077" width="13" customWidth="1"/>
    <col min="3078" max="3078" width="13.42578125" customWidth="1"/>
    <col min="3079" max="3079" width="12.5703125" customWidth="1"/>
    <col min="3080" max="3080" width="13.42578125" customWidth="1"/>
    <col min="3329" max="3329" width="5" customWidth="1"/>
    <col min="3330" max="3330" width="17.7109375" customWidth="1"/>
    <col min="3331" max="3331" width="48.42578125" customWidth="1"/>
    <col min="3332" max="3332" width="12.28515625" customWidth="1"/>
    <col min="3333" max="3333" width="13" customWidth="1"/>
    <col min="3334" max="3334" width="13.42578125" customWidth="1"/>
    <col min="3335" max="3335" width="12.5703125" customWidth="1"/>
    <col min="3336" max="3336" width="13.42578125" customWidth="1"/>
    <col min="3585" max="3585" width="5" customWidth="1"/>
    <col min="3586" max="3586" width="17.7109375" customWidth="1"/>
    <col min="3587" max="3587" width="48.42578125" customWidth="1"/>
    <col min="3588" max="3588" width="12.28515625" customWidth="1"/>
    <col min="3589" max="3589" width="13" customWidth="1"/>
    <col min="3590" max="3590" width="13.42578125" customWidth="1"/>
    <col min="3591" max="3591" width="12.5703125" customWidth="1"/>
    <col min="3592" max="3592" width="13.42578125" customWidth="1"/>
    <col min="3841" max="3841" width="5" customWidth="1"/>
    <col min="3842" max="3842" width="17.7109375" customWidth="1"/>
    <col min="3843" max="3843" width="48.42578125" customWidth="1"/>
    <col min="3844" max="3844" width="12.28515625" customWidth="1"/>
    <col min="3845" max="3845" width="13" customWidth="1"/>
    <col min="3846" max="3846" width="13.42578125" customWidth="1"/>
    <col min="3847" max="3847" width="12.5703125" customWidth="1"/>
    <col min="3848" max="3848" width="13.42578125" customWidth="1"/>
    <col min="4097" max="4097" width="5" customWidth="1"/>
    <col min="4098" max="4098" width="17.7109375" customWidth="1"/>
    <col min="4099" max="4099" width="48.42578125" customWidth="1"/>
    <col min="4100" max="4100" width="12.28515625" customWidth="1"/>
    <col min="4101" max="4101" width="13" customWidth="1"/>
    <col min="4102" max="4102" width="13.42578125" customWidth="1"/>
    <col min="4103" max="4103" width="12.5703125" customWidth="1"/>
    <col min="4104" max="4104" width="13.42578125" customWidth="1"/>
    <col min="4353" max="4353" width="5" customWidth="1"/>
    <col min="4354" max="4354" width="17.7109375" customWidth="1"/>
    <col min="4355" max="4355" width="48.42578125" customWidth="1"/>
    <col min="4356" max="4356" width="12.28515625" customWidth="1"/>
    <col min="4357" max="4357" width="13" customWidth="1"/>
    <col min="4358" max="4358" width="13.42578125" customWidth="1"/>
    <col min="4359" max="4359" width="12.5703125" customWidth="1"/>
    <col min="4360" max="4360" width="13.42578125" customWidth="1"/>
    <col min="4609" max="4609" width="5" customWidth="1"/>
    <col min="4610" max="4610" width="17.7109375" customWidth="1"/>
    <col min="4611" max="4611" width="48.42578125" customWidth="1"/>
    <col min="4612" max="4612" width="12.28515625" customWidth="1"/>
    <col min="4613" max="4613" width="13" customWidth="1"/>
    <col min="4614" max="4614" width="13.42578125" customWidth="1"/>
    <col min="4615" max="4615" width="12.5703125" customWidth="1"/>
    <col min="4616" max="4616" width="13.42578125" customWidth="1"/>
    <col min="4865" max="4865" width="5" customWidth="1"/>
    <col min="4866" max="4866" width="17.7109375" customWidth="1"/>
    <col min="4867" max="4867" width="48.42578125" customWidth="1"/>
    <col min="4868" max="4868" width="12.28515625" customWidth="1"/>
    <col min="4869" max="4869" width="13" customWidth="1"/>
    <col min="4870" max="4870" width="13.42578125" customWidth="1"/>
    <col min="4871" max="4871" width="12.5703125" customWidth="1"/>
    <col min="4872" max="4872" width="13.42578125" customWidth="1"/>
    <col min="5121" max="5121" width="5" customWidth="1"/>
    <col min="5122" max="5122" width="17.7109375" customWidth="1"/>
    <col min="5123" max="5123" width="48.42578125" customWidth="1"/>
    <col min="5124" max="5124" width="12.28515625" customWidth="1"/>
    <col min="5125" max="5125" width="13" customWidth="1"/>
    <col min="5126" max="5126" width="13.42578125" customWidth="1"/>
    <col min="5127" max="5127" width="12.5703125" customWidth="1"/>
    <col min="5128" max="5128" width="13.42578125" customWidth="1"/>
    <col min="5377" max="5377" width="5" customWidth="1"/>
    <col min="5378" max="5378" width="17.7109375" customWidth="1"/>
    <col min="5379" max="5379" width="48.42578125" customWidth="1"/>
    <col min="5380" max="5380" width="12.28515625" customWidth="1"/>
    <col min="5381" max="5381" width="13" customWidth="1"/>
    <col min="5382" max="5382" width="13.42578125" customWidth="1"/>
    <col min="5383" max="5383" width="12.5703125" customWidth="1"/>
    <col min="5384" max="5384" width="13.42578125" customWidth="1"/>
    <col min="5633" max="5633" width="5" customWidth="1"/>
    <col min="5634" max="5634" width="17.7109375" customWidth="1"/>
    <col min="5635" max="5635" width="48.42578125" customWidth="1"/>
    <col min="5636" max="5636" width="12.28515625" customWidth="1"/>
    <col min="5637" max="5637" width="13" customWidth="1"/>
    <col min="5638" max="5638" width="13.42578125" customWidth="1"/>
    <col min="5639" max="5639" width="12.5703125" customWidth="1"/>
    <col min="5640" max="5640" width="13.42578125" customWidth="1"/>
    <col min="5889" max="5889" width="5" customWidth="1"/>
    <col min="5890" max="5890" width="17.7109375" customWidth="1"/>
    <col min="5891" max="5891" width="48.42578125" customWidth="1"/>
    <col min="5892" max="5892" width="12.28515625" customWidth="1"/>
    <col min="5893" max="5893" width="13" customWidth="1"/>
    <col min="5894" max="5894" width="13.42578125" customWidth="1"/>
    <col min="5895" max="5895" width="12.5703125" customWidth="1"/>
    <col min="5896" max="5896" width="13.42578125" customWidth="1"/>
    <col min="6145" max="6145" width="5" customWidth="1"/>
    <col min="6146" max="6146" width="17.7109375" customWidth="1"/>
    <col min="6147" max="6147" width="48.42578125" customWidth="1"/>
    <col min="6148" max="6148" width="12.28515625" customWidth="1"/>
    <col min="6149" max="6149" width="13" customWidth="1"/>
    <col min="6150" max="6150" width="13.42578125" customWidth="1"/>
    <col min="6151" max="6151" width="12.5703125" customWidth="1"/>
    <col min="6152" max="6152" width="13.42578125" customWidth="1"/>
    <col min="6401" max="6401" width="5" customWidth="1"/>
    <col min="6402" max="6402" width="17.7109375" customWidth="1"/>
    <col min="6403" max="6403" width="48.42578125" customWidth="1"/>
    <col min="6404" max="6404" width="12.28515625" customWidth="1"/>
    <col min="6405" max="6405" width="13" customWidth="1"/>
    <col min="6406" max="6406" width="13.42578125" customWidth="1"/>
    <col min="6407" max="6407" width="12.5703125" customWidth="1"/>
    <col min="6408" max="6408" width="13.42578125" customWidth="1"/>
    <col min="6657" max="6657" width="5" customWidth="1"/>
    <col min="6658" max="6658" width="17.7109375" customWidth="1"/>
    <col min="6659" max="6659" width="48.42578125" customWidth="1"/>
    <col min="6660" max="6660" width="12.28515625" customWidth="1"/>
    <col min="6661" max="6661" width="13" customWidth="1"/>
    <col min="6662" max="6662" width="13.42578125" customWidth="1"/>
    <col min="6663" max="6663" width="12.5703125" customWidth="1"/>
    <col min="6664" max="6664" width="13.42578125" customWidth="1"/>
    <col min="6913" max="6913" width="5" customWidth="1"/>
    <col min="6914" max="6914" width="17.7109375" customWidth="1"/>
    <col min="6915" max="6915" width="48.42578125" customWidth="1"/>
    <col min="6916" max="6916" width="12.28515625" customWidth="1"/>
    <col min="6917" max="6917" width="13" customWidth="1"/>
    <col min="6918" max="6918" width="13.42578125" customWidth="1"/>
    <col min="6919" max="6919" width="12.5703125" customWidth="1"/>
    <col min="6920" max="6920" width="13.42578125" customWidth="1"/>
    <col min="7169" max="7169" width="5" customWidth="1"/>
    <col min="7170" max="7170" width="17.7109375" customWidth="1"/>
    <col min="7171" max="7171" width="48.42578125" customWidth="1"/>
    <col min="7172" max="7172" width="12.28515625" customWidth="1"/>
    <col min="7173" max="7173" width="13" customWidth="1"/>
    <col min="7174" max="7174" width="13.42578125" customWidth="1"/>
    <col min="7175" max="7175" width="12.5703125" customWidth="1"/>
    <col min="7176" max="7176" width="13.42578125" customWidth="1"/>
    <col min="7425" max="7425" width="5" customWidth="1"/>
    <col min="7426" max="7426" width="17.7109375" customWidth="1"/>
    <col min="7427" max="7427" width="48.42578125" customWidth="1"/>
    <col min="7428" max="7428" width="12.28515625" customWidth="1"/>
    <col min="7429" max="7429" width="13" customWidth="1"/>
    <col min="7430" max="7430" width="13.42578125" customWidth="1"/>
    <col min="7431" max="7431" width="12.5703125" customWidth="1"/>
    <col min="7432" max="7432" width="13.42578125" customWidth="1"/>
    <col min="7681" max="7681" width="5" customWidth="1"/>
    <col min="7682" max="7682" width="17.7109375" customWidth="1"/>
    <col min="7683" max="7683" width="48.42578125" customWidth="1"/>
    <col min="7684" max="7684" width="12.28515625" customWidth="1"/>
    <col min="7685" max="7685" width="13" customWidth="1"/>
    <col min="7686" max="7686" width="13.42578125" customWidth="1"/>
    <col min="7687" max="7687" width="12.5703125" customWidth="1"/>
    <col min="7688" max="7688" width="13.42578125" customWidth="1"/>
    <col min="7937" max="7937" width="5" customWidth="1"/>
    <col min="7938" max="7938" width="17.7109375" customWidth="1"/>
    <col min="7939" max="7939" width="48.42578125" customWidth="1"/>
    <col min="7940" max="7940" width="12.28515625" customWidth="1"/>
    <col min="7941" max="7941" width="13" customWidth="1"/>
    <col min="7942" max="7942" width="13.42578125" customWidth="1"/>
    <col min="7943" max="7943" width="12.5703125" customWidth="1"/>
    <col min="7944" max="7944" width="13.42578125" customWidth="1"/>
    <col min="8193" max="8193" width="5" customWidth="1"/>
    <col min="8194" max="8194" width="17.7109375" customWidth="1"/>
    <col min="8195" max="8195" width="48.42578125" customWidth="1"/>
    <col min="8196" max="8196" width="12.28515625" customWidth="1"/>
    <col min="8197" max="8197" width="13" customWidth="1"/>
    <col min="8198" max="8198" width="13.42578125" customWidth="1"/>
    <col min="8199" max="8199" width="12.5703125" customWidth="1"/>
    <col min="8200" max="8200" width="13.42578125" customWidth="1"/>
    <col min="8449" max="8449" width="5" customWidth="1"/>
    <col min="8450" max="8450" width="17.7109375" customWidth="1"/>
    <col min="8451" max="8451" width="48.42578125" customWidth="1"/>
    <col min="8452" max="8452" width="12.28515625" customWidth="1"/>
    <col min="8453" max="8453" width="13" customWidth="1"/>
    <col min="8454" max="8454" width="13.42578125" customWidth="1"/>
    <col min="8455" max="8455" width="12.5703125" customWidth="1"/>
    <col min="8456" max="8456" width="13.42578125" customWidth="1"/>
    <col min="8705" max="8705" width="5" customWidth="1"/>
    <col min="8706" max="8706" width="17.7109375" customWidth="1"/>
    <col min="8707" max="8707" width="48.42578125" customWidth="1"/>
    <col min="8708" max="8708" width="12.28515625" customWidth="1"/>
    <col min="8709" max="8709" width="13" customWidth="1"/>
    <col min="8710" max="8710" width="13.42578125" customWidth="1"/>
    <col min="8711" max="8711" width="12.5703125" customWidth="1"/>
    <col min="8712" max="8712" width="13.42578125" customWidth="1"/>
    <col min="8961" max="8961" width="5" customWidth="1"/>
    <col min="8962" max="8962" width="17.7109375" customWidth="1"/>
    <col min="8963" max="8963" width="48.42578125" customWidth="1"/>
    <col min="8964" max="8964" width="12.28515625" customWidth="1"/>
    <col min="8965" max="8965" width="13" customWidth="1"/>
    <col min="8966" max="8966" width="13.42578125" customWidth="1"/>
    <col min="8967" max="8967" width="12.5703125" customWidth="1"/>
    <col min="8968" max="8968" width="13.42578125" customWidth="1"/>
    <col min="9217" max="9217" width="5" customWidth="1"/>
    <col min="9218" max="9218" width="17.7109375" customWidth="1"/>
    <col min="9219" max="9219" width="48.42578125" customWidth="1"/>
    <col min="9220" max="9220" width="12.28515625" customWidth="1"/>
    <col min="9221" max="9221" width="13" customWidth="1"/>
    <col min="9222" max="9222" width="13.42578125" customWidth="1"/>
    <col min="9223" max="9223" width="12.5703125" customWidth="1"/>
    <col min="9224" max="9224" width="13.42578125" customWidth="1"/>
    <col min="9473" max="9473" width="5" customWidth="1"/>
    <col min="9474" max="9474" width="17.7109375" customWidth="1"/>
    <col min="9475" max="9475" width="48.42578125" customWidth="1"/>
    <col min="9476" max="9476" width="12.28515625" customWidth="1"/>
    <col min="9477" max="9477" width="13" customWidth="1"/>
    <col min="9478" max="9478" width="13.42578125" customWidth="1"/>
    <col min="9479" max="9479" width="12.5703125" customWidth="1"/>
    <col min="9480" max="9480" width="13.42578125" customWidth="1"/>
    <col min="9729" max="9729" width="5" customWidth="1"/>
    <col min="9730" max="9730" width="17.7109375" customWidth="1"/>
    <col min="9731" max="9731" width="48.42578125" customWidth="1"/>
    <col min="9732" max="9732" width="12.28515625" customWidth="1"/>
    <col min="9733" max="9733" width="13" customWidth="1"/>
    <col min="9734" max="9734" width="13.42578125" customWidth="1"/>
    <col min="9735" max="9735" width="12.5703125" customWidth="1"/>
    <col min="9736" max="9736" width="13.42578125" customWidth="1"/>
    <col min="9985" max="9985" width="5" customWidth="1"/>
    <col min="9986" max="9986" width="17.7109375" customWidth="1"/>
    <col min="9987" max="9987" width="48.42578125" customWidth="1"/>
    <col min="9988" max="9988" width="12.28515625" customWidth="1"/>
    <col min="9989" max="9989" width="13" customWidth="1"/>
    <col min="9990" max="9990" width="13.42578125" customWidth="1"/>
    <col min="9991" max="9991" width="12.5703125" customWidth="1"/>
    <col min="9992" max="9992" width="13.42578125" customWidth="1"/>
    <col min="10241" max="10241" width="5" customWidth="1"/>
    <col min="10242" max="10242" width="17.7109375" customWidth="1"/>
    <col min="10243" max="10243" width="48.42578125" customWidth="1"/>
    <col min="10244" max="10244" width="12.28515625" customWidth="1"/>
    <col min="10245" max="10245" width="13" customWidth="1"/>
    <col min="10246" max="10246" width="13.42578125" customWidth="1"/>
    <col min="10247" max="10247" width="12.5703125" customWidth="1"/>
    <col min="10248" max="10248" width="13.42578125" customWidth="1"/>
    <col min="10497" max="10497" width="5" customWidth="1"/>
    <col min="10498" max="10498" width="17.7109375" customWidth="1"/>
    <col min="10499" max="10499" width="48.42578125" customWidth="1"/>
    <col min="10500" max="10500" width="12.28515625" customWidth="1"/>
    <col min="10501" max="10501" width="13" customWidth="1"/>
    <col min="10502" max="10502" width="13.42578125" customWidth="1"/>
    <col min="10503" max="10503" width="12.5703125" customWidth="1"/>
    <col min="10504" max="10504" width="13.42578125" customWidth="1"/>
    <col min="10753" max="10753" width="5" customWidth="1"/>
    <col min="10754" max="10754" width="17.7109375" customWidth="1"/>
    <col min="10755" max="10755" width="48.42578125" customWidth="1"/>
    <col min="10756" max="10756" width="12.28515625" customWidth="1"/>
    <col min="10757" max="10757" width="13" customWidth="1"/>
    <col min="10758" max="10758" width="13.42578125" customWidth="1"/>
    <col min="10759" max="10759" width="12.5703125" customWidth="1"/>
    <col min="10760" max="10760" width="13.42578125" customWidth="1"/>
    <col min="11009" max="11009" width="5" customWidth="1"/>
    <col min="11010" max="11010" width="17.7109375" customWidth="1"/>
    <col min="11011" max="11011" width="48.42578125" customWidth="1"/>
    <col min="11012" max="11012" width="12.28515625" customWidth="1"/>
    <col min="11013" max="11013" width="13" customWidth="1"/>
    <col min="11014" max="11014" width="13.42578125" customWidth="1"/>
    <col min="11015" max="11015" width="12.5703125" customWidth="1"/>
    <col min="11016" max="11016" width="13.42578125" customWidth="1"/>
    <col min="11265" max="11265" width="5" customWidth="1"/>
    <col min="11266" max="11266" width="17.7109375" customWidth="1"/>
    <col min="11267" max="11267" width="48.42578125" customWidth="1"/>
    <col min="11268" max="11268" width="12.28515625" customWidth="1"/>
    <col min="11269" max="11269" width="13" customWidth="1"/>
    <col min="11270" max="11270" width="13.42578125" customWidth="1"/>
    <col min="11271" max="11271" width="12.5703125" customWidth="1"/>
    <col min="11272" max="11272" width="13.42578125" customWidth="1"/>
    <col min="11521" max="11521" width="5" customWidth="1"/>
    <col min="11522" max="11522" width="17.7109375" customWidth="1"/>
    <col min="11523" max="11523" width="48.42578125" customWidth="1"/>
    <col min="11524" max="11524" width="12.28515625" customWidth="1"/>
    <col min="11525" max="11525" width="13" customWidth="1"/>
    <col min="11526" max="11526" width="13.42578125" customWidth="1"/>
    <col min="11527" max="11527" width="12.5703125" customWidth="1"/>
    <col min="11528" max="11528" width="13.42578125" customWidth="1"/>
    <col min="11777" max="11777" width="5" customWidth="1"/>
    <col min="11778" max="11778" width="17.7109375" customWidth="1"/>
    <col min="11779" max="11779" width="48.42578125" customWidth="1"/>
    <col min="11780" max="11780" width="12.28515625" customWidth="1"/>
    <col min="11781" max="11781" width="13" customWidth="1"/>
    <col min="11782" max="11782" width="13.42578125" customWidth="1"/>
    <col min="11783" max="11783" width="12.5703125" customWidth="1"/>
    <col min="11784" max="11784" width="13.42578125" customWidth="1"/>
    <col min="12033" max="12033" width="5" customWidth="1"/>
    <col min="12034" max="12034" width="17.7109375" customWidth="1"/>
    <col min="12035" max="12035" width="48.42578125" customWidth="1"/>
    <col min="12036" max="12036" width="12.28515625" customWidth="1"/>
    <col min="12037" max="12037" width="13" customWidth="1"/>
    <col min="12038" max="12038" width="13.42578125" customWidth="1"/>
    <col min="12039" max="12039" width="12.5703125" customWidth="1"/>
    <col min="12040" max="12040" width="13.42578125" customWidth="1"/>
    <col min="12289" max="12289" width="5" customWidth="1"/>
    <col min="12290" max="12290" width="17.7109375" customWidth="1"/>
    <col min="12291" max="12291" width="48.42578125" customWidth="1"/>
    <col min="12292" max="12292" width="12.28515625" customWidth="1"/>
    <col min="12293" max="12293" width="13" customWidth="1"/>
    <col min="12294" max="12294" width="13.42578125" customWidth="1"/>
    <col min="12295" max="12295" width="12.5703125" customWidth="1"/>
    <col min="12296" max="12296" width="13.42578125" customWidth="1"/>
    <col min="12545" max="12545" width="5" customWidth="1"/>
    <col min="12546" max="12546" width="17.7109375" customWidth="1"/>
    <col min="12547" max="12547" width="48.42578125" customWidth="1"/>
    <col min="12548" max="12548" width="12.28515625" customWidth="1"/>
    <col min="12549" max="12549" width="13" customWidth="1"/>
    <col min="12550" max="12550" width="13.42578125" customWidth="1"/>
    <col min="12551" max="12551" width="12.5703125" customWidth="1"/>
    <col min="12552" max="12552" width="13.42578125" customWidth="1"/>
    <col min="12801" max="12801" width="5" customWidth="1"/>
    <col min="12802" max="12802" width="17.7109375" customWidth="1"/>
    <col min="12803" max="12803" width="48.42578125" customWidth="1"/>
    <col min="12804" max="12804" width="12.28515625" customWidth="1"/>
    <col min="12805" max="12805" width="13" customWidth="1"/>
    <col min="12806" max="12806" width="13.42578125" customWidth="1"/>
    <col min="12807" max="12807" width="12.5703125" customWidth="1"/>
    <col min="12808" max="12808" width="13.42578125" customWidth="1"/>
    <col min="13057" max="13057" width="5" customWidth="1"/>
    <col min="13058" max="13058" width="17.7109375" customWidth="1"/>
    <col min="13059" max="13059" width="48.42578125" customWidth="1"/>
    <col min="13060" max="13060" width="12.28515625" customWidth="1"/>
    <col min="13061" max="13061" width="13" customWidth="1"/>
    <col min="13062" max="13062" width="13.42578125" customWidth="1"/>
    <col min="13063" max="13063" width="12.5703125" customWidth="1"/>
    <col min="13064" max="13064" width="13.42578125" customWidth="1"/>
    <col min="13313" max="13313" width="5" customWidth="1"/>
    <col min="13314" max="13314" width="17.7109375" customWidth="1"/>
    <col min="13315" max="13315" width="48.42578125" customWidth="1"/>
    <col min="13316" max="13316" width="12.28515625" customWidth="1"/>
    <col min="13317" max="13317" width="13" customWidth="1"/>
    <col min="13318" max="13318" width="13.42578125" customWidth="1"/>
    <col min="13319" max="13319" width="12.5703125" customWidth="1"/>
    <col min="13320" max="13320" width="13.42578125" customWidth="1"/>
    <col min="13569" max="13569" width="5" customWidth="1"/>
    <col min="13570" max="13570" width="17.7109375" customWidth="1"/>
    <col min="13571" max="13571" width="48.42578125" customWidth="1"/>
    <col min="13572" max="13572" width="12.28515625" customWidth="1"/>
    <col min="13573" max="13573" width="13" customWidth="1"/>
    <col min="13574" max="13574" width="13.42578125" customWidth="1"/>
    <col min="13575" max="13575" width="12.5703125" customWidth="1"/>
    <col min="13576" max="13576" width="13.42578125" customWidth="1"/>
    <col min="13825" max="13825" width="5" customWidth="1"/>
    <col min="13826" max="13826" width="17.7109375" customWidth="1"/>
    <col min="13827" max="13827" width="48.42578125" customWidth="1"/>
    <col min="13828" max="13828" width="12.28515625" customWidth="1"/>
    <col min="13829" max="13829" width="13" customWidth="1"/>
    <col min="13830" max="13830" width="13.42578125" customWidth="1"/>
    <col min="13831" max="13831" width="12.5703125" customWidth="1"/>
    <col min="13832" max="13832" width="13.42578125" customWidth="1"/>
    <col min="14081" max="14081" width="5" customWidth="1"/>
    <col min="14082" max="14082" width="17.7109375" customWidth="1"/>
    <col min="14083" max="14083" width="48.42578125" customWidth="1"/>
    <col min="14084" max="14084" width="12.28515625" customWidth="1"/>
    <col min="14085" max="14085" width="13" customWidth="1"/>
    <col min="14086" max="14086" width="13.42578125" customWidth="1"/>
    <col min="14087" max="14087" width="12.5703125" customWidth="1"/>
    <col min="14088" max="14088" width="13.42578125" customWidth="1"/>
    <col min="14337" max="14337" width="5" customWidth="1"/>
    <col min="14338" max="14338" width="17.7109375" customWidth="1"/>
    <col min="14339" max="14339" width="48.42578125" customWidth="1"/>
    <col min="14340" max="14340" width="12.28515625" customWidth="1"/>
    <col min="14341" max="14341" width="13" customWidth="1"/>
    <col min="14342" max="14342" width="13.42578125" customWidth="1"/>
    <col min="14343" max="14343" width="12.5703125" customWidth="1"/>
    <col min="14344" max="14344" width="13.42578125" customWidth="1"/>
    <col min="14593" max="14593" width="5" customWidth="1"/>
    <col min="14594" max="14594" width="17.7109375" customWidth="1"/>
    <col min="14595" max="14595" width="48.42578125" customWidth="1"/>
    <col min="14596" max="14596" width="12.28515625" customWidth="1"/>
    <col min="14597" max="14597" width="13" customWidth="1"/>
    <col min="14598" max="14598" width="13.42578125" customWidth="1"/>
    <col min="14599" max="14599" width="12.5703125" customWidth="1"/>
    <col min="14600" max="14600" width="13.42578125" customWidth="1"/>
    <col min="14849" max="14849" width="5" customWidth="1"/>
    <col min="14850" max="14850" width="17.7109375" customWidth="1"/>
    <col min="14851" max="14851" width="48.42578125" customWidth="1"/>
    <col min="14852" max="14852" width="12.28515625" customWidth="1"/>
    <col min="14853" max="14853" width="13" customWidth="1"/>
    <col min="14854" max="14854" width="13.42578125" customWidth="1"/>
    <col min="14855" max="14855" width="12.5703125" customWidth="1"/>
    <col min="14856" max="14856" width="13.42578125" customWidth="1"/>
    <col min="15105" max="15105" width="5" customWidth="1"/>
    <col min="15106" max="15106" width="17.7109375" customWidth="1"/>
    <col min="15107" max="15107" width="48.42578125" customWidth="1"/>
    <col min="15108" max="15108" width="12.28515625" customWidth="1"/>
    <col min="15109" max="15109" width="13" customWidth="1"/>
    <col min="15110" max="15110" width="13.42578125" customWidth="1"/>
    <col min="15111" max="15111" width="12.5703125" customWidth="1"/>
    <col min="15112" max="15112" width="13.42578125" customWidth="1"/>
    <col min="15361" max="15361" width="5" customWidth="1"/>
    <col min="15362" max="15362" width="17.7109375" customWidth="1"/>
    <col min="15363" max="15363" width="48.42578125" customWidth="1"/>
    <col min="15364" max="15364" width="12.28515625" customWidth="1"/>
    <col min="15365" max="15365" width="13" customWidth="1"/>
    <col min="15366" max="15366" width="13.42578125" customWidth="1"/>
    <col min="15367" max="15367" width="12.5703125" customWidth="1"/>
    <col min="15368" max="15368" width="13.42578125" customWidth="1"/>
    <col min="15617" max="15617" width="5" customWidth="1"/>
    <col min="15618" max="15618" width="17.7109375" customWidth="1"/>
    <col min="15619" max="15619" width="48.42578125" customWidth="1"/>
    <col min="15620" max="15620" width="12.28515625" customWidth="1"/>
    <col min="15621" max="15621" width="13" customWidth="1"/>
    <col min="15622" max="15622" width="13.42578125" customWidth="1"/>
    <col min="15623" max="15623" width="12.5703125" customWidth="1"/>
    <col min="15624" max="15624" width="13.42578125" customWidth="1"/>
    <col min="15873" max="15873" width="5" customWidth="1"/>
    <col min="15874" max="15874" width="17.7109375" customWidth="1"/>
    <col min="15875" max="15875" width="48.42578125" customWidth="1"/>
    <col min="15876" max="15876" width="12.28515625" customWidth="1"/>
    <col min="15877" max="15877" width="13" customWidth="1"/>
    <col min="15878" max="15878" width="13.42578125" customWidth="1"/>
    <col min="15879" max="15879" width="12.5703125" customWidth="1"/>
    <col min="15880" max="15880" width="13.42578125" customWidth="1"/>
    <col min="16129" max="16129" width="5" customWidth="1"/>
    <col min="16130" max="16130" width="17.7109375" customWidth="1"/>
    <col min="16131" max="16131" width="48.42578125" customWidth="1"/>
    <col min="16132" max="16132" width="12.28515625" customWidth="1"/>
    <col min="16133" max="16133" width="13" customWidth="1"/>
    <col min="16134" max="16134" width="13.42578125" customWidth="1"/>
    <col min="16135" max="16135" width="12.5703125" customWidth="1"/>
    <col min="16136" max="16136" width="13.42578125" customWidth="1"/>
  </cols>
  <sheetData>
    <row r="1" spans="2:8" x14ac:dyDescent="0.25">
      <c r="D1" s="4"/>
      <c r="E1" s="4"/>
      <c r="F1" s="4"/>
      <c r="G1" s="4"/>
      <c r="H1" s="5" t="s">
        <v>0</v>
      </c>
    </row>
    <row r="2" spans="2:8" x14ac:dyDescent="0.25">
      <c r="D2" s="4"/>
      <c r="E2" s="4"/>
      <c r="F2" s="4"/>
      <c r="G2" s="4"/>
      <c r="H2" s="5"/>
    </row>
    <row r="3" spans="2:8" ht="15.75" x14ac:dyDescent="0.25">
      <c r="B3" s="2" t="s">
        <v>1</v>
      </c>
      <c r="C3" s="6" t="s">
        <v>2</v>
      </c>
      <c r="D3" s="7"/>
      <c r="E3" s="7"/>
      <c r="F3" s="7"/>
      <c r="G3" s="7"/>
      <c r="H3" s="4"/>
    </row>
    <row r="4" spans="2:8" x14ac:dyDescent="0.25">
      <c r="D4" s="8" t="s">
        <v>3</v>
      </c>
      <c r="F4" s="4"/>
      <c r="G4" s="4"/>
      <c r="H4" s="4"/>
    </row>
    <row r="5" spans="2:8" x14ac:dyDescent="0.25">
      <c r="D5" s="8"/>
      <c r="F5" s="4"/>
      <c r="G5" s="4"/>
      <c r="H5" s="4"/>
    </row>
    <row r="6" spans="2:8" x14ac:dyDescent="0.25">
      <c r="D6" s="8"/>
      <c r="F6" s="4"/>
      <c r="G6" s="4"/>
      <c r="H6" s="4"/>
    </row>
    <row r="7" spans="2:8" x14ac:dyDescent="0.25">
      <c r="B7" s="2" t="s">
        <v>4</v>
      </c>
      <c r="C7" s="10"/>
      <c r="D7" s="4"/>
      <c r="E7" s="8"/>
      <c r="F7" s="4"/>
      <c r="G7" s="4"/>
      <c r="H7" s="4"/>
    </row>
    <row r="8" spans="2:8" x14ac:dyDescent="0.25">
      <c r="D8" s="4"/>
      <c r="E8" s="8"/>
      <c r="F8" s="4"/>
      <c r="G8" s="4"/>
      <c r="H8" s="4"/>
    </row>
    <row r="9" spans="2:8" x14ac:dyDescent="0.25">
      <c r="B9" s="11" t="s">
        <v>5</v>
      </c>
      <c r="C9" s="12"/>
      <c r="D9" s="4"/>
      <c r="E9" s="8"/>
      <c r="F9" s="4"/>
      <c r="G9" s="4"/>
      <c r="H9" s="4"/>
    </row>
    <row r="10" spans="2:8" x14ac:dyDescent="0.25">
      <c r="B10" s="2" t="s">
        <v>6</v>
      </c>
      <c r="C10" s="13"/>
      <c r="D10" s="4"/>
      <c r="E10" s="4"/>
      <c r="F10" s="4"/>
      <c r="G10" s="4"/>
      <c r="H10" s="4"/>
    </row>
    <row r="11" spans="2:8" x14ac:dyDescent="0.25">
      <c r="C11" s="14"/>
      <c r="D11" s="15"/>
      <c r="E11" s="16"/>
      <c r="F11" s="15"/>
      <c r="G11" s="15"/>
      <c r="H11" s="15"/>
    </row>
    <row r="12" spans="2:8" x14ac:dyDescent="0.25">
      <c r="C12" s="14"/>
      <c r="D12" s="17"/>
      <c r="E12" s="16"/>
      <c r="F12" s="15"/>
      <c r="G12" s="15"/>
      <c r="H12" s="15"/>
    </row>
    <row r="13" spans="2:8" x14ac:dyDescent="0.25">
      <c r="C13" s="14"/>
      <c r="D13" s="15"/>
      <c r="E13" s="17"/>
      <c r="F13" s="15"/>
      <c r="G13" s="15"/>
      <c r="H13" s="15"/>
    </row>
    <row r="14" spans="2:8" x14ac:dyDescent="0.25">
      <c r="H14" s="4"/>
    </row>
    <row r="15" spans="2:8" x14ac:dyDescent="0.25">
      <c r="G15" s="4"/>
      <c r="H15" s="4"/>
    </row>
    <row r="16" spans="2:8" ht="18.75" x14ac:dyDescent="0.25">
      <c r="C16" s="18"/>
      <c r="D16" s="19" t="s">
        <v>7</v>
      </c>
      <c r="E16" s="20"/>
      <c r="F16" s="21"/>
      <c r="G16" s="4"/>
      <c r="H16" s="4"/>
    </row>
    <row r="17" spans="1:8" ht="18.75" x14ac:dyDescent="0.25">
      <c r="C17" s="22"/>
      <c r="D17" s="19"/>
      <c r="E17" s="22"/>
      <c r="F17" s="21"/>
      <c r="G17" s="4"/>
      <c r="H17" s="4"/>
    </row>
    <row r="18" spans="1:8" ht="15.75" x14ac:dyDescent="0.25">
      <c r="C18" s="23"/>
      <c r="D18" s="24" t="s">
        <v>8</v>
      </c>
      <c r="E18" s="23"/>
      <c r="F18" s="7"/>
      <c r="G18" s="7"/>
      <c r="H18" s="4"/>
    </row>
    <row r="19" spans="1:8" x14ac:dyDescent="0.25">
      <c r="D19" s="25" t="s">
        <v>9</v>
      </c>
      <c r="F19" s="4"/>
      <c r="G19" s="4"/>
      <c r="H19" s="4"/>
    </row>
    <row r="20" spans="1:8" x14ac:dyDescent="0.25">
      <c r="H20" s="4"/>
    </row>
    <row r="21" spans="1:8" x14ac:dyDescent="0.25">
      <c r="B21" s="2" t="s">
        <v>10</v>
      </c>
      <c r="D21" s="26"/>
      <c r="E21" s="4"/>
      <c r="F21" s="4"/>
      <c r="G21" s="4"/>
      <c r="H21" s="4"/>
    </row>
    <row r="22" spans="1:8" x14ac:dyDescent="0.25">
      <c r="D22" s="26"/>
      <c r="E22" s="4"/>
      <c r="F22" s="4"/>
      <c r="G22" s="4"/>
      <c r="H22" s="4"/>
    </row>
    <row r="23" spans="1:8" x14ac:dyDescent="0.25">
      <c r="D23" s="26"/>
      <c r="E23" s="4"/>
      <c r="F23" s="4"/>
      <c r="G23" s="4"/>
      <c r="H23" s="4"/>
    </row>
    <row r="24" spans="1:8" x14ac:dyDescent="0.25">
      <c r="D24" s="4"/>
      <c r="E24" s="4"/>
      <c r="F24" s="4"/>
      <c r="G24" s="4"/>
      <c r="H24" s="4"/>
    </row>
    <row r="25" spans="1:8" ht="12.75" customHeight="1" x14ac:dyDescent="0.25">
      <c r="A25" s="27" t="s">
        <v>11</v>
      </c>
      <c r="B25" s="28" t="s">
        <v>12</v>
      </c>
      <c r="C25" s="27" t="s">
        <v>13</v>
      </c>
      <c r="D25" s="29" t="s">
        <v>14</v>
      </c>
      <c r="E25" s="29"/>
      <c r="F25" s="29"/>
      <c r="G25" s="29"/>
      <c r="H25" s="27" t="s">
        <v>15</v>
      </c>
    </row>
    <row r="26" spans="1:8" x14ac:dyDescent="0.25">
      <c r="A26" s="27"/>
      <c r="B26" s="28"/>
      <c r="C26" s="27"/>
      <c r="D26" s="27" t="s">
        <v>16</v>
      </c>
      <c r="E26" s="27" t="s">
        <v>17</v>
      </c>
      <c r="F26" s="27" t="s">
        <v>18</v>
      </c>
      <c r="G26" s="27" t="s">
        <v>19</v>
      </c>
      <c r="H26" s="27"/>
    </row>
    <row r="27" spans="1:8" x14ac:dyDescent="0.25">
      <c r="A27" s="27"/>
      <c r="B27" s="28"/>
      <c r="C27" s="27"/>
      <c r="D27" s="27"/>
      <c r="E27" s="27"/>
      <c r="F27" s="27"/>
      <c r="G27" s="27"/>
      <c r="H27" s="27"/>
    </row>
    <row r="28" spans="1:8" x14ac:dyDescent="0.25">
      <c r="A28" s="27"/>
      <c r="B28" s="28"/>
      <c r="C28" s="27"/>
      <c r="D28" s="27"/>
      <c r="E28" s="27"/>
      <c r="F28" s="27"/>
      <c r="G28" s="27"/>
      <c r="H28" s="27"/>
    </row>
    <row r="29" spans="1:8" x14ac:dyDescent="0.25">
      <c r="A29" s="30">
        <v>1</v>
      </c>
      <c r="B29" s="31">
        <v>2</v>
      </c>
      <c r="C29" s="30">
        <v>3</v>
      </c>
      <c r="D29" s="30">
        <v>4</v>
      </c>
      <c r="E29" s="30">
        <v>5</v>
      </c>
      <c r="F29" s="30">
        <v>6</v>
      </c>
      <c r="G29" s="30">
        <v>7</v>
      </c>
      <c r="H29" s="30">
        <v>8</v>
      </c>
    </row>
    <row r="30" spans="1:8" x14ac:dyDescent="0.25">
      <c r="A30" s="32" t="s">
        <v>20</v>
      </c>
      <c r="B30" s="33"/>
      <c r="C30" s="34"/>
      <c r="D30" s="34"/>
      <c r="E30" s="34"/>
      <c r="F30" s="34"/>
      <c r="G30" s="34"/>
      <c r="H30" s="34"/>
    </row>
    <row r="31" spans="1:8" x14ac:dyDescent="0.25">
      <c r="A31" s="35">
        <v>1</v>
      </c>
      <c r="B31" s="36"/>
      <c r="C31" s="37"/>
      <c r="D31" s="38"/>
      <c r="E31" s="38"/>
      <c r="F31" s="38"/>
      <c r="G31" s="38"/>
      <c r="H31" s="38"/>
    </row>
    <row r="32" spans="1:8" x14ac:dyDescent="0.25">
      <c r="A32" s="39"/>
      <c r="B32" s="36"/>
      <c r="C32" s="40" t="s">
        <v>21</v>
      </c>
      <c r="D32" s="38"/>
      <c r="E32" s="38"/>
      <c r="F32" s="38"/>
      <c r="G32" s="38"/>
      <c r="H32" s="38"/>
    </row>
    <row r="33" spans="1:8" x14ac:dyDescent="0.25">
      <c r="A33" s="32" t="s">
        <v>22</v>
      </c>
      <c r="B33" s="33"/>
      <c r="C33" s="34"/>
      <c r="D33" s="34"/>
      <c r="E33" s="34"/>
      <c r="F33" s="34"/>
      <c r="G33" s="34"/>
      <c r="H33" s="34"/>
    </row>
    <row r="34" spans="1:8" x14ac:dyDescent="0.25">
      <c r="A34" s="35">
        <v>2</v>
      </c>
      <c r="B34" s="41" t="s">
        <v>23</v>
      </c>
      <c r="C34" s="40" t="s">
        <v>24</v>
      </c>
      <c r="D34" s="42">
        <v>20276.02</v>
      </c>
      <c r="E34" s="42"/>
      <c r="F34" s="42"/>
      <c r="G34" s="43"/>
      <c r="H34" s="42">
        <f>SUM(D34:G34)</f>
        <v>20276.02</v>
      </c>
    </row>
    <row r="35" spans="1:8" x14ac:dyDescent="0.25">
      <c r="A35" s="35">
        <v>3</v>
      </c>
      <c r="B35" s="41" t="s">
        <v>25</v>
      </c>
      <c r="C35" s="40" t="s">
        <v>26</v>
      </c>
      <c r="D35" s="42">
        <v>989.79</v>
      </c>
      <c r="E35" s="42">
        <v>2769.39</v>
      </c>
      <c r="F35" s="42"/>
      <c r="G35" s="43"/>
      <c r="H35" s="42">
        <v>3759.18</v>
      </c>
    </row>
    <row r="36" spans="1:8" x14ac:dyDescent="0.25">
      <c r="A36" s="35">
        <v>3</v>
      </c>
      <c r="B36" s="41" t="s">
        <v>27</v>
      </c>
      <c r="C36" s="40" t="s">
        <v>28</v>
      </c>
      <c r="D36" s="42">
        <v>627.35</v>
      </c>
      <c r="E36" s="42"/>
      <c r="F36" s="42"/>
      <c r="G36" s="43"/>
      <c r="H36" s="42">
        <v>627.35</v>
      </c>
    </row>
    <row r="37" spans="1:8" x14ac:dyDescent="0.25">
      <c r="A37" s="35">
        <v>4</v>
      </c>
      <c r="B37" s="41" t="s">
        <v>29</v>
      </c>
      <c r="C37" s="40" t="s">
        <v>30</v>
      </c>
      <c r="D37" s="42">
        <v>3809.9029999999998</v>
      </c>
      <c r="E37" s="42">
        <v>13.134</v>
      </c>
      <c r="F37" s="42"/>
      <c r="G37" s="43"/>
      <c r="H37" s="42">
        <v>3823.0369999999998</v>
      </c>
    </row>
    <row r="38" spans="1:8" x14ac:dyDescent="0.25">
      <c r="A38" s="35">
        <v>5</v>
      </c>
      <c r="B38" s="41" t="s">
        <v>31</v>
      </c>
      <c r="C38" s="40" t="s">
        <v>32</v>
      </c>
      <c r="D38" s="42"/>
      <c r="E38" s="42">
        <v>557.14099999999996</v>
      </c>
      <c r="F38" s="42"/>
      <c r="G38" s="43"/>
      <c r="H38" s="42">
        <v>557.14099999999996</v>
      </c>
    </row>
    <row r="39" spans="1:8" x14ac:dyDescent="0.25">
      <c r="A39" s="35">
        <v>6</v>
      </c>
      <c r="B39" s="41" t="s">
        <v>33</v>
      </c>
      <c r="C39" s="40" t="s">
        <v>34</v>
      </c>
      <c r="D39" s="42">
        <v>169.99</v>
      </c>
      <c r="E39" s="42"/>
      <c r="F39" s="42"/>
      <c r="G39" s="43"/>
      <c r="H39" s="42">
        <v>169.99</v>
      </c>
    </row>
    <row r="40" spans="1:8" x14ac:dyDescent="0.25">
      <c r="A40" s="35">
        <v>7</v>
      </c>
      <c r="B40" s="41" t="s">
        <v>35</v>
      </c>
      <c r="C40" s="40" t="s">
        <v>36</v>
      </c>
      <c r="D40" s="42">
        <v>26.57</v>
      </c>
      <c r="E40" s="42">
        <v>797.548</v>
      </c>
      <c r="F40" s="42"/>
      <c r="G40" s="43"/>
      <c r="H40" s="42">
        <v>824.2</v>
      </c>
    </row>
    <row r="41" spans="1:8" x14ac:dyDescent="0.25">
      <c r="A41" s="35">
        <v>8</v>
      </c>
      <c r="B41" s="41" t="s">
        <v>37</v>
      </c>
      <c r="C41" s="40" t="s">
        <v>38</v>
      </c>
      <c r="D41" s="42">
        <v>38.018000000000001</v>
      </c>
      <c r="E41" s="42">
        <v>48.287999999999997</v>
      </c>
      <c r="F41" s="42">
        <v>40.28</v>
      </c>
      <c r="G41" s="43"/>
      <c r="H41" s="42">
        <v>126.586</v>
      </c>
    </row>
    <row r="42" spans="1:8" x14ac:dyDescent="0.25">
      <c r="A42" s="35">
        <v>9</v>
      </c>
      <c r="B42" s="41" t="s">
        <v>39</v>
      </c>
      <c r="C42" s="40" t="s">
        <v>40</v>
      </c>
      <c r="D42" s="42"/>
      <c r="E42" s="42">
        <v>67.010999999999996</v>
      </c>
      <c r="F42" s="42">
        <v>1.52</v>
      </c>
      <c r="G42" s="43"/>
      <c r="H42" s="42">
        <v>68.53</v>
      </c>
    </row>
    <row r="43" spans="1:8" x14ac:dyDescent="0.25">
      <c r="A43" s="35"/>
      <c r="B43" s="41" t="s">
        <v>41</v>
      </c>
      <c r="C43" s="40" t="s">
        <v>42</v>
      </c>
      <c r="D43" s="42">
        <v>2.859</v>
      </c>
      <c r="E43" s="42">
        <v>49.22</v>
      </c>
      <c r="F43" s="42">
        <v>1.68</v>
      </c>
      <c r="G43" s="43"/>
      <c r="H43" s="42">
        <v>53.76</v>
      </c>
    </row>
    <row r="44" spans="1:8" x14ac:dyDescent="0.25">
      <c r="A44" s="39"/>
      <c r="B44" s="36"/>
      <c r="C44" s="40" t="s">
        <v>43</v>
      </c>
      <c r="D44" s="42">
        <f>D34+D35+D36+D37+D38+D39+D40+D41+D42+D43</f>
        <v>25940.5</v>
      </c>
      <c r="E44" s="42">
        <f>E35+E36+E37+E38+E39+E40+E41+E42+E43</f>
        <v>4301.732</v>
      </c>
      <c r="F44" s="42">
        <f>F41+F42+F43</f>
        <v>43.480000000000004</v>
      </c>
      <c r="G44" s="43"/>
      <c r="H44" s="42">
        <f>H34+H35+H36+H37+H38+H39+H40+H41+H42+H43</f>
        <v>30285.793999999998</v>
      </c>
    </row>
    <row r="45" spans="1:8" x14ac:dyDescent="0.25">
      <c r="A45" s="32" t="s">
        <v>44</v>
      </c>
      <c r="B45" s="33"/>
      <c r="C45" s="34"/>
      <c r="D45" s="34"/>
      <c r="E45" s="34"/>
      <c r="F45" s="34"/>
      <c r="G45" s="34"/>
      <c r="H45" s="34"/>
    </row>
    <row r="46" spans="1:8" x14ac:dyDescent="0.25">
      <c r="A46" s="35">
        <v>10</v>
      </c>
      <c r="B46" s="36"/>
      <c r="C46" s="37"/>
      <c r="D46" s="38"/>
      <c r="E46" s="38"/>
      <c r="F46" s="38"/>
      <c r="G46" s="38"/>
      <c r="H46" s="38"/>
    </row>
    <row r="47" spans="1:8" x14ac:dyDescent="0.25">
      <c r="A47" s="39"/>
      <c r="B47" s="36"/>
      <c r="C47" s="40" t="s">
        <v>45</v>
      </c>
      <c r="D47" s="38"/>
      <c r="E47" s="38"/>
      <c r="F47" s="38"/>
      <c r="G47" s="38"/>
      <c r="H47" s="38"/>
    </row>
    <row r="48" spans="1:8" x14ac:dyDescent="0.25">
      <c r="A48" s="32" t="s">
        <v>46</v>
      </c>
      <c r="B48" s="33"/>
      <c r="C48" s="34"/>
      <c r="D48" s="34"/>
      <c r="E48" s="34"/>
      <c r="F48" s="34"/>
      <c r="G48" s="34"/>
      <c r="H48" s="34"/>
    </row>
    <row r="49" spans="1:8" x14ac:dyDescent="0.25">
      <c r="A49" s="35">
        <v>11</v>
      </c>
      <c r="B49" s="41" t="s">
        <v>47</v>
      </c>
      <c r="C49" s="40" t="s">
        <v>48</v>
      </c>
      <c r="D49" s="42">
        <v>49.182000000000002</v>
      </c>
      <c r="E49" s="42">
        <v>220.33699999999999</v>
      </c>
      <c r="F49" s="42">
        <v>152.84</v>
      </c>
      <c r="G49" s="43"/>
      <c r="H49" s="42">
        <f>SUM(D49:G49)</f>
        <v>422.35900000000004</v>
      </c>
    </row>
    <row r="50" spans="1:8" x14ac:dyDescent="0.25">
      <c r="A50" s="35">
        <v>12</v>
      </c>
      <c r="B50" s="41" t="s">
        <v>49</v>
      </c>
      <c r="C50" s="40" t="s">
        <v>50</v>
      </c>
      <c r="D50" s="42">
        <v>590.95100000000002</v>
      </c>
      <c r="E50" s="42">
        <v>42.91</v>
      </c>
      <c r="F50" s="43"/>
      <c r="G50" s="43"/>
      <c r="H50" s="42">
        <v>633.86199999999997</v>
      </c>
    </row>
    <row r="51" spans="1:8" x14ac:dyDescent="0.25">
      <c r="A51" s="39"/>
      <c r="B51" s="36"/>
      <c r="C51" s="40" t="s">
        <v>51</v>
      </c>
      <c r="D51" s="42">
        <f>SUM(D49:D50)</f>
        <v>640.13300000000004</v>
      </c>
      <c r="E51" s="42">
        <f>SUM(E49:E50)</f>
        <v>263.24699999999996</v>
      </c>
      <c r="F51" s="42">
        <f>SUM(F49:F50)</f>
        <v>152.84</v>
      </c>
      <c r="G51" s="43"/>
      <c r="H51" s="42">
        <f>SUM(H49:H50)</f>
        <v>1056.221</v>
      </c>
    </row>
    <row r="52" spans="1:8" x14ac:dyDescent="0.25">
      <c r="A52" s="32" t="s">
        <v>52</v>
      </c>
      <c r="B52" s="33"/>
      <c r="C52" s="34"/>
      <c r="D52" s="34"/>
      <c r="E52" s="34"/>
      <c r="F52" s="34"/>
      <c r="G52" s="34"/>
      <c r="H52" s="34"/>
    </row>
    <row r="53" spans="1:8" x14ac:dyDescent="0.25">
      <c r="A53" s="35">
        <v>13</v>
      </c>
      <c r="B53" s="36"/>
      <c r="C53" s="37"/>
      <c r="D53" s="38"/>
      <c r="E53" s="38"/>
      <c r="F53" s="38"/>
      <c r="G53" s="38"/>
      <c r="H53" s="38"/>
    </row>
    <row r="54" spans="1:8" ht="18" customHeight="1" x14ac:dyDescent="0.25">
      <c r="A54" s="39"/>
      <c r="B54" s="36"/>
      <c r="C54" s="40" t="s">
        <v>53</v>
      </c>
      <c r="D54" s="38"/>
      <c r="E54" s="38"/>
      <c r="F54" s="38"/>
      <c r="G54" s="38"/>
      <c r="H54" s="38"/>
    </row>
    <row r="55" spans="1:8" x14ac:dyDescent="0.25">
      <c r="A55" s="32" t="s">
        <v>54</v>
      </c>
      <c r="B55" s="33"/>
      <c r="C55" s="34"/>
      <c r="D55" s="34"/>
      <c r="E55" s="34"/>
      <c r="F55" s="34"/>
      <c r="G55" s="34"/>
      <c r="H55" s="34"/>
    </row>
    <row r="56" spans="1:8" x14ac:dyDescent="0.25">
      <c r="A56" s="35">
        <v>14</v>
      </c>
      <c r="B56" s="41" t="s">
        <v>55</v>
      </c>
      <c r="C56" s="40" t="s">
        <v>56</v>
      </c>
      <c r="D56" s="42">
        <v>3552.49</v>
      </c>
      <c r="E56" s="42">
        <v>91.18</v>
      </c>
      <c r="F56" s="42">
        <v>12.24</v>
      </c>
      <c r="G56" s="43"/>
      <c r="H56" s="42">
        <f>SUM(D56:G56)</f>
        <v>3655.9099999999994</v>
      </c>
    </row>
    <row r="57" spans="1:8" x14ac:dyDescent="0.25">
      <c r="A57" s="35">
        <v>15</v>
      </c>
      <c r="B57" s="41" t="s">
        <v>57</v>
      </c>
      <c r="C57" s="40" t="s">
        <v>58</v>
      </c>
      <c r="D57" s="42">
        <v>3.4740000000000002</v>
      </c>
      <c r="E57" s="43"/>
      <c r="F57" s="43"/>
      <c r="G57" s="43"/>
      <c r="H57" s="42">
        <f>SUM(D57:G57)</f>
        <v>3.4740000000000002</v>
      </c>
    </row>
    <row r="58" spans="1:8" x14ac:dyDescent="0.25">
      <c r="A58" s="35">
        <v>16</v>
      </c>
      <c r="B58" s="41" t="s">
        <v>59</v>
      </c>
      <c r="C58" s="40" t="s">
        <v>60</v>
      </c>
      <c r="D58" s="42">
        <v>294.875</v>
      </c>
      <c r="E58" s="43"/>
      <c r="F58" s="43"/>
      <c r="G58" s="43"/>
      <c r="H58" s="42">
        <f>SUM(D58:G58)</f>
        <v>294.875</v>
      </c>
    </row>
    <row r="59" spans="1:8" x14ac:dyDescent="0.25">
      <c r="A59" s="39"/>
      <c r="B59" s="36"/>
      <c r="C59" s="40" t="s">
        <v>61</v>
      </c>
      <c r="D59" s="42">
        <f>SUM(D56:D58)</f>
        <v>3850.8389999999999</v>
      </c>
      <c r="E59" s="42">
        <f>SUM(E56:E58)</f>
        <v>91.18</v>
      </c>
      <c r="F59" s="42">
        <f>SUM(F56:F58)</f>
        <v>12.24</v>
      </c>
      <c r="G59" s="43"/>
      <c r="H59" s="42">
        <f>H56+H57+H58</f>
        <v>3954.2589999999996</v>
      </c>
    </row>
    <row r="60" spans="1:8" x14ac:dyDescent="0.25">
      <c r="A60" s="32" t="s">
        <v>62</v>
      </c>
      <c r="B60" s="33"/>
      <c r="C60" s="34"/>
      <c r="D60" s="34"/>
      <c r="E60" s="34"/>
      <c r="F60" s="34"/>
      <c r="G60" s="34"/>
      <c r="H60" s="34"/>
    </row>
    <row r="61" spans="1:8" x14ac:dyDescent="0.25">
      <c r="A61" s="35">
        <v>17</v>
      </c>
      <c r="B61" s="41" t="s">
        <v>63</v>
      </c>
      <c r="C61" s="40" t="s">
        <v>64</v>
      </c>
      <c r="D61" s="42">
        <v>9647.616</v>
      </c>
      <c r="E61" s="43">
        <v>49.78</v>
      </c>
      <c r="F61" s="43"/>
      <c r="G61" s="43"/>
      <c r="H61" s="42">
        <f>SUM(D61:G61)</f>
        <v>9697.3960000000006</v>
      </c>
    </row>
    <row r="62" spans="1:8" x14ac:dyDescent="0.25">
      <c r="A62" s="39"/>
      <c r="B62" s="36"/>
      <c r="C62" s="40" t="s">
        <v>65</v>
      </c>
      <c r="D62" s="42">
        <f>SUM(D61:D61)</f>
        <v>9647.616</v>
      </c>
      <c r="E62" s="42">
        <v>49.78</v>
      </c>
      <c r="F62" s="42"/>
      <c r="G62" s="43"/>
      <c r="H62" s="42">
        <f>SUM(D62:G62)</f>
        <v>9697.3960000000006</v>
      </c>
    </row>
    <row r="63" spans="1:8" x14ac:dyDescent="0.25">
      <c r="A63" s="39"/>
      <c r="B63" s="36"/>
      <c r="C63" s="40" t="s">
        <v>66</v>
      </c>
      <c r="D63" s="42">
        <f>D44+D51+D59+D62</f>
        <v>40079.088000000003</v>
      </c>
      <c r="E63" s="42">
        <f>E44+E51+E59+E62</f>
        <v>4705.9390000000003</v>
      </c>
      <c r="F63" s="42">
        <f>F44+F51+F59</f>
        <v>208.56</v>
      </c>
      <c r="G63" s="43"/>
      <c r="H63" s="42">
        <v>44993.59</v>
      </c>
    </row>
    <row r="64" spans="1:8" x14ac:dyDescent="0.25">
      <c r="A64" s="32" t="s">
        <v>67</v>
      </c>
      <c r="B64" s="33"/>
      <c r="C64" s="34"/>
      <c r="D64" s="34"/>
      <c r="E64" s="34"/>
      <c r="F64" s="34"/>
      <c r="G64" s="34"/>
      <c r="H64" s="34"/>
    </row>
    <row r="65" spans="1:8" ht="25.5" x14ac:dyDescent="0.25">
      <c r="A65" s="35">
        <v>18</v>
      </c>
      <c r="B65" s="41" t="s">
        <v>68</v>
      </c>
      <c r="C65" s="40" t="s">
        <v>69</v>
      </c>
      <c r="D65" s="42">
        <f>D63*0.018*0.8</f>
        <v>577.13886720000005</v>
      </c>
      <c r="E65" s="42">
        <f>E63*0.018*0.8</f>
        <v>67.7655216</v>
      </c>
      <c r="F65" s="43"/>
      <c r="G65" s="43"/>
      <c r="H65" s="42">
        <f>D65+E65</f>
        <v>644.90438880000011</v>
      </c>
    </row>
    <row r="66" spans="1:8" x14ac:dyDescent="0.25">
      <c r="A66" s="35"/>
      <c r="B66" s="41"/>
      <c r="C66" s="40" t="s">
        <v>70</v>
      </c>
      <c r="D66" s="42"/>
      <c r="E66" s="42"/>
      <c r="F66" s="43"/>
      <c r="G66" s="43"/>
      <c r="H66" s="42">
        <f>H65*15%</f>
        <v>96.735658320000013</v>
      </c>
    </row>
    <row r="67" spans="1:8" x14ac:dyDescent="0.25">
      <c r="A67" s="39"/>
      <c r="B67" s="36"/>
      <c r="C67" s="40" t="s">
        <v>71</v>
      </c>
      <c r="D67" s="42">
        <f>SUM(D65:D66)</f>
        <v>577.13886720000005</v>
      </c>
      <c r="E67" s="42">
        <f>SUM(E65:E66)</f>
        <v>67.7655216</v>
      </c>
      <c r="F67" s="43"/>
      <c r="G67" s="43"/>
      <c r="H67" s="42">
        <f>H65</f>
        <v>644.90438880000011</v>
      </c>
    </row>
    <row r="68" spans="1:8" x14ac:dyDescent="0.25">
      <c r="A68" s="39"/>
      <c r="B68" s="36"/>
      <c r="C68" s="40" t="s">
        <v>72</v>
      </c>
      <c r="D68" s="42">
        <f>D63+D67</f>
        <v>40656.226867200006</v>
      </c>
      <c r="E68" s="42">
        <f>E63+E67</f>
        <v>4773.7045216000006</v>
      </c>
      <c r="F68" s="42">
        <f>F63+F67</f>
        <v>208.56</v>
      </c>
      <c r="G68" s="43"/>
      <c r="H68" s="42">
        <f>H63+H67</f>
        <v>45638.494388799998</v>
      </c>
    </row>
    <row r="69" spans="1:8" x14ac:dyDescent="0.25">
      <c r="A69" s="32" t="s">
        <v>73</v>
      </c>
      <c r="B69" s="33"/>
      <c r="C69" s="34"/>
      <c r="D69" s="34"/>
      <c r="E69" s="34"/>
      <c r="F69" s="34"/>
      <c r="G69" s="34"/>
      <c r="H69" s="34"/>
    </row>
    <row r="70" spans="1:8" ht="25.5" x14ac:dyDescent="0.25">
      <c r="A70" s="35">
        <v>19</v>
      </c>
      <c r="B70" s="41" t="s">
        <v>74</v>
      </c>
      <c r="C70" s="37" t="s">
        <v>75</v>
      </c>
      <c r="D70" s="43">
        <v>203.28</v>
      </c>
      <c r="E70" s="43">
        <v>23.87</v>
      </c>
      <c r="F70" s="38"/>
      <c r="G70" s="38"/>
      <c r="H70" s="43">
        <f>SUM(D70:G70)</f>
        <v>227.15</v>
      </c>
    </row>
    <row r="71" spans="1:8" x14ac:dyDescent="0.25">
      <c r="A71" s="35">
        <v>20</v>
      </c>
      <c r="B71" s="41" t="s">
        <v>76</v>
      </c>
      <c r="C71" s="37" t="s">
        <v>77</v>
      </c>
      <c r="D71" s="38"/>
      <c r="E71" s="38"/>
      <c r="F71" s="38"/>
      <c r="G71" s="43">
        <v>1135.71</v>
      </c>
      <c r="H71" s="43">
        <v>1135.71</v>
      </c>
    </row>
    <row r="72" spans="1:8" x14ac:dyDescent="0.25">
      <c r="A72" s="35"/>
      <c r="B72" s="41"/>
      <c r="C72" s="37"/>
      <c r="D72" s="38"/>
      <c r="E72" s="38"/>
      <c r="F72" s="38"/>
      <c r="G72" s="43"/>
      <c r="H72" s="43"/>
    </row>
    <row r="73" spans="1:8" x14ac:dyDescent="0.25">
      <c r="A73" s="39"/>
      <c r="B73" s="36"/>
      <c r="C73" s="40" t="s">
        <v>78</v>
      </c>
      <c r="D73" s="43">
        <f>D70+D72</f>
        <v>203.28</v>
      </c>
      <c r="E73" s="43">
        <f>SUM(E70:E70)</f>
        <v>23.87</v>
      </c>
      <c r="F73" s="38"/>
      <c r="G73" s="43">
        <f>G71</f>
        <v>1135.71</v>
      </c>
      <c r="H73" s="43">
        <f>H70+H71</f>
        <v>1362.8600000000001</v>
      </c>
    </row>
    <row r="74" spans="1:8" x14ac:dyDescent="0.25">
      <c r="A74" s="39"/>
      <c r="B74" s="36"/>
      <c r="C74" s="40" t="s">
        <v>79</v>
      </c>
      <c r="D74" s="42">
        <f>D68+D73</f>
        <v>40859.506867200005</v>
      </c>
      <c r="E74" s="42">
        <f>E68+E73</f>
        <v>4797.5745216000005</v>
      </c>
      <c r="F74" s="42">
        <f>F68+F73</f>
        <v>208.56</v>
      </c>
      <c r="G74" s="42">
        <f>G68+G73</f>
        <v>1135.71</v>
      </c>
      <c r="H74" s="42">
        <f>H68+H73</f>
        <v>47001.354388799999</v>
      </c>
    </row>
    <row r="75" spans="1:8" x14ac:dyDescent="0.25">
      <c r="A75" s="32" t="s">
        <v>80</v>
      </c>
      <c r="B75" s="33"/>
      <c r="C75" s="34"/>
      <c r="D75" s="34"/>
      <c r="E75" s="34"/>
      <c r="F75" s="34"/>
      <c r="G75" s="34"/>
      <c r="H75" s="34"/>
    </row>
    <row r="76" spans="1:8" x14ac:dyDescent="0.25">
      <c r="A76" s="35">
        <v>21</v>
      </c>
      <c r="B76" s="36" t="s">
        <v>81</v>
      </c>
      <c r="C76" s="37" t="s">
        <v>82</v>
      </c>
      <c r="D76" s="38"/>
      <c r="E76" s="38"/>
      <c r="F76" s="38"/>
      <c r="G76" s="43">
        <v>611.02</v>
      </c>
      <c r="H76" s="43">
        <f>SUM(G76)</f>
        <v>611.02</v>
      </c>
    </row>
    <row r="77" spans="1:8" x14ac:dyDescent="0.25">
      <c r="A77" s="39"/>
      <c r="B77" s="36"/>
      <c r="C77" s="40" t="s">
        <v>83</v>
      </c>
      <c r="D77" s="38"/>
      <c r="E77" s="38"/>
      <c r="F77" s="38"/>
      <c r="G77" s="43">
        <f>SUM(G76)</f>
        <v>611.02</v>
      </c>
      <c r="H77" s="43">
        <f>SUM(H76)</f>
        <v>611.02</v>
      </c>
    </row>
    <row r="78" spans="1:8" x14ac:dyDescent="0.25">
      <c r="A78" s="39"/>
      <c r="B78" s="36"/>
      <c r="C78" s="40" t="s">
        <v>84</v>
      </c>
      <c r="D78" s="43">
        <f>D74</f>
        <v>40859.506867200005</v>
      </c>
      <c r="E78" s="43">
        <f>E74</f>
        <v>4797.5745216000005</v>
      </c>
      <c r="F78" s="43">
        <f>F74</f>
        <v>208.56</v>
      </c>
      <c r="G78" s="43">
        <f>G74+G77</f>
        <v>1746.73</v>
      </c>
      <c r="H78" s="43">
        <f>H74+H77</f>
        <v>47612.374388799995</v>
      </c>
    </row>
    <row r="79" spans="1:8" x14ac:dyDescent="0.25">
      <c r="A79" s="32" t="s">
        <v>85</v>
      </c>
      <c r="B79" s="33"/>
      <c r="C79" s="34"/>
      <c r="D79" s="34"/>
      <c r="E79" s="34"/>
      <c r="F79" s="34"/>
      <c r="G79" s="34"/>
      <c r="H79" s="34"/>
    </row>
    <row r="80" spans="1:8" x14ac:dyDescent="0.25">
      <c r="A80" s="39"/>
      <c r="B80" s="36"/>
      <c r="C80" s="40" t="s">
        <v>86</v>
      </c>
      <c r="D80" s="38"/>
      <c r="E80" s="38"/>
      <c r="F80" s="38"/>
      <c r="G80" s="43"/>
      <c r="H80" s="43"/>
    </row>
    <row r="81" spans="1:10" x14ac:dyDescent="0.25">
      <c r="A81" s="39">
        <v>22</v>
      </c>
      <c r="B81" s="36" t="s">
        <v>87</v>
      </c>
      <c r="C81" s="40" t="s">
        <v>88</v>
      </c>
      <c r="D81" s="38"/>
      <c r="E81" s="38"/>
      <c r="F81" s="38"/>
      <c r="G81" s="43">
        <v>1266.56</v>
      </c>
      <c r="H81" s="43">
        <v>1266.56</v>
      </c>
    </row>
    <row r="82" spans="1:10" x14ac:dyDescent="0.25">
      <c r="A82" s="39">
        <v>23</v>
      </c>
      <c r="B82" s="36"/>
      <c r="C82" s="40" t="s">
        <v>89</v>
      </c>
      <c r="D82" s="38"/>
      <c r="E82" s="38"/>
      <c r="F82" s="38"/>
      <c r="G82" s="43">
        <v>319.12799999999999</v>
      </c>
      <c r="H82" s="43">
        <v>319.13</v>
      </c>
    </row>
    <row r="83" spans="1:10" x14ac:dyDescent="0.25">
      <c r="A83" s="39"/>
      <c r="B83" s="36"/>
      <c r="C83" s="40" t="s">
        <v>90</v>
      </c>
      <c r="D83" s="38"/>
      <c r="E83" s="38"/>
      <c r="F83" s="38"/>
      <c r="G83" s="43">
        <f>G81+G82</f>
        <v>1585.6879999999999</v>
      </c>
      <c r="H83" s="43">
        <f>H81+H82</f>
        <v>1585.69</v>
      </c>
    </row>
    <row r="84" spans="1:10" x14ac:dyDescent="0.25">
      <c r="A84" s="39"/>
      <c r="B84" s="36"/>
      <c r="C84" s="40" t="s">
        <v>91</v>
      </c>
      <c r="D84" s="42">
        <f>D78</f>
        <v>40859.506867200005</v>
      </c>
      <c r="E84" s="42">
        <f>E78</f>
        <v>4797.5745216000005</v>
      </c>
      <c r="F84" s="42">
        <f>F78</f>
        <v>208.56</v>
      </c>
      <c r="G84" s="42">
        <f>G78+G83</f>
        <v>3332.4179999999997</v>
      </c>
      <c r="H84" s="42">
        <f>H78+H83</f>
        <v>49198.064388799998</v>
      </c>
    </row>
    <row r="85" spans="1:10" ht="12.75" customHeight="1" x14ac:dyDescent="0.25">
      <c r="A85" s="44" t="s">
        <v>92</v>
      </c>
      <c r="B85" s="45"/>
      <c r="C85" s="45"/>
      <c r="D85" s="45"/>
      <c r="E85" s="45"/>
      <c r="F85" s="45"/>
      <c r="G85" s="45"/>
      <c r="H85" s="46"/>
    </row>
    <row r="86" spans="1:10" ht="12.75" customHeight="1" x14ac:dyDescent="0.25">
      <c r="A86" s="35">
        <v>24</v>
      </c>
      <c r="B86" s="47"/>
      <c r="C86" s="40" t="s">
        <v>93</v>
      </c>
      <c r="D86" s="42">
        <f>D84*2%</f>
        <v>817.19013734400016</v>
      </c>
      <c r="E86" s="42">
        <f>E84*2%</f>
        <v>95.951490432000014</v>
      </c>
      <c r="F86" s="42">
        <f>F84*2%</f>
        <v>4.1711999999999998</v>
      </c>
      <c r="G86" s="42">
        <f>G84*2%</f>
        <v>66.648359999999997</v>
      </c>
      <c r="H86" s="42">
        <f>H84*2%</f>
        <v>983.96128777599995</v>
      </c>
    </row>
    <row r="87" spans="1:10" ht="12.75" customHeight="1" x14ac:dyDescent="0.25">
      <c r="A87" s="47"/>
      <c r="B87" s="47"/>
      <c r="C87" s="47" t="s">
        <v>94</v>
      </c>
      <c r="D87" s="48">
        <f>D84+D86</f>
        <v>41676.697004544003</v>
      </c>
      <c r="E87" s="48">
        <f>E84+E86</f>
        <v>4893.5260120320008</v>
      </c>
      <c r="F87" s="48">
        <f>F84+F86</f>
        <v>212.7312</v>
      </c>
      <c r="G87" s="48">
        <f>G84+G86</f>
        <v>3399.0663599999998</v>
      </c>
      <c r="H87" s="48">
        <f>SUM(D87:G87)</f>
        <v>50182.020576576004</v>
      </c>
    </row>
    <row r="88" spans="1:10" ht="31.5" customHeight="1" x14ac:dyDescent="0.25">
      <c r="A88" s="35">
        <v>25</v>
      </c>
      <c r="B88" s="36"/>
      <c r="C88" s="40" t="s">
        <v>95</v>
      </c>
      <c r="D88" s="38"/>
      <c r="E88" s="38"/>
      <c r="F88" s="38"/>
      <c r="G88" s="43">
        <v>4905.3999999999996</v>
      </c>
      <c r="H88" s="43">
        <v>4905.3999999999996</v>
      </c>
    </row>
    <row r="89" spans="1:10" x14ac:dyDescent="0.25">
      <c r="A89" s="39"/>
      <c r="B89" s="36"/>
      <c r="C89" s="47" t="s">
        <v>96</v>
      </c>
      <c r="D89" s="48">
        <f>SUM(D87:D88)</f>
        <v>41676.697004544003</v>
      </c>
      <c r="E89" s="48">
        <f>SUM(E87:E88)</f>
        <v>4893.5260120320008</v>
      </c>
      <c r="F89" s="48">
        <f>SUM(F87:F88)</f>
        <v>212.7312</v>
      </c>
      <c r="G89" s="49">
        <v>3399.07</v>
      </c>
      <c r="H89" s="48">
        <v>55087.43</v>
      </c>
    </row>
    <row r="90" spans="1:10" x14ac:dyDescent="0.25">
      <c r="A90" s="39"/>
      <c r="B90" s="36"/>
      <c r="C90" s="37" t="s">
        <v>70</v>
      </c>
      <c r="D90" s="38"/>
      <c r="E90" s="38"/>
      <c r="F90" s="38"/>
      <c r="G90" s="38"/>
      <c r="H90" s="43">
        <v>96.74</v>
      </c>
    </row>
    <row r="91" spans="1:10" x14ac:dyDescent="0.25">
      <c r="A91" s="39"/>
      <c r="B91" s="36"/>
      <c r="C91" s="37"/>
      <c r="D91" s="38"/>
      <c r="E91" s="38"/>
      <c r="F91" s="38"/>
      <c r="G91" s="38"/>
      <c r="H91" s="43"/>
    </row>
    <row r="92" spans="1:10" x14ac:dyDescent="0.25">
      <c r="A92" s="39"/>
      <c r="B92" s="36"/>
      <c r="C92" s="37"/>
      <c r="D92" s="38"/>
      <c r="E92" s="38"/>
      <c r="F92" s="38"/>
      <c r="G92" s="38"/>
      <c r="H92" s="43"/>
    </row>
    <row r="93" spans="1:10" x14ac:dyDescent="0.25">
      <c r="A93" s="39"/>
      <c r="B93" s="36"/>
      <c r="C93" s="37"/>
      <c r="D93" s="38"/>
      <c r="E93" s="38"/>
      <c r="F93" s="38"/>
      <c r="G93" s="38"/>
      <c r="H93" s="43"/>
    </row>
    <row r="94" spans="1:10" x14ac:dyDescent="0.25">
      <c r="A94" s="50"/>
      <c r="B94" s="51"/>
      <c r="C94" s="14"/>
      <c r="D94" s="16"/>
      <c r="E94" s="16"/>
      <c r="F94" s="16"/>
      <c r="G94" s="16"/>
      <c r="H94" s="16"/>
    </row>
    <row r="96" spans="1:10" ht="12.75" customHeight="1" x14ac:dyDescent="0.25">
      <c r="C96" s="52"/>
      <c r="D96" s="52"/>
      <c r="E96" s="52"/>
      <c r="F96" s="52"/>
      <c r="G96" s="52"/>
      <c r="H96" s="52"/>
      <c r="I96" s="52"/>
      <c r="J96" s="52"/>
    </row>
    <row r="97" spans="1:10" x14ac:dyDescent="0.25">
      <c r="C97" s="53" t="s">
        <v>97</v>
      </c>
      <c r="D97" s="54"/>
      <c r="E97" s="54"/>
      <c r="F97" s="54"/>
      <c r="G97" s="54"/>
      <c r="H97" s="54"/>
      <c r="I97" s="54"/>
      <c r="J97" s="54"/>
    </row>
    <row r="98" spans="1:10" x14ac:dyDescent="0.25">
      <c r="C98" s="55"/>
      <c r="D98" s="56"/>
      <c r="E98" s="56"/>
      <c r="F98" s="56"/>
      <c r="G98" s="56"/>
      <c r="H98" s="56"/>
      <c r="I98" s="56"/>
      <c r="J98" s="56"/>
    </row>
    <row r="99" spans="1:10" x14ac:dyDescent="0.25">
      <c r="C99" s="55"/>
      <c r="D99" s="56"/>
      <c r="E99" s="56"/>
      <c r="F99" s="56"/>
      <c r="G99" s="56"/>
      <c r="H99" s="56"/>
      <c r="I99" s="56"/>
      <c r="J99" s="56"/>
    </row>
    <row r="100" spans="1:10" x14ac:dyDescent="0.25">
      <c r="A100" s="57"/>
      <c r="B100" s="58"/>
      <c r="C100" s="52"/>
      <c r="D100" s="59"/>
      <c r="E100" s="59"/>
      <c r="F100" s="59"/>
      <c r="G100" s="59"/>
      <c r="H100" s="59"/>
    </row>
    <row r="101" spans="1:10" x14ac:dyDescent="0.25">
      <c r="A101" s="53" t="s">
        <v>97</v>
      </c>
      <c r="B101" s="54"/>
      <c r="C101" s="54"/>
      <c r="D101" s="54"/>
      <c r="E101" s="54"/>
      <c r="F101" s="54"/>
      <c r="G101" s="54"/>
      <c r="H101" s="54"/>
    </row>
    <row r="103" spans="1:10" x14ac:dyDescent="0.25">
      <c r="A103" s="57"/>
      <c r="B103" s="54"/>
      <c r="C103" s="54"/>
      <c r="D103" s="54"/>
      <c r="E103" s="54"/>
      <c r="F103" s="54"/>
      <c r="G103" s="54"/>
      <c r="H103" s="54"/>
    </row>
    <row r="104" spans="1:10" x14ac:dyDescent="0.25">
      <c r="A104" s="53" t="s">
        <v>97</v>
      </c>
      <c r="B104" s="54"/>
      <c r="C104" s="54"/>
      <c r="D104" s="54"/>
      <c r="E104" s="54"/>
      <c r="F104" s="54"/>
      <c r="G104" s="54"/>
      <c r="H104" s="54"/>
    </row>
  </sheetData>
  <mergeCells count="27">
    <mergeCell ref="C96:J96"/>
    <mergeCell ref="C97:J97"/>
    <mergeCell ref="A100:H100"/>
    <mergeCell ref="A101:H101"/>
    <mergeCell ref="A103:H103"/>
    <mergeCell ref="A104:H104"/>
    <mergeCell ref="A60:H60"/>
    <mergeCell ref="A64:H64"/>
    <mergeCell ref="A69:H69"/>
    <mergeCell ref="A75:H75"/>
    <mergeCell ref="A79:H79"/>
    <mergeCell ref="A85:H85"/>
    <mergeCell ref="A30:H30"/>
    <mergeCell ref="A33:H33"/>
    <mergeCell ref="A45:H45"/>
    <mergeCell ref="A48:H48"/>
    <mergeCell ref="A52:H52"/>
    <mergeCell ref="A55:H55"/>
    <mergeCell ref="A25:A28"/>
    <mergeCell ref="B25:B28"/>
    <mergeCell ref="C25:C28"/>
    <mergeCell ref="D25:G25"/>
    <mergeCell ref="H25:H28"/>
    <mergeCell ref="D26:D28"/>
    <mergeCell ref="E26:E28"/>
    <mergeCell ref="F26:F28"/>
    <mergeCell ref="G26:G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Тамик</dc:creator>
  <cp:lastModifiedBy>Тамик</cp:lastModifiedBy>
  <dcterms:created xsi:type="dcterms:W3CDTF">2013-05-31T05:02:14Z</dcterms:created>
  <dcterms:modified xsi:type="dcterms:W3CDTF">2013-05-31T05:03:30Z</dcterms:modified>
</cp:coreProperties>
</file>