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7" i="1" l="1"/>
  <c r="G27" i="1"/>
  <c r="G26" i="1"/>
  <c r="G28" i="1" l="1"/>
  <c r="G30" i="1" l="1"/>
  <c r="G31" i="1" s="1"/>
  <c r="G33" i="1"/>
  <c r="G34" i="1" s="1"/>
  <c r="G36" i="1" s="1"/>
  <c r="G38" i="1"/>
  <c r="G40" i="1" s="1"/>
  <c r="G42" i="1" s="1"/>
  <c r="G43" i="1" s="1"/>
</calcChain>
</file>

<file path=xl/sharedStrings.xml><?xml version="1.0" encoding="utf-8"?>
<sst xmlns="http://schemas.openxmlformats.org/spreadsheetml/2006/main" count="58" uniqueCount="49">
  <si>
    <t>Шифр и номер позиции норматива</t>
  </si>
  <si>
    <t>Наименование работ и затрат</t>
  </si>
  <si>
    <t>Единица измерения</t>
  </si>
  <si>
    <t>Стоимость единицы, руб.</t>
  </si>
  <si>
    <t>Общая стоимость,  руб.</t>
  </si>
  <si>
    <t>Коли-чество</t>
  </si>
  <si>
    <t>№      п/п</t>
  </si>
  <si>
    <t>Раздел 2. Определение базовой стоимости проектирования в ценах 2000 года</t>
  </si>
  <si>
    <t>Справочник базовых цен на проектные работы для строительства.  Объекты энергетики.  (СБЦПР ОЭ). Таб.11</t>
  </si>
  <si>
    <t>К=</t>
  </si>
  <si>
    <t>Раздел 3. Базовая стоимость строительства в ценах 2001 года</t>
  </si>
  <si>
    <t>Раздел 4. Определение базовой стоимости проектирования в ценах 2001 года</t>
  </si>
  <si>
    <t xml:space="preserve">(договору, дополнительному соглашению, наряд-заказу или сводной смете) </t>
  </si>
  <si>
    <t>(наименование предприятия,сооружения,стадии проектирования этапа, вид проектных работ или изыскательских работ)</t>
  </si>
  <si>
    <t>(наименование проектной организации)</t>
  </si>
  <si>
    <t>НДС 18%</t>
  </si>
  <si>
    <t>Всего, в руб.</t>
  </si>
  <si>
    <t>(наименование  организации заказчика)</t>
  </si>
  <si>
    <t>Итого с коэффициентом пересчета цен по состоянию на 01.01.2000 г. в уровень цен по состоянию на 01.01. 2001 г.</t>
  </si>
  <si>
    <t>Приказ Минрегиона РФ от 29.12.2009г. №620</t>
  </si>
  <si>
    <t>на проектные работы</t>
  </si>
  <si>
    <t xml:space="preserve">Приложение к договору строительного подряда </t>
  </si>
  <si>
    <t>Итого в ценах 2001 года</t>
  </si>
  <si>
    <t>Составил:</t>
  </si>
  <si>
    <t>Смета № 1П</t>
  </si>
  <si>
    <t>"СОГЛАСОВАНО"</t>
  </si>
  <si>
    <t>"УТВЕРЖДАЮ"</t>
  </si>
  <si>
    <t xml:space="preserve">Подрядчик: </t>
  </si>
  <si>
    <t>Заказчик:</t>
  </si>
  <si>
    <t xml:space="preserve"> "___"____________ 2013 г.</t>
  </si>
  <si>
    <t>"___"____________ 2013 г.</t>
  </si>
  <si>
    <t>Щеглов Ю.П.</t>
  </si>
  <si>
    <t>Раздел 1. Стомость строительства в ценах 2013 года</t>
  </si>
  <si>
    <t>Строительство кабельной линии.</t>
  </si>
  <si>
    <t>Строительство кабельной линии</t>
  </si>
  <si>
    <t>Раздел 1.  Определение базовой стоимости строительства в ценах 2000 года</t>
  </si>
  <si>
    <t>Письмо министерства регионального развития РФ от 12.02.2013 № 1951-ВТ/10</t>
  </si>
  <si>
    <t>Стоимость строительно-монтажных работ 5000000,00/5,52</t>
  </si>
  <si>
    <t>,</t>
  </si>
  <si>
    <t>Стоимость оборудования 5000000,00/3,86</t>
  </si>
  <si>
    <t>Итого в ценах 2000 года</t>
  </si>
  <si>
    <t>Базовая цена на проектирования                     2201133,89*16000/200000</t>
  </si>
  <si>
    <t>Итого с коэффициентом применения защищенных проводов</t>
  </si>
  <si>
    <t>СБЦПР ОЭ таб 11, примичание 2</t>
  </si>
  <si>
    <t>Строительство кабельной синии</t>
  </si>
  <si>
    <t>Базовая цена на проектирование                           2751417,36*16000/200000</t>
  </si>
  <si>
    <t>Раздел 5. Стоимость проектирования в ценах 2013 г.</t>
  </si>
  <si>
    <t>Цена на проектные работы на Iквартал  2013 г.</t>
  </si>
  <si>
    <t xml:space="preserve">_________________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</si>
</sst>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4" fontId="0" fillId="0" borderId="12" xfId="0" applyNumberFormat="1" applyBorder="1" applyAlignment="1">
      <alignment horizontal="center" vertical="center"/>
    </xf>
    <xf numFmtId="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4" fontId="3" fillId="0" borderId="12" xfId="0" applyNumberFormat="1" applyFont="1" applyBorder="1" applyAlignment="1">
      <alignment horizontal="center"/>
    </xf>
    <xf numFmtId="0" fontId="0" fillId="0" borderId="14" xfId="0" applyBorder="1"/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3" fillId="0" borderId="0" xfId="0" applyFont="1" applyAlignment="1"/>
    <xf numFmtId="0" fontId="0" fillId="0" borderId="0" xfId="0" applyAlignment="1">
      <alignment horizontal="right" vertical="top" wrapText="1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vertical="center" wrapText="1"/>
    </xf>
    <xf numFmtId="0" fontId="2" fillId="0" borderId="16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right" vertical="top" wrapText="1"/>
    </xf>
    <xf numFmtId="0" fontId="1" fillId="0" borderId="18" xfId="0" applyFont="1" applyBorder="1" applyAlignment="1">
      <alignment horizontal="right" vertical="top" wrapText="1"/>
    </xf>
    <xf numFmtId="2" fontId="3" fillId="0" borderId="10" xfId="0" applyNumberFormat="1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topLeftCell="A33" zoomScaleNormal="100" workbookViewId="0">
      <selection activeCell="B17" sqref="B17:F17"/>
    </sheetView>
  </sheetViews>
  <sheetFormatPr defaultRowHeight="14.4" x14ac:dyDescent="0.3"/>
  <cols>
    <col min="1" max="1" width="11.33203125" customWidth="1"/>
    <col min="2" max="2" width="20.88671875" customWidth="1"/>
    <col min="3" max="3" width="30.33203125" customWidth="1"/>
    <col min="4" max="4" width="9.44140625" customWidth="1"/>
    <col min="5" max="5" width="7.6640625" customWidth="1"/>
    <col min="6" max="6" width="9.44140625" customWidth="1"/>
    <col min="7" max="7" width="12" customWidth="1"/>
  </cols>
  <sheetData>
    <row r="1" spans="1:11" hidden="1" x14ac:dyDescent="0.3">
      <c r="A1" s="41" t="s">
        <v>21</v>
      </c>
      <c r="B1" s="41"/>
      <c r="C1" s="41"/>
      <c r="D1" s="41"/>
      <c r="E1" s="41"/>
      <c r="F1" s="41"/>
      <c r="G1" s="41"/>
    </row>
    <row r="2" spans="1:11" ht="10.199999999999999" hidden="1" customHeight="1" x14ac:dyDescent="0.3">
      <c r="B2" s="42" t="s">
        <v>12</v>
      </c>
      <c r="C2" s="42"/>
      <c r="D2" s="42"/>
      <c r="E2" s="42"/>
      <c r="F2" s="42"/>
      <c r="G2" s="42"/>
    </row>
    <row r="3" spans="1:11" x14ac:dyDescent="0.3">
      <c r="B3" s="27" t="s">
        <v>25</v>
      </c>
      <c r="E3" s="35" t="s">
        <v>26</v>
      </c>
      <c r="F3" s="35"/>
      <c r="G3" s="35"/>
      <c r="H3" s="31"/>
      <c r="I3" s="31"/>
      <c r="J3" s="31"/>
      <c r="K3" s="28"/>
    </row>
    <row r="4" spans="1:11" x14ac:dyDescent="0.3">
      <c r="I4" s="28"/>
      <c r="J4" s="28"/>
      <c r="K4" s="28"/>
    </row>
    <row r="5" spans="1:11" ht="45.6" customHeight="1" x14ac:dyDescent="0.3">
      <c r="A5" s="32" t="s">
        <v>27</v>
      </c>
      <c r="B5" s="29"/>
      <c r="C5" s="29"/>
      <c r="D5" s="30" t="s">
        <v>28</v>
      </c>
      <c r="E5" s="43"/>
      <c r="F5" s="43"/>
      <c r="G5" s="43"/>
      <c r="H5" s="29"/>
      <c r="I5" s="29"/>
      <c r="J5" s="29"/>
      <c r="K5" s="29"/>
    </row>
    <row r="6" spans="1:11" ht="35.4" customHeight="1" x14ac:dyDescent="0.3">
      <c r="A6" s="40" t="s">
        <v>48</v>
      </c>
      <c r="B6" s="40"/>
      <c r="C6" s="1"/>
      <c r="D6" s="40" t="s">
        <v>48</v>
      </c>
      <c r="E6" s="40"/>
      <c r="F6" s="40"/>
      <c r="G6" s="40"/>
      <c r="H6" s="1"/>
      <c r="I6" s="1"/>
      <c r="J6" s="1"/>
      <c r="K6" s="1"/>
    </row>
    <row r="7" spans="1:11" s="1" customFormat="1" ht="27.6" customHeight="1" x14ac:dyDescent="0.3">
      <c r="A7" s="64" t="s">
        <v>29</v>
      </c>
      <c r="B7" s="64"/>
      <c r="D7" s="40" t="s">
        <v>30</v>
      </c>
      <c r="E7" s="40"/>
      <c r="F7" s="40"/>
      <c r="G7" s="40"/>
    </row>
    <row r="8" spans="1:11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1.25" customHeight="1" x14ac:dyDescent="0.3"/>
    <row r="10" spans="1:11" ht="16.8" customHeight="1" x14ac:dyDescent="0.35">
      <c r="A10" s="45" t="s">
        <v>24</v>
      </c>
      <c r="B10" s="45"/>
      <c r="C10" s="45"/>
      <c r="D10" s="45"/>
      <c r="E10" s="45"/>
      <c r="F10" s="45"/>
      <c r="G10" s="45"/>
    </row>
    <row r="11" spans="1:11" x14ac:dyDescent="0.3">
      <c r="B11" s="35" t="s">
        <v>20</v>
      </c>
      <c r="C11" s="35"/>
      <c r="D11" s="35"/>
      <c r="E11" s="35"/>
      <c r="F11" s="35"/>
    </row>
    <row r="12" spans="1:11" ht="30" customHeight="1" x14ac:dyDescent="0.3">
      <c r="A12" s="46" t="s">
        <v>34</v>
      </c>
      <c r="B12" s="46"/>
      <c r="C12" s="46"/>
      <c r="D12" s="46"/>
      <c r="E12" s="46"/>
      <c r="F12" s="46"/>
      <c r="G12" s="46"/>
    </row>
    <row r="13" spans="1:11" ht="11.25" customHeight="1" x14ac:dyDescent="0.3">
      <c r="B13" s="47" t="s">
        <v>13</v>
      </c>
      <c r="C13" s="47"/>
      <c r="D13" s="47"/>
      <c r="E13" s="47"/>
      <c r="F13" s="47"/>
      <c r="G13" s="47"/>
    </row>
    <row r="14" spans="1:11" ht="15.6" x14ac:dyDescent="0.3">
      <c r="B14" s="26"/>
      <c r="C14" s="48"/>
      <c r="D14" s="48"/>
      <c r="E14" s="26"/>
      <c r="F14" s="26"/>
      <c r="G14" s="26"/>
    </row>
    <row r="15" spans="1:11" x14ac:dyDescent="0.3">
      <c r="B15" s="26"/>
      <c r="C15" s="39" t="s">
        <v>14</v>
      </c>
      <c r="D15" s="39"/>
      <c r="E15" s="26"/>
      <c r="F15" s="26"/>
      <c r="G15" s="26"/>
    </row>
    <row r="16" spans="1:11" x14ac:dyDescent="0.3">
      <c r="B16" s="26"/>
      <c r="C16" s="47"/>
      <c r="D16" s="47"/>
      <c r="E16" s="47"/>
      <c r="F16" s="26"/>
      <c r="G16" s="26"/>
    </row>
    <row r="17" spans="1:9" x14ac:dyDescent="0.3">
      <c r="B17" s="35"/>
      <c r="C17" s="35"/>
      <c r="D17" s="35"/>
      <c r="E17" s="35"/>
      <c r="F17" s="35"/>
    </row>
    <row r="18" spans="1:9" ht="11.4" customHeight="1" x14ac:dyDescent="0.3">
      <c r="C18" s="39" t="s">
        <v>17</v>
      </c>
      <c r="D18" s="39"/>
    </row>
    <row r="19" spans="1:9" ht="15" thickBot="1" x14ac:dyDescent="0.35">
      <c r="C19" s="26"/>
      <c r="D19" s="26"/>
    </row>
    <row r="20" spans="1:9" ht="58.8" customHeight="1" thickTop="1" thickBot="1" x14ac:dyDescent="0.35">
      <c r="A20" s="11" t="s">
        <v>6</v>
      </c>
      <c r="B20" s="12" t="s">
        <v>0</v>
      </c>
      <c r="C20" s="13" t="s">
        <v>1</v>
      </c>
      <c r="D20" s="12" t="s">
        <v>2</v>
      </c>
      <c r="E20" s="12" t="s">
        <v>5</v>
      </c>
      <c r="F20" s="12" t="s">
        <v>3</v>
      </c>
      <c r="G20" s="14" t="s">
        <v>4</v>
      </c>
    </row>
    <row r="21" spans="1:9" ht="15.6" thickTop="1" thickBot="1" x14ac:dyDescent="0.35">
      <c r="A21" s="8">
        <v>1</v>
      </c>
      <c r="B21" s="9">
        <v>2</v>
      </c>
      <c r="C21" s="9">
        <v>3</v>
      </c>
      <c r="D21" s="9">
        <v>4</v>
      </c>
      <c r="E21" s="9">
        <v>5</v>
      </c>
      <c r="F21" s="9">
        <v>6</v>
      </c>
      <c r="G21" s="10">
        <v>7</v>
      </c>
    </row>
    <row r="22" spans="1:9" ht="15" thickTop="1" x14ac:dyDescent="0.3">
      <c r="A22" s="15"/>
      <c r="B22" s="7"/>
      <c r="C22" s="7"/>
      <c r="D22" s="7"/>
      <c r="E22" s="7"/>
      <c r="F22" s="7"/>
      <c r="G22" s="16"/>
    </row>
    <row r="23" spans="1:9" x14ac:dyDescent="0.3">
      <c r="A23" s="51" t="s">
        <v>32</v>
      </c>
      <c r="B23" s="52"/>
      <c r="C23" s="52"/>
      <c r="D23" s="52"/>
      <c r="E23" s="52"/>
      <c r="F23" s="52"/>
      <c r="G23" s="53"/>
    </row>
    <row r="24" spans="1:9" x14ac:dyDescent="0.3">
      <c r="A24" s="15"/>
      <c r="B24" s="7"/>
      <c r="C24" s="7" t="s">
        <v>33</v>
      </c>
      <c r="D24" s="7"/>
      <c r="E24" s="7"/>
      <c r="F24" s="7"/>
      <c r="G24" s="62">
        <v>10000000</v>
      </c>
    </row>
    <row r="25" spans="1:9" ht="22.5" customHeight="1" x14ac:dyDescent="0.3">
      <c r="A25" s="36" t="s">
        <v>35</v>
      </c>
      <c r="B25" s="37"/>
      <c r="C25" s="37"/>
      <c r="D25" s="37"/>
      <c r="E25" s="37"/>
      <c r="F25" s="37"/>
      <c r="G25" s="38"/>
    </row>
    <row r="26" spans="1:9" ht="72" customHeight="1" x14ac:dyDescent="0.3">
      <c r="A26" s="33"/>
      <c r="B26" s="55" t="s">
        <v>36</v>
      </c>
      <c r="C26" s="56" t="s">
        <v>37</v>
      </c>
      <c r="D26" s="34"/>
      <c r="E26" s="34"/>
      <c r="F26" s="34"/>
      <c r="G26" s="57">
        <f>5000000/5.52</f>
        <v>905797.10144927539</v>
      </c>
    </row>
    <row r="27" spans="1:9" ht="72" x14ac:dyDescent="0.3">
      <c r="A27" s="21">
        <v>1</v>
      </c>
      <c r="B27" s="55" t="s">
        <v>36</v>
      </c>
      <c r="C27" s="54" t="s">
        <v>39</v>
      </c>
      <c r="D27" s="5"/>
      <c r="E27" s="5"/>
      <c r="F27" s="5"/>
      <c r="G27" s="58">
        <f>5000000/3.86</f>
        <v>1295336.7875647668</v>
      </c>
      <c r="H27" s="23"/>
      <c r="I27" s="23"/>
    </row>
    <row r="28" spans="1:9" x14ac:dyDescent="0.3">
      <c r="A28" s="21"/>
      <c r="B28" s="4"/>
      <c r="C28" s="61" t="s">
        <v>40</v>
      </c>
      <c r="D28" s="59"/>
      <c r="E28" s="59"/>
      <c r="F28" s="60"/>
      <c r="G28" s="58">
        <f>G27+G26</f>
        <v>2201133.889014042</v>
      </c>
      <c r="H28" s="23" t="s">
        <v>38</v>
      </c>
      <c r="I28" s="23"/>
    </row>
    <row r="29" spans="1:9" ht="30" customHeight="1" x14ac:dyDescent="0.3">
      <c r="A29" s="36" t="s">
        <v>7</v>
      </c>
      <c r="B29" s="37"/>
      <c r="C29" s="37"/>
      <c r="D29" s="37"/>
      <c r="E29" s="37"/>
      <c r="F29" s="37"/>
      <c r="G29" s="38"/>
    </row>
    <row r="30" spans="1:9" ht="86.4" x14ac:dyDescent="0.3">
      <c r="A30" s="21">
        <v>2</v>
      </c>
      <c r="B30" s="5" t="s">
        <v>8</v>
      </c>
      <c r="C30" s="22" t="s">
        <v>41</v>
      </c>
      <c r="D30" s="3"/>
      <c r="E30" s="6">
        <v>1</v>
      </c>
      <c r="F30" s="6"/>
      <c r="G30" s="17">
        <f>G28*16000/200000</f>
        <v>176090.71112112334</v>
      </c>
    </row>
    <row r="31" spans="1:9" ht="43.2" x14ac:dyDescent="0.3">
      <c r="A31" s="21">
        <v>3</v>
      </c>
      <c r="B31" s="22" t="s">
        <v>43</v>
      </c>
      <c r="C31" s="5" t="s">
        <v>42</v>
      </c>
      <c r="D31" s="3" t="s">
        <v>9</v>
      </c>
      <c r="E31" s="3">
        <v>2.1</v>
      </c>
      <c r="F31" s="6"/>
      <c r="G31" s="17">
        <f>G30*E31</f>
        <v>369790.49335435906</v>
      </c>
    </row>
    <row r="32" spans="1:9" x14ac:dyDescent="0.3">
      <c r="A32" s="36" t="s">
        <v>10</v>
      </c>
      <c r="B32" s="37"/>
      <c r="C32" s="37"/>
      <c r="D32" s="37"/>
      <c r="E32" s="37"/>
      <c r="F32" s="37"/>
      <c r="G32" s="38"/>
    </row>
    <row r="33" spans="1:7" x14ac:dyDescent="0.3">
      <c r="A33" s="21">
        <v>4</v>
      </c>
      <c r="B33" s="4"/>
      <c r="C33" s="63" t="s">
        <v>44</v>
      </c>
      <c r="D33" s="3"/>
      <c r="E33" s="3"/>
      <c r="F33" s="3"/>
      <c r="G33" s="17">
        <f>G28</f>
        <v>2201133.889014042</v>
      </c>
    </row>
    <row r="34" spans="1:7" ht="57.6" x14ac:dyDescent="0.3">
      <c r="A34" s="21">
        <v>5</v>
      </c>
      <c r="B34" s="22" t="s">
        <v>19</v>
      </c>
      <c r="C34" s="5" t="s">
        <v>18</v>
      </c>
      <c r="D34" s="3" t="s">
        <v>9</v>
      </c>
      <c r="E34" s="3">
        <v>1.25</v>
      </c>
      <c r="F34" s="6"/>
      <c r="G34" s="17">
        <f>G33*E34</f>
        <v>2751417.3612675527</v>
      </c>
    </row>
    <row r="35" spans="1:7" x14ac:dyDescent="0.3">
      <c r="A35" s="36" t="s">
        <v>11</v>
      </c>
      <c r="B35" s="37"/>
      <c r="C35" s="37"/>
      <c r="D35" s="37"/>
      <c r="E35" s="37"/>
      <c r="F35" s="37"/>
      <c r="G35" s="38"/>
    </row>
    <row r="36" spans="1:7" ht="86.4" x14ac:dyDescent="0.3">
      <c r="A36" s="21">
        <v>6</v>
      </c>
      <c r="B36" s="22" t="s">
        <v>8</v>
      </c>
      <c r="C36" s="22" t="s">
        <v>45</v>
      </c>
      <c r="D36" s="3"/>
      <c r="E36" s="6">
        <v>1</v>
      </c>
      <c r="F36" s="6"/>
      <c r="G36" s="17">
        <f>G34*16000/200000</f>
        <v>220113.38890140422</v>
      </c>
    </row>
    <row r="37" spans="1:7" ht="43.2" x14ac:dyDescent="0.3">
      <c r="A37" s="21">
        <v>7</v>
      </c>
      <c r="B37" s="22" t="s">
        <v>43</v>
      </c>
      <c r="C37" s="5" t="s">
        <v>42</v>
      </c>
      <c r="D37" s="3" t="s">
        <v>9</v>
      </c>
      <c r="E37" s="3">
        <v>2.1</v>
      </c>
      <c r="F37" s="6"/>
      <c r="G37" s="17">
        <f>G36*E37</f>
        <v>462238.11669294891</v>
      </c>
    </row>
    <row r="38" spans="1:7" x14ac:dyDescent="0.3">
      <c r="A38" s="49" t="s">
        <v>22</v>
      </c>
      <c r="B38" s="50"/>
      <c r="C38" s="50"/>
      <c r="D38" s="50"/>
      <c r="E38" s="50"/>
      <c r="F38" s="50"/>
      <c r="G38" s="24">
        <f>G37</f>
        <v>462238.11669294891</v>
      </c>
    </row>
    <row r="39" spans="1:7" x14ac:dyDescent="0.3">
      <c r="A39" s="36" t="s">
        <v>46</v>
      </c>
      <c r="B39" s="37"/>
      <c r="C39" s="37"/>
      <c r="D39" s="37"/>
      <c r="E39" s="37"/>
      <c r="F39" s="37"/>
      <c r="G39" s="38"/>
    </row>
    <row r="40" spans="1:7" ht="72" x14ac:dyDescent="0.3">
      <c r="A40" s="21">
        <v>8</v>
      </c>
      <c r="B40" s="55" t="s">
        <v>36</v>
      </c>
      <c r="C40" s="22" t="s">
        <v>47</v>
      </c>
      <c r="D40" s="3" t="s">
        <v>9</v>
      </c>
      <c r="E40" s="3">
        <v>3.58</v>
      </c>
      <c r="F40" s="3"/>
      <c r="G40" s="17">
        <f>G38*E40</f>
        <v>1654812.4577607571</v>
      </c>
    </row>
    <row r="41" spans="1:7" x14ac:dyDescent="0.3">
      <c r="A41" s="20"/>
      <c r="B41" s="20"/>
      <c r="C41" s="20"/>
      <c r="D41" s="20"/>
      <c r="E41" s="20"/>
      <c r="F41" s="20"/>
      <c r="G41" s="20"/>
    </row>
    <row r="42" spans="1:7" x14ac:dyDescent="0.3">
      <c r="E42" s="19"/>
      <c r="F42" s="19" t="s">
        <v>15</v>
      </c>
      <c r="G42" s="2">
        <f>G40*0.18</f>
        <v>297866.24239693629</v>
      </c>
    </row>
    <row r="43" spans="1:7" x14ac:dyDescent="0.3">
      <c r="E43" s="44" t="s">
        <v>16</v>
      </c>
      <c r="F43" s="44"/>
      <c r="G43" s="18">
        <f>G40+G42</f>
        <v>1952678.7001576934</v>
      </c>
    </row>
    <row r="47" spans="1:7" x14ac:dyDescent="0.3">
      <c r="B47" s="19" t="s">
        <v>23</v>
      </c>
      <c r="C47" s="25"/>
      <c r="D47" t="s">
        <v>31</v>
      </c>
    </row>
  </sheetData>
  <mergeCells count="26">
    <mergeCell ref="A1:G1"/>
    <mergeCell ref="B2:G2"/>
    <mergeCell ref="E5:G5"/>
    <mergeCell ref="E43:F43"/>
    <mergeCell ref="A10:G10"/>
    <mergeCell ref="A12:G12"/>
    <mergeCell ref="B13:G13"/>
    <mergeCell ref="C16:E16"/>
    <mergeCell ref="C14:D14"/>
    <mergeCell ref="C15:D15"/>
    <mergeCell ref="A39:G39"/>
    <mergeCell ref="A35:G35"/>
    <mergeCell ref="A38:F38"/>
    <mergeCell ref="A25:G25"/>
    <mergeCell ref="A29:G29"/>
    <mergeCell ref="B17:F17"/>
    <mergeCell ref="B11:F11"/>
    <mergeCell ref="A32:G32"/>
    <mergeCell ref="C18:D18"/>
    <mergeCell ref="E3:G3"/>
    <mergeCell ref="A7:B7"/>
    <mergeCell ref="D6:G6"/>
    <mergeCell ref="A6:B6"/>
    <mergeCell ref="D7:G7"/>
    <mergeCell ref="A23:G23"/>
    <mergeCell ref="C28:F28"/>
  </mergeCells>
  <printOptions horizontalCentered="1"/>
  <pageMargins left="0.51181102362204722" right="0" top="0.55118110236220474" bottom="0.55118110236220474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2013-03-28T06:14:37Z</dcterms:modified>
</cp:coreProperties>
</file>