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9720" windowHeight="7320" tabRatio="865"/>
  </bookViews>
  <sheets>
    <sheet name="2-Обслед" sheetId="5" r:id="rId1"/>
  </sheets>
  <calcPr calcId="125725"/>
</workbook>
</file>

<file path=xl/calcChain.xml><?xml version="1.0" encoding="utf-8"?>
<calcChain xmlns="http://schemas.openxmlformats.org/spreadsheetml/2006/main">
  <c r="H58" i="5"/>
  <c r="M38" l="1"/>
  <c r="L38"/>
  <c r="N26"/>
  <c r="N25"/>
  <c r="N24"/>
  <c r="N23"/>
  <c r="N31" s="1"/>
  <c r="N38" l="1"/>
  <c r="P38" s="1"/>
  <c r="B45" s="1"/>
  <c r="N45" s="1"/>
  <c r="F51" l="1"/>
  <c r="H54" s="1"/>
</calcChain>
</file>

<file path=xl/comments1.xml><?xml version="1.0" encoding="utf-8"?>
<comments xmlns="http://schemas.openxmlformats.org/spreadsheetml/2006/main">
  <authors>
    <author>Воронина</author>
  </authors>
  <commentList>
    <comment ref="H45" authorId="0">
      <text>
        <r>
          <rPr>
            <b/>
            <sz val="8"/>
            <color indexed="81"/>
            <rFont val="Arial Cyr"/>
            <charset val="204"/>
          </rPr>
          <t>Введите значение больше 1.0</t>
        </r>
      </text>
    </comment>
    <comment ref="L45" authorId="0">
      <text>
        <r>
          <rPr>
            <b/>
            <sz val="8"/>
            <color indexed="81"/>
            <rFont val="Tahoma"/>
            <family val="2"/>
            <charset val="204"/>
          </rPr>
          <t>Введите значение больше 1.0</t>
        </r>
      </text>
    </comment>
    <comment ref="K48" authorId="0">
      <text>
        <r>
          <rPr>
            <b/>
            <sz val="8"/>
            <color indexed="81"/>
            <rFont val="Tahoma"/>
            <family val="2"/>
            <charset val="204"/>
          </rPr>
          <t>Параметр обязателен и нужен для коэффициента К1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<sst xmlns="http://schemas.openxmlformats.org/spreadsheetml/2006/main" count="107" uniqueCount="95">
  <si>
    <t>Обледование, сбор исходных данных</t>
  </si>
  <si>
    <t>ИСПОЛНИТЕЛЬНАЯ</t>
  </si>
  <si>
    <t xml:space="preserve">СМЕТА № </t>
  </si>
  <si>
    <t xml:space="preserve">на проектные работы   </t>
  </si>
  <si>
    <t>(указать необходимые работы, услуги или авторский надзор)</t>
  </si>
  <si>
    <t xml:space="preserve">Наименование предприятия, здания, сооружения, стадии проектирования, этапа, вида проектных, обследо- </t>
  </si>
  <si>
    <t>вательских или изыскательских работ</t>
  </si>
  <si>
    <t xml:space="preserve">Наименование проектной организации </t>
  </si>
  <si>
    <t>Наименование организации-заказчика</t>
  </si>
  <si>
    <t xml:space="preserve">     1. Расчет коэффициента квалификации исполнителей, привлекаемых к участию в выполнении  </t>
  </si>
  <si>
    <t>работ (предоставлению услуг)</t>
  </si>
  <si>
    <t>Таблица 1</t>
  </si>
  <si>
    <t>№№ п.п.</t>
  </si>
  <si>
    <t>Наименование должностей исполнителей</t>
  </si>
  <si>
    <t>Фактическое время уча-стия ис-полнителя в работе</t>
  </si>
  <si>
    <t>Плановая продол-житель-ность вы-полнения работы</t>
  </si>
  <si>
    <t>Численность исполнителей одной квалифи-кации</t>
  </si>
  <si>
    <t>Индекс уровня зар-платы спе-циалистов-исполнителей работы</t>
  </si>
  <si>
    <t>Коэффициент квалифика-ции (участия) специали-стов-исполнителей работы</t>
  </si>
  <si>
    <t>Начальник отдела</t>
  </si>
  <si>
    <t>-</t>
  </si>
  <si>
    <t>Зам. нач. отдела - Гл. спец.</t>
  </si>
  <si>
    <t>ГИП</t>
  </si>
  <si>
    <t>Главный специалист</t>
  </si>
  <si>
    <t>Заведующий группой</t>
  </si>
  <si>
    <t>Ведущий инженер</t>
  </si>
  <si>
    <t xml:space="preserve">Инженер I категории </t>
  </si>
  <si>
    <t xml:space="preserve">Инженер II категории </t>
  </si>
  <si>
    <t xml:space="preserve">Инженер III категории </t>
  </si>
  <si>
    <t>Техник</t>
  </si>
  <si>
    <t>Итого:</t>
  </si>
  <si>
    <t>2. Расчет себестоимости проводимых работ (предоставляемых услуг) в базовом уровне цен</t>
  </si>
  <si>
    <t>Таблица 2</t>
  </si>
  <si>
    <t>№№ п.п</t>
  </si>
  <si>
    <t>Среднее кол-во рабочих дней в месяце</t>
  </si>
  <si>
    <t xml:space="preserve">Средне-дневная зарплата испол-нителей, руб. </t>
  </si>
  <si>
    <t xml:space="preserve">Удельный вес зарплаты в себестоимо-сти выпол-няемых работ, 
в % </t>
  </si>
  <si>
    <t xml:space="preserve">Единичная се-бестоимость, руб.            </t>
  </si>
  <si>
    <t xml:space="preserve">Про-должи-тельность выпол-нения работы,          дней   (гр.4 табл.1)        </t>
  </si>
  <si>
    <t xml:space="preserve">Общая числен-ность испол-нителей, чел.  (гр.5 табл.1)                                                </t>
  </si>
  <si>
    <t>Коэф-фициент квали-фикации (участия) испол-нителей, (гр.7 табл.1)</t>
  </si>
  <si>
    <t xml:space="preserve">Общая себе-стоимость вы-полняемых работ (услуг), руб. </t>
  </si>
  <si>
    <t>гр.2/гр.3</t>
  </si>
  <si>
    <t>К3</t>
  </si>
  <si>
    <t xml:space="preserve"> гр.4/гр.5</t>
  </si>
  <si>
    <t>Тп</t>
  </si>
  <si>
    <t xml:space="preserve"> Чп</t>
  </si>
  <si>
    <t xml:space="preserve"> Ккв(итого)</t>
  </si>
  <si>
    <t>Сс=гр.6xгр.7x гр.8xгр.9</t>
  </si>
  <si>
    <t>3. Расчет стоимости выполняемых работ (предоставляемых услуг) в базовом уровне цен</t>
  </si>
  <si>
    <t>Таблица 3</t>
  </si>
  <si>
    <t xml:space="preserve">Общая себестоимость выполняемых работ (предоставляемых услуг), 
тыс.руб.                                             </t>
  </si>
  <si>
    <t>Уровень рентабель-ности,                      в %</t>
  </si>
  <si>
    <t>Районный коэффи-циент</t>
  </si>
  <si>
    <t>Корректи-рующий региональный коэффициент к итогу сметной стоимости в базовом уровне цен</t>
  </si>
  <si>
    <t>Корректирующий  коэффициент, учитывающий сокращение сроков выполнения работ</t>
  </si>
  <si>
    <t xml:space="preserve">Стоимость выполняемых работ (предоставляемых услуг) в базовом уровне цен, 
тыс.руб.
Спр(б)=гр.2 х гр.4 х гр.5 х  </t>
  </si>
  <si>
    <t>Р</t>
  </si>
  <si>
    <t>х гр6 х (1+гр.3/100)</t>
  </si>
  <si>
    <t>(гр.10 табл.2)</t>
  </si>
  <si>
    <t>(из табл. 2 
"Методики")</t>
  </si>
  <si>
    <t>(из табл. 3 
"Методики")</t>
  </si>
  <si>
    <t>(в соответствии       с п. 1.8 "Методики")</t>
  </si>
  <si>
    <t>(на 01.01.2001г.)</t>
  </si>
  <si>
    <t xml:space="preserve">4. Расчет стоимости выполняемых работ (предоставляемых услуг) в текущем уровне цен, </t>
  </si>
  <si>
    <t xml:space="preserve">(с   учетом  индекса  проектных  работ  </t>
  </si>
  <si>
    <t>на</t>
  </si>
  <si>
    <t xml:space="preserve">г.        К =  </t>
  </si>
  <si>
    <t>к текущей стоимости работ)</t>
  </si>
  <si>
    <t>((гр.7 табл.3)xК1)</t>
  </si>
  <si>
    <t>В т.ч. Проектная документация К=0,4    85.836</t>
  </si>
  <si>
    <t>Рабочая документация    К=0,6   128.753</t>
  </si>
  <si>
    <t xml:space="preserve">Всего по смете </t>
  </si>
  <si>
    <t>(сумма прописью)</t>
  </si>
  <si>
    <r>
      <t>К</t>
    </r>
    <r>
      <rPr>
        <vertAlign val="subscript"/>
        <sz val="9"/>
        <rFont val="Arial Cyr"/>
        <charset val="204"/>
      </rPr>
      <t>кв.i</t>
    </r>
    <r>
      <rPr>
        <sz val="9"/>
        <rFont val="Arial Cyr"/>
        <charset val="204"/>
      </rPr>
      <t xml:space="preserve">=гр.3xгр.5xгр.6/гр.4(итого) </t>
    </r>
    <r>
      <rPr>
        <sz val="8"/>
        <rFont val="Arial Cyr"/>
        <charset val="204"/>
      </rPr>
      <t>Ккв(итого)=ΣКкв.i/Σгр.5(итого)</t>
    </r>
  </si>
  <si>
    <r>
      <t>T</t>
    </r>
    <r>
      <rPr>
        <vertAlign val="subscript"/>
        <sz val="10"/>
        <rFont val="Arial Cyr"/>
        <charset val="204"/>
      </rPr>
      <t>фi,</t>
    </r>
    <r>
      <rPr>
        <sz val="10"/>
        <rFont val="Arial Cyr"/>
        <charset val="204"/>
      </rPr>
      <t xml:space="preserve"> дней</t>
    </r>
  </si>
  <si>
    <r>
      <t>Т</t>
    </r>
    <r>
      <rPr>
        <vertAlign val="subscript"/>
        <sz val="10"/>
        <rFont val="Arial Cyr"/>
        <charset val="204"/>
      </rPr>
      <t>п</t>
    </r>
    <r>
      <rPr>
        <sz val="10"/>
        <rFont val="Arial Cyr"/>
        <charset val="204"/>
      </rPr>
      <t>, дней</t>
    </r>
  </si>
  <si>
    <r>
      <t>Ч</t>
    </r>
    <r>
      <rPr>
        <vertAlign val="subscript"/>
        <sz val="10"/>
        <rFont val="Arial Cyr"/>
        <charset val="204"/>
      </rPr>
      <t>i</t>
    </r>
    <r>
      <rPr>
        <sz val="10"/>
        <rFont val="Arial Cyr"/>
        <charset val="204"/>
      </rPr>
      <t>, чел</t>
    </r>
  </si>
  <si>
    <r>
      <t>И</t>
    </r>
    <r>
      <rPr>
        <vertAlign val="subscript"/>
        <sz val="10"/>
        <rFont val="Arial Cyr"/>
        <charset val="204"/>
      </rPr>
      <t>i</t>
    </r>
  </si>
  <si>
    <r>
      <t>Средне-месячная зарплата исполни-телей, руб. ЗП</t>
    </r>
    <r>
      <rPr>
        <vertAlign val="subscript"/>
        <sz val="10"/>
        <rFont val="Arial Cyr"/>
        <charset val="204"/>
      </rPr>
      <t>ср.</t>
    </r>
    <r>
      <rPr>
        <sz val="10"/>
        <rFont val="Arial Cyr"/>
        <charset val="204"/>
      </rPr>
      <t xml:space="preserve">  (на 01.01. 2001г.)</t>
    </r>
  </si>
  <si>
    <r>
      <t>С</t>
    </r>
    <r>
      <rPr>
        <vertAlign val="subscript"/>
        <sz val="10"/>
        <rFont val="Arial Cyr"/>
        <charset val="204"/>
      </rPr>
      <t>с</t>
    </r>
  </si>
  <si>
    <r>
      <t>К</t>
    </r>
    <r>
      <rPr>
        <vertAlign val="subscript"/>
        <sz val="10"/>
        <rFont val="Arial Cyr"/>
        <charset val="204"/>
      </rPr>
      <t>р</t>
    </r>
  </si>
  <si>
    <r>
      <t>К</t>
    </r>
    <r>
      <rPr>
        <vertAlign val="subscript"/>
        <sz val="10"/>
        <rFont val="Arial Cyr"/>
        <charset val="204"/>
      </rPr>
      <t>кр</t>
    </r>
  </si>
  <si>
    <r>
      <t>К</t>
    </r>
    <r>
      <rPr>
        <vertAlign val="subscript"/>
        <sz val="10"/>
        <rFont val="Arial Cyr"/>
        <charset val="204"/>
      </rPr>
      <t>кс</t>
    </r>
  </si>
  <si>
    <r>
      <t>и коэффициента снижения К</t>
    </r>
    <r>
      <rPr>
        <b/>
        <vertAlign val="subscript"/>
        <sz val="10"/>
        <rFont val="Arial Cyr"/>
        <charset val="204"/>
      </rPr>
      <t>с</t>
    </r>
    <r>
      <rPr>
        <b/>
        <sz val="10"/>
        <rFont val="Arial Cyr"/>
        <charset val="204"/>
      </rPr>
      <t>=</t>
    </r>
  </si>
  <si>
    <r>
      <t>С</t>
    </r>
    <r>
      <rPr>
        <vertAlign val="subscript"/>
        <sz val="10"/>
        <rFont val="Arial Cyr"/>
        <charset val="204"/>
      </rPr>
      <t xml:space="preserve">пр(т) </t>
    </r>
    <r>
      <rPr>
        <sz val="10"/>
        <rFont val="Arial Cyr"/>
        <charset val="204"/>
      </rPr>
      <t>=</t>
    </r>
  </si>
  <si>
    <t>руб.</t>
  </si>
  <si>
    <t>Главный инженер проекта (ГИП)</t>
  </si>
  <si>
    <t>(фамилия, инициалы и подпись)</t>
  </si>
  <si>
    <t>Составитель сметы</t>
  </si>
  <si>
    <t xml:space="preserve">                                      (фамилия, инициалы и подпись)</t>
  </si>
  <si>
    <t xml:space="preserve">Всего по п. 4 </t>
  </si>
  <si>
    <t xml:space="preserve">Итого с договорным коэффициентом </t>
  </si>
  <si>
    <t>Шестьдесят четыре тысячи двести шестьдесят два  рубля 03 коп.</t>
  </si>
  <si>
    <t xml:space="preserve">Договорной коэффициент </t>
  </si>
</sst>
</file>

<file path=xl/styles.xml><?xml version="1.0" encoding="utf-8"?>
<styleSheet xmlns="http://schemas.openxmlformats.org/spreadsheetml/2006/main">
  <numFmts count="3">
    <numFmt numFmtId="165" formatCode="0.000"/>
    <numFmt numFmtId="166" formatCode="#,##0.000_р_."/>
    <numFmt numFmtId="167" formatCode="0.0000"/>
  </numFmts>
  <fonts count="33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u/>
      <sz val="10"/>
      <name val="Arial Cyr"/>
      <charset val="204"/>
    </font>
    <font>
      <vertAlign val="superscript"/>
      <sz val="9"/>
      <name val="Arial Cyr"/>
      <charset val="204"/>
    </font>
    <font>
      <b/>
      <sz val="10"/>
      <name val="Arial Cyr"/>
      <charset val="204"/>
    </font>
    <font>
      <vertAlign val="subscript"/>
      <sz val="9"/>
      <name val="Arial Cyr"/>
      <charset val="204"/>
    </font>
    <font>
      <sz val="9"/>
      <name val="Arial Cyr"/>
      <charset val="204"/>
    </font>
    <font>
      <vertAlign val="subscript"/>
      <sz val="10"/>
      <name val="Arial Cyr"/>
      <charset val="204"/>
    </font>
    <font>
      <b/>
      <vertAlign val="subscript"/>
      <sz val="10"/>
      <name val="Arial Cyr"/>
      <charset val="204"/>
    </font>
    <font>
      <b/>
      <sz val="8"/>
      <color indexed="81"/>
      <name val="Arial Cyr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vertAlign val="superscript"/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7" borderId="1" applyNumberFormat="0" applyAlignment="0" applyProtection="0"/>
    <xf numFmtId="0" fontId="19" fillId="20" borderId="2" applyNumberFormat="0" applyAlignment="0" applyProtection="0"/>
    <xf numFmtId="0" fontId="20" fillId="20" borderId="1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21" borderId="7" applyNumberFormat="0" applyAlignment="0" applyProtection="0"/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1" fillId="0" borderId="0"/>
    <xf numFmtId="0" fontId="1" fillId="0" borderId="0"/>
    <xf numFmtId="0" fontId="28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2" fillId="0" borderId="0"/>
  </cellStyleXfs>
  <cellXfs count="144">
    <xf numFmtId="0" fontId="0" fillId="0" borderId="0" xfId="0"/>
    <xf numFmtId="0" fontId="0" fillId="0" borderId="0" xfId="0" applyFill="1"/>
    <xf numFmtId="0" fontId="7" fillId="0" borderId="0" xfId="36" applyFont="1" applyFill="1" applyAlignment="1">
      <alignment horizontal="left"/>
    </xf>
    <xf numFmtId="0" fontId="1" fillId="0" borderId="0" xfId="37"/>
    <xf numFmtId="0" fontId="7" fillId="0" borderId="0" xfId="37" applyFont="1" applyFill="1" applyAlignment="1">
      <alignment horizontal="left"/>
    </xf>
    <xf numFmtId="0" fontId="7" fillId="0" borderId="0" xfId="37" applyFont="1" applyFill="1" applyAlignment="1"/>
    <xf numFmtId="0" fontId="1" fillId="0" borderId="0" xfId="37" applyFill="1"/>
    <xf numFmtId="0" fontId="15" fillId="0" borderId="0" xfId="0" applyFont="1" applyFill="1" applyBorder="1" applyAlignment="1"/>
    <xf numFmtId="0" fontId="4" fillId="0" borderId="0" xfId="37" applyFont="1" applyFill="1" applyAlignment="1"/>
    <xf numFmtId="49" fontId="4" fillId="0" borderId="0" xfId="37" applyNumberFormat="1" applyFont="1" applyFill="1" applyAlignment="1"/>
    <xf numFmtId="0" fontId="1" fillId="0" borderId="17" xfId="37" applyFill="1" applyBorder="1" applyAlignment="1"/>
    <xf numFmtId="0" fontId="7" fillId="0" borderId="14" xfId="37" applyFont="1" applyFill="1" applyBorder="1" applyAlignment="1">
      <alignment horizontal="center"/>
    </xf>
    <xf numFmtId="0" fontId="0" fillId="0" borderId="14" xfId="0" applyFill="1" applyBorder="1" applyAlignment="1"/>
    <xf numFmtId="0" fontId="0" fillId="0" borderId="0" xfId="0" applyFill="1" applyAlignment="1"/>
    <xf numFmtId="0" fontId="7" fillId="0" borderId="0" xfId="0" applyFont="1" applyFill="1" applyBorder="1" applyAlignment="1"/>
    <xf numFmtId="0" fontId="1" fillId="0" borderId="11" xfId="37" applyFill="1" applyBorder="1" applyAlignment="1">
      <alignment horizontal="center" vertical="center" wrapText="1"/>
    </xf>
    <xf numFmtId="0" fontId="1" fillId="0" borderId="22" xfId="37" applyFill="1" applyBorder="1" applyAlignment="1">
      <alignment horizontal="center"/>
    </xf>
    <xf numFmtId="0" fontId="1" fillId="0" borderId="12" xfId="37" applyFill="1" applyBorder="1"/>
    <xf numFmtId="0" fontId="1" fillId="0" borderId="10" xfId="37" applyFill="1" applyBorder="1"/>
    <xf numFmtId="0" fontId="1" fillId="0" borderId="10" xfId="37" applyFill="1" applyBorder="1" applyAlignment="1">
      <alignment horizontal="left"/>
    </xf>
    <xf numFmtId="0" fontId="1" fillId="0" borderId="11" xfId="37" applyFill="1" applyBorder="1" applyAlignment="1">
      <alignment horizontal="center" vertical="top" wrapText="1"/>
    </xf>
    <xf numFmtId="0" fontId="1" fillId="0" borderId="23" xfId="37" applyFill="1" applyBorder="1"/>
    <xf numFmtId="0" fontId="1" fillId="0" borderId="23" xfId="37" applyFill="1" applyBorder="1" applyAlignment="1">
      <alignment horizontal="center"/>
    </xf>
    <xf numFmtId="0" fontId="1" fillId="0" borderId="22" xfId="37" applyFill="1" applyBorder="1" applyAlignment="1">
      <alignment horizontal="center" vertical="center"/>
    </xf>
    <xf numFmtId="0" fontId="1" fillId="0" borderId="24" xfId="37" applyFill="1" applyBorder="1" applyAlignment="1">
      <alignment horizontal="center" vertical="center"/>
    </xf>
    <xf numFmtId="1" fontId="1" fillId="0" borderId="25" xfId="37" applyNumberFormat="1" applyFill="1" applyBorder="1" applyAlignment="1">
      <alignment horizontal="center" vertical="center"/>
    </xf>
    <xf numFmtId="1" fontId="1" fillId="0" borderId="24" xfId="37" applyNumberFormat="1" applyFill="1" applyBorder="1" applyAlignment="1">
      <alignment horizontal="center" vertical="center"/>
    </xf>
    <xf numFmtId="0" fontId="7" fillId="0" borderId="0" xfId="37" applyFont="1" applyFill="1" applyBorder="1" applyAlignment="1"/>
    <xf numFmtId="0" fontId="1" fillId="0" borderId="0" xfId="37" applyFill="1" applyBorder="1"/>
    <xf numFmtId="0" fontId="7" fillId="0" borderId="17" xfId="37" applyFont="1" applyFill="1" applyBorder="1" applyAlignment="1"/>
    <xf numFmtId="0" fontId="1" fillId="0" borderId="24" xfId="37" applyFill="1" applyBorder="1" applyAlignment="1">
      <alignment horizontal="center"/>
    </xf>
    <xf numFmtId="0" fontId="7" fillId="0" borderId="0" xfId="36" applyFont="1" applyFill="1" applyAlignment="1"/>
    <xf numFmtId="0" fontId="7" fillId="0" borderId="0" xfId="36" applyFont="1" applyFill="1" applyAlignment="1" applyProtection="1"/>
    <xf numFmtId="0" fontId="7" fillId="0" borderId="0" xfId="36" applyFont="1" applyFill="1"/>
    <xf numFmtId="0" fontId="1" fillId="0" borderId="0" xfId="36" applyFill="1"/>
    <xf numFmtId="0" fontId="7" fillId="0" borderId="0" xfId="37" applyFont="1" applyFill="1"/>
    <xf numFmtId="166" fontId="1" fillId="0" borderId="0" xfId="37" applyNumberFormat="1" applyFill="1" applyBorder="1" applyAlignment="1">
      <alignment horizontal="center"/>
    </xf>
    <xf numFmtId="0" fontId="1" fillId="0" borderId="0" xfId="37" applyFill="1" applyAlignment="1">
      <alignment horizontal="left"/>
    </xf>
    <xf numFmtId="0" fontId="1" fillId="0" borderId="0" xfId="37" applyFill="1" applyAlignment="1" applyProtection="1">
      <alignment horizontal="left"/>
    </xf>
    <xf numFmtId="167" fontId="1" fillId="0" borderId="0" xfId="37" applyNumberFormat="1" applyFill="1" applyBorder="1" applyAlignment="1">
      <alignment horizontal="center"/>
    </xf>
    <xf numFmtId="0" fontId="7" fillId="0" borderId="0" xfId="36" applyFont="1" applyFill="1" applyAlignment="1">
      <alignment horizontal="center"/>
    </xf>
    <xf numFmtId="165" fontId="7" fillId="0" borderId="0" xfId="36" applyNumberFormat="1" applyFont="1" applyFill="1" applyAlignment="1">
      <alignment horizontal="center"/>
    </xf>
    <xf numFmtId="0" fontId="7" fillId="0" borderId="0" xfId="37" applyFont="1" applyFill="1" applyAlignment="1">
      <alignment horizontal="left"/>
    </xf>
    <xf numFmtId="0" fontId="1" fillId="0" borderId="0" xfId="37" applyFill="1" applyAlignment="1">
      <alignment horizontal="left"/>
    </xf>
    <xf numFmtId="0" fontId="7" fillId="0" borderId="0" xfId="37" applyFont="1"/>
    <xf numFmtId="0" fontId="7" fillId="0" borderId="19" xfId="36" applyFont="1" applyFill="1" applyBorder="1" applyAlignment="1">
      <alignment horizontal="center" vertical="top" wrapText="1"/>
    </xf>
    <xf numFmtId="0" fontId="1" fillId="0" borderId="11" xfId="37" applyFill="1" applyBorder="1" applyAlignment="1">
      <alignment horizontal="center" vertical="center" wrapText="1"/>
    </xf>
    <xf numFmtId="0" fontId="1" fillId="0" borderId="15" xfId="37" applyFill="1" applyBorder="1" applyAlignment="1">
      <alignment horizontal="center" vertical="center" wrapText="1"/>
    </xf>
    <xf numFmtId="0" fontId="1" fillId="0" borderId="23" xfId="37" applyFill="1" applyBorder="1" applyAlignment="1">
      <alignment horizontal="center" vertical="center" wrapText="1"/>
    </xf>
    <xf numFmtId="0" fontId="7" fillId="0" borderId="19" xfId="37" applyFont="1" applyFill="1" applyBorder="1" applyAlignment="1">
      <alignment horizontal="center"/>
    </xf>
    <xf numFmtId="0" fontId="1" fillId="0" borderId="17" xfId="37" applyFill="1" applyBorder="1" applyAlignment="1">
      <alignment horizontal="center"/>
    </xf>
    <xf numFmtId="0" fontId="9" fillId="0" borderId="27" xfId="37" applyFont="1" applyFill="1" applyBorder="1" applyAlignment="1">
      <alignment horizontal="center" vertical="top" wrapText="1"/>
    </xf>
    <xf numFmtId="0" fontId="1" fillId="0" borderId="0" xfId="37" applyFill="1" applyBorder="1" applyAlignment="1">
      <alignment horizontal="center" vertical="top" wrapText="1"/>
    </xf>
    <xf numFmtId="0" fontId="1" fillId="0" borderId="16" xfId="37" applyFill="1" applyBorder="1" applyAlignment="1">
      <alignment horizontal="center" vertical="top" wrapText="1"/>
    </xf>
    <xf numFmtId="0" fontId="1" fillId="0" borderId="28" xfId="37" applyFill="1" applyBorder="1" applyAlignment="1">
      <alignment horizontal="center"/>
    </xf>
    <xf numFmtId="0" fontId="1" fillId="0" borderId="20" xfId="37" applyFill="1" applyBorder="1" applyAlignment="1">
      <alignment horizontal="center" vertical="top" wrapText="1"/>
    </xf>
    <xf numFmtId="0" fontId="1" fillId="0" borderId="13" xfId="37" applyFill="1" applyBorder="1" applyAlignment="1">
      <alignment horizontal="center" vertical="top" wrapText="1"/>
    </xf>
    <xf numFmtId="0" fontId="1" fillId="0" borderId="27" xfId="37" applyFill="1" applyBorder="1" applyAlignment="1">
      <alignment horizontal="center" vertical="top" wrapText="1"/>
    </xf>
    <xf numFmtId="0" fontId="4" fillId="0" borderId="0" xfId="37" applyFont="1" applyAlignment="1">
      <alignment horizontal="center"/>
    </xf>
    <xf numFmtId="0" fontId="4" fillId="0" borderId="0" xfId="37" applyFont="1" applyFill="1" applyAlignment="1">
      <alignment horizontal="center"/>
    </xf>
    <xf numFmtId="0" fontId="5" fillId="0" borderId="0" xfId="37" applyFont="1" applyFill="1" applyAlignment="1">
      <alignment horizontal="center" vertical="center" wrapText="1"/>
    </xf>
    <xf numFmtId="0" fontId="6" fillId="0" borderId="0" xfId="37" applyFont="1" applyFill="1" applyBorder="1" applyAlignment="1">
      <alignment horizontal="center" vertical="top"/>
    </xf>
    <xf numFmtId="0" fontId="1" fillId="0" borderId="0" xfId="37" applyFill="1" applyAlignment="1">
      <alignment horizontal="center"/>
    </xf>
    <xf numFmtId="0" fontId="7" fillId="0" borderId="17" xfId="37" applyFont="1" applyFill="1" applyBorder="1" applyAlignment="1">
      <alignment horizontal="center"/>
    </xf>
    <xf numFmtId="0" fontId="1" fillId="0" borderId="14" xfId="37" applyFill="1" applyBorder="1" applyAlignment="1">
      <alignment horizontal="center" vertical="center" wrapText="1"/>
    </xf>
    <xf numFmtId="0" fontId="1" fillId="0" borderId="0" xfId="37" applyFill="1" applyBorder="1" applyAlignment="1">
      <alignment horizontal="center" vertical="center" wrapText="1"/>
    </xf>
    <xf numFmtId="0" fontId="1" fillId="0" borderId="28" xfId="37" applyFill="1" applyBorder="1" applyAlignment="1">
      <alignment horizontal="center" vertical="center" wrapText="1"/>
    </xf>
    <xf numFmtId="0" fontId="1" fillId="0" borderId="13" xfId="37" applyFill="1" applyBorder="1"/>
    <xf numFmtId="0" fontId="1" fillId="0" borderId="27" xfId="37" applyFill="1" applyBorder="1"/>
    <xf numFmtId="0" fontId="1" fillId="0" borderId="16" xfId="37" applyFill="1" applyBorder="1"/>
    <xf numFmtId="0" fontId="1" fillId="0" borderId="32" xfId="37" applyFill="1" applyBorder="1" applyAlignment="1">
      <alignment horizontal="center"/>
    </xf>
    <xf numFmtId="0" fontId="1" fillId="0" borderId="33" xfId="37" applyFill="1" applyBorder="1" applyAlignment="1">
      <alignment horizontal="center"/>
    </xf>
    <xf numFmtId="0" fontId="1" fillId="0" borderId="14" xfId="37" applyFill="1" applyBorder="1" applyAlignment="1">
      <alignment horizontal="center" vertical="top" wrapText="1"/>
    </xf>
    <xf numFmtId="0" fontId="1" fillId="0" borderId="29" xfId="37" applyFill="1" applyBorder="1" applyAlignment="1">
      <alignment horizontal="center"/>
    </xf>
    <xf numFmtId="0" fontId="1" fillId="0" borderId="31" xfId="37" applyFill="1" applyBorder="1" applyAlignment="1">
      <alignment horizontal="center"/>
    </xf>
    <xf numFmtId="0" fontId="3" fillId="0" borderId="10" xfId="37" applyFont="1" applyFill="1" applyBorder="1" applyAlignment="1">
      <alignment horizontal="left"/>
    </xf>
    <xf numFmtId="0" fontId="1" fillId="0" borderId="10" xfId="37" applyFill="1" applyBorder="1" applyAlignment="1">
      <alignment horizontal="left"/>
    </xf>
    <xf numFmtId="0" fontId="1" fillId="0" borderId="10" xfId="37" applyFill="1" applyBorder="1" applyAlignment="1">
      <alignment horizontal="center"/>
    </xf>
    <xf numFmtId="1" fontId="1" fillId="0" borderId="26" xfId="37" applyNumberFormat="1" applyFill="1" applyBorder="1" applyAlignment="1">
      <alignment horizontal="center"/>
    </xf>
    <xf numFmtId="1" fontId="1" fillId="0" borderId="18" xfId="37" applyNumberFormat="1" applyFill="1" applyBorder="1" applyAlignment="1">
      <alignment horizontal="center"/>
    </xf>
    <xf numFmtId="2" fontId="1" fillId="0" borderId="25" xfId="37" applyNumberFormat="1" applyFill="1" applyBorder="1" applyAlignment="1">
      <alignment horizontal="center"/>
    </xf>
    <xf numFmtId="2" fontId="1" fillId="0" borderId="34" xfId="37" applyNumberFormat="1" applyFill="1" applyBorder="1" applyAlignment="1">
      <alignment horizontal="center"/>
    </xf>
    <xf numFmtId="165" fontId="1" fillId="0" borderId="35" xfId="37" applyNumberFormat="1" applyFill="1" applyBorder="1" applyAlignment="1">
      <alignment horizontal="center"/>
    </xf>
    <xf numFmtId="165" fontId="1" fillId="0" borderId="36" xfId="37" applyNumberFormat="1" applyFill="1" applyBorder="1" applyAlignment="1">
      <alignment horizontal="center"/>
    </xf>
    <xf numFmtId="165" fontId="1" fillId="0" borderId="37" xfId="37" applyNumberFormat="1" applyFill="1" applyBorder="1" applyAlignment="1">
      <alignment horizontal="center"/>
    </xf>
    <xf numFmtId="0" fontId="1" fillId="0" borderId="30" xfId="37" applyFill="1" applyBorder="1" applyAlignment="1">
      <alignment horizontal="center"/>
    </xf>
    <xf numFmtId="0" fontId="1" fillId="0" borderId="24" xfId="37" applyFill="1" applyBorder="1" applyAlignment="1">
      <alignment horizontal="left"/>
    </xf>
    <xf numFmtId="1" fontId="1" fillId="0" borderId="24" xfId="37" applyNumberFormat="1" applyFill="1" applyBorder="1" applyAlignment="1">
      <alignment horizontal="center"/>
    </xf>
    <xf numFmtId="1" fontId="1" fillId="0" borderId="25" xfId="37" applyNumberFormat="1" applyFill="1" applyBorder="1" applyAlignment="1">
      <alignment horizontal="center"/>
    </xf>
    <xf numFmtId="1" fontId="1" fillId="0" borderId="34" xfId="37" applyNumberFormat="1" applyFill="1" applyBorder="1" applyAlignment="1">
      <alignment horizontal="center"/>
    </xf>
    <xf numFmtId="165" fontId="1" fillId="0" borderId="26" xfId="37" applyNumberFormat="1" applyFill="1" applyBorder="1" applyAlignment="1">
      <alignment horizontal="center"/>
    </xf>
    <xf numFmtId="165" fontId="1" fillId="0" borderId="19" xfId="37" applyNumberFormat="1" applyFill="1" applyBorder="1" applyAlignment="1">
      <alignment horizontal="center"/>
    </xf>
    <xf numFmtId="165" fontId="1" fillId="0" borderId="18" xfId="37" applyNumberFormat="1" applyFill="1" applyBorder="1" applyAlignment="1">
      <alignment horizontal="center"/>
    </xf>
    <xf numFmtId="2" fontId="1" fillId="0" borderId="26" xfId="37" applyNumberFormat="1" applyFill="1" applyBorder="1" applyAlignment="1">
      <alignment horizontal="center"/>
    </xf>
    <xf numFmtId="2" fontId="1" fillId="0" borderId="18" xfId="37" applyNumberFormat="1" applyFill="1" applyBorder="1" applyAlignment="1">
      <alignment horizontal="center"/>
    </xf>
    <xf numFmtId="0" fontId="7" fillId="0" borderId="10" xfId="37" applyFont="1" applyFill="1" applyBorder="1" applyAlignment="1">
      <alignment horizontal="center"/>
    </xf>
    <xf numFmtId="1" fontId="7" fillId="0" borderId="26" xfId="37" applyNumberFormat="1" applyFont="1" applyFill="1" applyBorder="1" applyAlignment="1">
      <alignment horizontal="center"/>
    </xf>
    <xf numFmtId="1" fontId="7" fillId="0" borderId="18" xfId="37" applyNumberFormat="1" applyFont="1" applyFill="1" applyBorder="1" applyAlignment="1">
      <alignment horizontal="center"/>
    </xf>
    <xf numFmtId="165" fontId="7" fillId="0" borderId="26" xfId="37" applyNumberFormat="1" applyFont="1" applyFill="1" applyBorder="1" applyAlignment="1">
      <alignment horizontal="center"/>
    </xf>
    <xf numFmtId="165" fontId="7" fillId="0" borderId="19" xfId="37" applyNumberFormat="1" applyFont="1" applyFill="1" applyBorder="1" applyAlignment="1">
      <alignment horizontal="center"/>
    </xf>
    <xf numFmtId="165" fontId="7" fillId="0" borderId="18" xfId="37" applyNumberFormat="1" applyFont="1" applyFill="1" applyBorder="1" applyAlignment="1">
      <alignment horizontal="center"/>
    </xf>
    <xf numFmtId="0" fontId="1" fillId="0" borderId="32" xfId="37" applyFill="1" applyBorder="1" applyAlignment="1">
      <alignment horizontal="center" vertical="center" wrapText="1"/>
    </xf>
    <xf numFmtId="0" fontId="1" fillId="0" borderId="33" xfId="37" applyFill="1" applyBorder="1" applyAlignment="1">
      <alignment horizontal="center" vertical="center" wrapText="1"/>
    </xf>
    <xf numFmtId="0" fontId="1" fillId="0" borderId="32" xfId="37" applyFill="1" applyBorder="1" applyAlignment="1">
      <alignment horizontal="center" vertical="center"/>
    </xf>
    <xf numFmtId="0" fontId="1" fillId="0" borderId="28" xfId="37" applyFill="1" applyBorder="1" applyAlignment="1">
      <alignment horizontal="center" vertical="center"/>
    </xf>
    <xf numFmtId="0" fontId="1" fillId="0" borderId="33" xfId="37" applyFill="1" applyBorder="1" applyAlignment="1">
      <alignment horizontal="center" vertical="center"/>
    </xf>
    <xf numFmtId="165" fontId="1" fillId="0" borderId="25" xfId="37" applyNumberFormat="1" applyFill="1" applyBorder="1" applyAlignment="1">
      <alignment horizontal="center" vertical="center"/>
    </xf>
    <xf numFmtId="165" fontId="1" fillId="0" borderId="34" xfId="37" applyNumberFormat="1" applyFill="1" applyBorder="1" applyAlignment="1">
      <alignment horizontal="center" vertical="center"/>
    </xf>
    <xf numFmtId="0" fontId="1" fillId="0" borderId="29" xfId="37" applyFill="1" applyBorder="1" applyAlignment="1">
      <alignment horizontal="center" vertical="center"/>
    </xf>
    <xf numFmtId="0" fontId="1" fillId="0" borderId="31" xfId="37" applyFill="1" applyBorder="1" applyAlignment="1">
      <alignment horizontal="center" vertical="center"/>
    </xf>
    <xf numFmtId="0" fontId="1" fillId="0" borderId="27" xfId="37" applyFill="1" applyBorder="1" applyAlignment="1">
      <alignment horizontal="center"/>
    </xf>
    <xf numFmtId="0" fontId="1" fillId="0" borderId="0" xfId="37" applyFill="1" applyBorder="1" applyAlignment="1">
      <alignment horizontal="center"/>
    </xf>
    <xf numFmtId="0" fontId="1" fillId="0" borderId="16" xfId="37" applyFill="1" applyBorder="1" applyAlignment="1">
      <alignment horizontal="center"/>
    </xf>
    <xf numFmtId="0" fontId="1" fillId="0" borderId="32" xfId="37" applyFill="1" applyBorder="1" applyAlignment="1">
      <alignment horizontal="center" wrapText="1"/>
    </xf>
    <xf numFmtId="165" fontId="1" fillId="0" borderId="25" xfId="37" applyNumberFormat="1" applyFill="1" applyBorder="1" applyAlignment="1">
      <alignment horizontal="center"/>
    </xf>
    <xf numFmtId="165" fontId="1" fillId="0" borderId="38" xfId="37" applyNumberFormat="1" applyFill="1" applyBorder="1" applyAlignment="1">
      <alignment horizontal="center"/>
    </xf>
    <xf numFmtId="165" fontId="1" fillId="0" borderId="34" xfId="37" applyNumberFormat="1" applyFill="1" applyBorder="1" applyAlignment="1">
      <alignment horizontal="center"/>
    </xf>
    <xf numFmtId="0" fontId="1" fillId="0" borderId="25" xfId="37" applyFill="1" applyBorder="1" applyAlignment="1">
      <alignment horizontal="center" vertical="center"/>
    </xf>
    <xf numFmtId="0" fontId="1" fillId="0" borderId="34" xfId="37" applyFill="1" applyBorder="1" applyAlignment="1">
      <alignment horizontal="center" vertical="center"/>
    </xf>
    <xf numFmtId="2" fontId="1" fillId="0" borderId="25" xfId="37" applyNumberFormat="1" applyFill="1" applyBorder="1" applyAlignment="1">
      <alignment horizontal="center" vertical="center"/>
    </xf>
    <xf numFmtId="2" fontId="1" fillId="0" borderId="34" xfId="37" applyNumberFormat="1" applyFill="1" applyBorder="1" applyAlignment="1">
      <alignment horizontal="center" vertical="center"/>
    </xf>
    <xf numFmtId="1" fontId="1" fillId="0" borderId="25" xfId="37" applyNumberFormat="1" applyFill="1" applyBorder="1" applyAlignment="1">
      <alignment horizontal="center" vertical="center"/>
    </xf>
    <xf numFmtId="1" fontId="1" fillId="0" borderId="34" xfId="37" applyNumberFormat="1" applyFill="1" applyBorder="1" applyAlignment="1">
      <alignment horizontal="center" vertical="center"/>
    </xf>
    <xf numFmtId="4" fontId="1" fillId="0" borderId="17" xfId="37" applyNumberFormat="1" applyFill="1" applyBorder="1" applyAlignment="1">
      <alignment horizontal="center"/>
    </xf>
    <xf numFmtId="0" fontId="7" fillId="0" borderId="21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6" fillId="0" borderId="14" xfId="37" applyFont="1" applyFill="1" applyBorder="1" applyAlignment="1">
      <alignment horizontal="center"/>
    </xf>
    <xf numFmtId="0" fontId="9" fillId="0" borderId="14" xfId="37" applyFont="1" applyFill="1" applyBorder="1" applyAlignment="1">
      <alignment horizontal="center"/>
    </xf>
    <xf numFmtId="0" fontId="7" fillId="0" borderId="0" xfId="36" applyFont="1" applyFill="1" applyAlignment="1">
      <alignment horizontal="center"/>
    </xf>
    <xf numFmtId="49" fontId="1" fillId="0" borderId="0" xfId="37" applyNumberFormat="1" applyFill="1" applyAlignment="1">
      <alignment horizontal="center"/>
    </xf>
    <xf numFmtId="0" fontId="7" fillId="0" borderId="0" xfId="37" applyFont="1" applyFill="1" applyAlignment="1">
      <alignment horizontal="center"/>
    </xf>
    <xf numFmtId="0" fontId="1" fillId="0" borderId="25" xfId="37" applyFill="1" applyBorder="1" applyAlignment="1">
      <alignment horizontal="center"/>
    </xf>
    <xf numFmtId="0" fontId="1" fillId="0" borderId="34" xfId="37" applyFill="1" applyBorder="1" applyAlignment="1">
      <alignment horizontal="center"/>
    </xf>
    <xf numFmtId="2" fontId="1" fillId="0" borderId="38" xfId="37" applyNumberForma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" fillId="0" borderId="0" xfId="37" applyFill="1" applyAlignment="1" applyProtection="1">
      <alignment horizontal="left"/>
    </xf>
    <xf numFmtId="0" fontId="7" fillId="0" borderId="0" xfId="37" applyFont="1" applyFill="1" applyAlignment="1">
      <alignment horizontal="left"/>
    </xf>
    <xf numFmtId="0" fontId="1" fillId="0" borderId="0" xfId="37" applyFill="1" applyAlignment="1">
      <alignment horizontal="left"/>
    </xf>
    <xf numFmtId="2" fontId="1" fillId="0" borderId="17" xfId="37" applyNumberFormat="1" applyFill="1" applyBorder="1" applyAlignment="1">
      <alignment horizontal="center"/>
    </xf>
    <xf numFmtId="0" fontId="7" fillId="0" borderId="0" xfId="37" applyFont="1" applyFill="1" applyAlignment="1" applyProtection="1">
      <alignment horizontal="left"/>
    </xf>
    <xf numFmtId="2" fontId="7" fillId="0" borderId="17" xfId="37" applyNumberFormat="1" applyFont="1" applyFill="1" applyBorder="1" applyAlignment="1">
      <alignment horizontal="center"/>
    </xf>
  </cellXfs>
  <cellStyles count="45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44"/>
    <cellStyle name="Обычный_Обследования паспорт" xfId="36"/>
    <cellStyle name="Обычный_Обследования2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9"/>
  <sheetViews>
    <sheetView tabSelected="1" view="pageBreakPreview" topLeftCell="A29" workbookViewId="0">
      <selection activeCell="A61" sqref="A61:Q61"/>
    </sheetView>
  </sheetViews>
  <sheetFormatPr defaultRowHeight="12.75"/>
  <cols>
    <col min="1" max="1" width="3.28515625" style="3" customWidth="1"/>
    <col min="2" max="2" width="6.42578125" style="3" customWidth="1"/>
    <col min="3" max="3" width="5.28515625" style="3" customWidth="1"/>
    <col min="4" max="4" width="3.7109375" style="3" customWidth="1"/>
    <col min="5" max="5" width="5.42578125" style="3" customWidth="1"/>
    <col min="6" max="6" width="6.7109375" style="3" customWidth="1"/>
    <col min="7" max="7" width="5.5703125" style="3" customWidth="1"/>
    <col min="8" max="8" width="5.85546875" style="3" customWidth="1"/>
    <col min="9" max="9" width="5.5703125" style="3" customWidth="1"/>
    <col min="10" max="10" width="4.85546875" style="3" customWidth="1"/>
    <col min="11" max="11" width="6.7109375" style="3" customWidth="1"/>
    <col min="12" max="12" width="9.42578125" style="3" customWidth="1"/>
    <col min="13" max="13" width="8.28515625" style="3" customWidth="1"/>
    <col min="14" max="14" width="5.7109375" style="3" customWidth="1"/>
    <col min="15" max="15" width="5.5703125" style="3" customWidth="1"/>
    <col min="16" max="16" width="6.28515625" style="3" customWidth="1"/>
    <col min="17" max="17" width="7.28515625" style="3" customWidth="1"/>
    <col min="18" max="16384" width="9.140625" style="3"/>
  </cols>
  <sheetData>
    <row r="1" spans="1:17" ht="15.75" hidden="1">
      <c r="A1" s="58" t="s">
        <v>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7" ht="15.75">
      <c r="A2" s="6"/>
      <c r="B2" s="8"/>
      <c r="C2" s="8"/>
      <c r="D2" s="8"/>
      <c r="E2" s="8"/>
      <c r="F2" s="8"/>
      <c r="G2" s="8"/>
      <c r="H2" s="8"/>
      <c r="I2" s="59" t="s">
        <v>2</v>
      </c>
      <c r="J2" s="59"/>
      <c r="K2" s="59"/>
      <c r="L2" s="9"/>
      <c r="M2" s="8"/>
      <c r="N2" s="8"/>
      <c r="O2" s="8"/>
      <c r="P2" s="8"/>
      <c r="Q2" s="8"/>
    </row>
    <row r="3" spans="1:17">
      <c r="A3" s="60" t="s">
        <v>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ht="13.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17">
      <c r="A5" s="62" t="s">
        <v>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17">
      <c r="A6" s="10" t="s">
        <v>6</v>
      </c>
      <c r="B6" s="10"/>
      <c r="C6" s="10"/>
      <c r="D6" s="10"/>
      <c r="E6" s="10"/>
      <c r="F6" s="10"/>
      <c r="G6" s="10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1:17" ht="31.5" customHeight="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</row>
    <row r="8" spans="1:17">
      <c r="A8" s="49" t="s">
        <v>0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</row>
    <row r="9" spans="1:17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customFormat="1" ht="13.5" thickBot="1">
      <c r="A10" s="12" t="s">
        <v>7</v>
      </c>
      <c r="B10" s="12"/>
      <c r="C10" s="12"/>
      <c r="D10" s="12"/>
      <c r="E10" s="12"/>
      <c r="F10" s="12"/>
      <c r="G10" s="12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1:17" customFormat="1" ht="14.25" customHeight="1" thickBot="1">
      <c r="A11" s="13" t="s">
        <v>8</v>
      </c>
      <c r="B11" s="13"/>
      <c r="C11" s="13"/>
      <c r="D11" s="13"/>
      <c r="E11" s="13"/>
      <c r="F11" s="13"/>
      <c r="G11" s="14"/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  <row r="12" spans="1:17" hidden="1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</row>
    <row r="13" spans="1:17" ht="6.75" customHeigh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</row>
    <row r="14" spans="1:17">
      <c r="A14" s="5" t="s">
        <v>9</v>
      </c>
      <c r="B14" s="5"/>
      <c r="C14" s="5"/>
      <c r="D14" s="5"/>
      <c r="E14" s="5"/>
      <c r="F14" s="5"/>
      <c r="G14" s="5"/>
      <c r="H14" s="5"/>
      <c r="I14" s="5"/>
      <c r="J14" s="5"/>
      <c r="K14" s="6"/>
      <c r="L14" s="6"/>
      <c r="M14" s="6"/>
      <c r="N14" s="6"/>
      <c r="O14" s="6"/>
      <c r="P14" s="6"/>
      <c r="Q14" s="6"/>
    </row>
    <row r="15" spans="1:17">
      <c r="A15" s="5" t="s">
        <v>10</v>
      </c>
      <c r="B15" s="5"/>
      <c r="C15" s="5"/>
      <c r="D15" s="5"/>
      <c r="E15" s="5"/>
      <c r="F15" s="5"/>
      <c r="G15" s="5"/>
      <c r="H15" s="5"/>
      <c r="I15" s="5"/>
      <c r="J15" s="5"/>
      <c r="K15" s="6"/>
      <c r="L15" s="6"/>
      <c r="M15" s="6"/>
      <c r="N15" s="6"/>
      <c r="O15" s="6"/>
      <c r="P15" s="6"/>
      <c r="Q15" s="6"/>
    </row>
    <row r="16" spans="1:17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50" t="s">
        <v>11</v>
      </c>
      <c r="Q16" s="50"/>
    </row>
    <row r="17" spans="1:17">
      <c r="A17" s="46" t="s">
        <v>12</v>
      </c>
      <c r="B17" s="64" t="s">
        <v>13</v>
      </c>
      <c r="C17" s="64"/>
      <c r="D17" s="64"/>
      <c r="E17" s="64"/>
      <c r="F17" s="55" t="s">
        <v>14</v>
      </c>
      <c r="G17" s="67"/>
      <c r="H17" s="55" t="s">
        <v>15</v>
      </c>
      <c r="I17" s="56"/>
      <c r="J17" s="55" t="s">
        <v>16</v>
      </c>
      <c r="K17" s="56"/>
      <c r="L17" s="55" t="s">
        <v>17</v>
      </c>
      <c r="M17" s="56"/>
      <c r="N17" s="55" t="s">
        <v>18</v>
      </c>
      <c r="O17" s="72"/>
      <c r="P17" s="72"/>
      <c r="Q17" s="56"/>
    </row>
    <row r="18" spans="1:17">
      <c r="A18" s="47"/>
      <c r="B18" s="65"/>
      <c r="C18" s="65"/>
      <c r="D18" s="65"/>
      <c r="E18" s="65"/>
      <c r="F18" s="68"/>
      <c r="G18" s="69"/>
      <c r="H18" s="57"/>
      <c r="I18" s="53"/>
      <c r="J18" s="57"/>
      <c r="K18" s="53"/>
      <c r="L18" s="57"/>
      <c r="M18" s="53"/>
      <c r="N18" s="51" t="s">
        <v>74</v>
      </c>
      <c r="O18" s="52"/>
      <c r="P18" s="52"/>
      <c r="Q18" s="53"/>
    </row>
    <row r="19" spans="1:17" ht="16.5" thickBot="1">
      <c r="A19" s="48"/>
      <c r="B19" s="66"/>
      <c r="C19" s="66"/>
      <c r="D19" s="66"/>
      <c r="E19" s="66"/>
      <c r="F19" s="70" t="s">
        <v>75</v>
      </c>
      <c r="G19" s="71"/>
      <c r="H19" s="54" t="s">
        <v>76</v>
      </c>
      <c r="I19" s="54"/>
      <c r="J19" s="70" t="s">
        <v>77</v>
      </c>
      <c r="K19" s="71"/>
      <c r="L19" s="54" t="s">
        <v>78</v>
      </c>
      <c r="M19" s="54"/>
      <c r="N19" s="70"/>
      <c r="O19" s="54"/>
      <c r="P19" s="54"/>
      <c r="Q19" s="71"/>
    </row>
    <row r="20" spans="1:17" ht="14.25" thickTop="1" thickBot="1">
      <c r="A20" s="16">
        <v>1</v>
      </c>
      <c r="B20" s="73">
        <v>2</v>
      </c>
      <c r="C20" s="85"/>
      <c r="D20" s="85"/>
      <c r="E20" s="74"/>
      <c r="F20" s="73">
        <v>3</v>
      </c>
      <c r="G20" s="74"/>
      <c r="H20" s="73">
        <v>4</v>
      </c>
      <c r="I20" s="74"/>
      <c r="J20" s="73">
        <v>5</v>
      </c>
      <c r="K20" s="74"/>
      <c r="L20" s="73">
        <v>6</v>
      </c>
      <c r="M20" s="74"/>
      <c r="N20" s="73">
        <v>7</v>
      </c>
      <c r="O20" s="85"/>
      <c r="P20" s="85"/>
      <c r="Q20" s="74"/>
    </row>
    <row r="21" spans="1:17" ht="13.5" thickTop="1">
      <c r="A21" s="17">
        <v>1</v>
      </c>
      <c r="B21" s="86" t="s">
        <v>19</v>
      </c>
      <c r="C21" s="86"/>
      <c r="D21" s="86"/>
      <c r="E21" s="86"/>
      <c r="F21" s="87"/>
      <c r="G21" s="87"/>
      <c r="H21" s="88" t="s">
        <v>20</v>
      </c>
      <c r="I21" s="89"/>
      <c r="J21" s="88"/>
      <c r="K21" s="89"/>
      <c r="L21" s="80">
        <v>2</v>
      </c>
      <c r="M21" s="81"/>
      <c r="N21" s="82">
        <v>0</v>
      </c>
      <c r="O21" s="83"/>
      <c r="P21" s="83"/>
      <c r="Q21" s="84"/>
    </row>
    <row r="22" spans="1:17">
      <c r="A22" s="18">
        <v>2</v>
      </c>
      <c r="B22" s="75" t="s">
        <v>21</v>
      </c>
      <c r="C22" s="76"/>
      <c r="D22" s="76"/>
      <c r="E22" s="76"/>
      <c r="F22" s="77"/>
      <c r="G22" s="77"/>
      <c r="H22" s="78" t="s">
        <v>20</v>
      </c>
      <c r="I22" s="79"/>
      <c r="J22" s="78"/>
      <c r="K22" s="79"/>
      <c r="L22" s="93">
        <v>1.95</v>
      </c>
      <c r="M22" s="94"/>
      <c r="N22" s="90">
        <v>0</v>
      </c>
      <c r="O22" s="91"/>
      <c r="P22" s="91"/>
      <c r="Q22" s="92"/>
    </row>
    <row r="23" spans="1:17">
      <c r="A23" s="18">
        <v>3</v>
      </c>
      <c r="B23" s="76" t="s">
        <v>22</v>
      </c>
      <c r="C23" s="76"/>
      <c r="D23" s="76"/>
      <c r="E23" s="76"/>
      <c r="F23" s="77">
        <v>2</v>
      </c>
      <c r="G23" s="77"/>
      <c r="H23" s="78" t="s">
        <v>20</v>
      </c>
      <c r="I23" s="79"/>
      <c r="J23" s="78">
        <v>1</v>
      </c>
      <c r="K23" s="79"/>
      <c r="L23" s="93">
        <v>1.85</v>
      </c>
      <c r="M23" s="94"/>
      <c r="N23" s="90">
        <f>F23*J23*L23/H31</f>
        <v>0.92500000000000004</v>
      </c>
      <c r="O23" s="91"/>
      <c r="P23" s="91"/>
      <c r="Q23" s="92"/>
    </row>
    <row r="24" spans="1:17">
      <c r="A24" s="18">
        <v>4</v>
      </c>
      <c r="B24" s="76" t="s">
        <v>23</v>
      </c>
      <c r="C24" s="76"/>
      <c r="D24" s="76"/>
      <c r="E24" s="76"/>
      <c r="F24" s="77">
        <v>3</v>
      </c>
      <c r="G24" s="77"/>
      <c r="H24" s="78" t="s">
        <v>20</v>
      </c>
      <c r="I24" s="79"/>
      <c r="J24" s="78">
        <v>1</v>
      </c>
      <c r="K24" s="79"/>
      <c r="L24" s="93">
        <v>1.8</v>
      </c>
      <c r="M24" s="94"/>
      <c r="N24" s="90">
        <f>F24*J24*L24/H31</f>
        <v>1.35</v>
      </c>
      <c r="O24" s="91"/>
      <c r="P24" s="91"/>
      <c r="Q24" s="92"/>
    </row>
    <row r="25" spans="1:17">
      <c r="A25" s="18">
        <v>5</v>
      </c>
      <c r="B25" s="76" t="s">
        <v>24</v>
      </c>
      <c r="C25" s="76"/>
      <c r="D25" s="76"/>
      <c r="E25" s="76"/>
      <c r="F25" s="77">
        <v>4</v>
      </c>
      <c r="G25" s="77"/>
      <c r="H25" s="78" t="s">
        <v>20</v>
      </c>
      <c r="I25" s="79"/>
      <c r="J25" s="78">
        <v>1</v>
      </c>
      <c r="K25" s="79"/>
      <c r="L25" s="93">
        <v>1.75</v>
      </c>
      <c r="M25" s="94"/>
      <c r="N25" s="90">
        <f>F25*J25*L25/H31</f>
        <v>1.75</v>
      </c>
      <c r="O25" s="91"/>
      <c r="P25" s="91"/>
      <c r="Q25" s="92"/>
    </row>
    <row r="26" spans="1:17">
      <c r="A26" s="18">
        <v>6</v>
      </c>
      <c r="B26" s="76" t="s">
        <v>25</v>
      </c>
      <c r="C26" s="76"/>
      <c r="D26" s="76"/>
      <c r="E26" s="76"/>
      <c r="F26" s="77">
        <v>4</v>
      </c>
      <c r="G26" s="77"/>
      <c r="H26" s="78" t="s">
        <v>20</v>
      </c>
      <c r="I26" s="79"/>
      <c r="J26" s="78">
        <v>1</v>
      </c>
      <c r="K26" s="79"/>
      <c r="L26" s="93">
        <v>1</v>
      </c>
      <c r="M26" s="94"/>
      <c r="N26" s="90">
        <f>F26*J26*L26/H31</f>
        <v>1</v>
      </c>
      <c r="O26" s="91"/>
      <c r="P26" s="91"/>
      <c r="Q26" s="92"/>
    </row>
    <row r="27" spans="1:17">
      <c r="A27" s="18">
        <v>7</v>
      </c>
      <c r="B27" s="19" t="s">
        <v>26</v>
      </c>
      <c r="C27" s="19"/>
      <c r="D27" s="19"/>
      <c r="E27" s="19"/>
      <c r="F27" s="77"/>
      <c r="G27" s="77"/>
      <c r="H27" s="78" t="s">
        <v>20</v>
      </c>
      <c r="I27" s="79"/>
      <c r="J27" s="78"/>
      <c r="K27" s="79"/>
      <c r="L27" s="93">
        <v>0.9</v>
      </c>
      <c r="M27" s="94"/>
      <c r="N27" s="90">
        <v>0</v>
      </c>
      <c r="O27" s="91"/>
      <c r="P27" s="91"/>
      <c r="Q27" s="92"/>
    </row>
    <row r="28" spans="1:17">
      <c r="A28" s="18">
        <v>8</v>
      </c>
      <c r="B28" s="19" t="s">
        <v>27</v>
      </c>
      <c r="C28" s="19"/>
      <c r="D28" s="19"/>
      <c r="E28" s="19"/>
      <c r="F28" s="77"/>
      <c r="G28" s="77"/>
      <c r="H28" s="78" t="s">
        <v>20</v>
      </c>
      <c r="I28" s="79"/>
      <c r="J28" s="78"/>
      <c r="K28" s="79"/>
      <c r="L28" s="93">
        <v>0.8</v>
      </c>
      <c r="M28" s="94"/>
      <c r="N28" s="90">
        <v>0</v>
      </c>
      <c r="O28" s="91"/>
      <c r="P28" s="91"/>
      <c r="Q28" s="92"/>
    </row>
    <row r="29" spans="1:17">
      <c r="A29" s="18">
        <v>9</v>
      </c>
      <c r="B29" s="76" t="s">
        <v>28</v>
      </c>
      <c r="C29" s="76"/>
      <c r="D29" s="76"/>
      <c r="E29" s="76"/>
      <c r="F29" s="77"/>
      <c r="G29" s="77"/>
      <c r="H29" s="78" t="s">
        <v>20</v>
      </c>
      <c r="I29" s="79"/>
      <c r="J29" s="78"/>
      <c r="K29" s="79"/>
      <c r="L29" s="93">
        <v>0.75</v>
      </c>
      <c r="M29" s="94"/>
      <c r="N29" s="90">
        <v>0</v>
      </c>
      <c r="O29" s="91"/>
      <c r="P29" s="91"/>
      <c r="Q29" s="92"/>
    </row>
    <row r="30" spans="1:17">
      <c r="A30" s="18">
        <v>10</v>
      </c>
      <c r="B30" s="76" t="s">
        <v>29</v>
      </c>
      <c r="C30" s="76"/>
      <c r="D30" s="76"/>
      <c r="E30" s="76"/>
      <c r="F30" s="77"/>
      <c r="G30" s="77"/>
      <c r="H30" s="78" t="s">
        <v>20</v>
      </c>
      <c r="I30" s="79"/>
      <c r="J30" s="78"/>
      <c r="K30" s="79"/>
      <c r="L30" s="93">
        <v>0.7</v>
      </c>
      <c r="M30" s="94"/>
      <c r="N30" s="90">
        <v>0</v>
      </c>
      <c r="O30" s="91"/>
      <c r="P30" s="91"/>
      <c r="Q30" s="92"/>
    </row>
    <row r="31" spans="1:17">
      <c r="A31" s="18"/>
      <c r="B31" s="95" t="s">
        <v>30</v>
      </c>
      <c r="C31" s="95"/>
      <c r="D31" s="95"/>
      <c r="E31" s="95"/>
      <c r="F31" s="77"/>
      <c r="G31" s="77"/>
      <c r="H31" s="96">
        <v>4</v>
      </c>
      <c r="I31" s="97"/>
      <c r="J31" s="78">
        <v>4</v>
      </c>
      <c r="K31" s="79"/>
      <c r="L31" s="78"/>
      <c r="M31" s="79"/>
      <c r="N31" s="98">
        <f>ROUND(SUM(N21:Q30)/J31,3)</f>
        <v>1.256</v>
      </c>
      <c r="O31" s="99"/>
      <c r="P31" s="99"/>
      <c r="Q31" s="100"/>
    </row>
    <row r="32" spans="1:17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>
      <c r="A33" s="5" t="s">
        <v>31</v>
      </c>
      <c r="B33" s="5"/>
      <c r="C33" s="5"/>
      <c r="D33" s="5"/>
      <c r="E33" s="5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</row>
    <row r="34" spans="1:17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50" t="s">
        <v>32</v>
      </c>
      <c r="Q34" s="50"/>
    </row>
    <row r="35" spans="1:17" ht="114.75">
      <c r="A35" s="15" t="s">
        <v>33</v>
      </c>
      <c r="B35" s="55" t="s">
        <v>79</v>
      </c>
      <c r="C35" s="56"/>
      <c r="D35" s="55" t="s">
        <v>34</v>
      </c>
      <c r="E35" s="72"/>
      <c r="F35" s="55" t="s">
        <v>35</v>
      </c>
      <c r="G35" s="56"/>
      <c r="H35" s="55" t="s">
        <v>36</v>
      </c>
      <c r="I35" s="56"/>
      <c r="J35" s="55" t="s">
        <v>37</v>
      </c>
      <c r="K35" s="56"/>
      <c r="L35" s="20" t="s">
        <v>38</v>
      </c>
      <c r="M35" s="20" t="s">
        <v>39</v>
      </c>
      <c r="N35" s="55" t="s">
        <v>40</v>
      </c>
      <c r="O35" s="56"/>
      <c r="P35" s="55" t="s">
        <v>41</v>
      </c>
      <c r="Q35" s="56"/>
    </row>
    <row r="36" spans="1:17" ht="32.25" customHeight="1" thickBot="1">
      <c r="A36" s="21"/>
      <c r="B36" s="70"/>
      <c r="C36" s="71"/>
      <c r="D36" s="54"/>
      <c r="E36" s="54"/>
      <c r="F36" s="70" t="s">
        <v>42</v>
      </c>
      <c r="G36" s="71"/>
      <c r="H36" s="70" t="s">
        <v>43</v>
      </c>
      <c r="I36" s="71"/>
      <c r="J36" s="70" t="s">
        <v>44</v>
      </c>
      <c r="K36" s="71"/>
      <c r="L36" s="22" t="s">
        <v>45</v>
      </c>
      <c r="M36" s="22" t="s">
        <v>46</v>
      </c>
      <c r="N36" s="70" t="s">
        <v>47</v>
      </c>
      <c r="O36" s="71"/>
      <c r="P36" s="101" t="s">
        <v>48</v>
      </c>
      <c r="Q36" s="102"/>
    </row>
    <row r="37" spans="1:17" ht="14.25" thickTop="1" thickBot="1">
      <c r="A37" s="23">
        <v>1</v>
      </c>
      <c r="B37" s="108">
        <v>2</v>
      </c>
      <c r="C37" s="109"/>
      <c r="D37" s="108">
        <v>3</v>
      </c>
      <c r="E37" s="109"/>
      <c r="F37" s="108">
        <v>4</v>
      </c>
      <c r="G37" s="109"/>
      <c r="H37" s="108">
        <v>5</v>
      </c>
      <c r="I37" s="109"/>
      <c r="J37" s="108">
        <v>6</v>
      </c>
      <c r="K37" s="109"/>
      <c r="L37" s="23">
        <v>7</v>
      </c>
      <c r="M37" s="23">
        <v>8</v>
      </c>
      <c r="N37" s="108">
        <v>9</v>
      </c>
      <c r="O37" s="109"/>
      <c r="P37" s="108">
        <v>10</v>
      </c>
      <c r="Q37" s="109"/>
    </row>
    <row r="38" spans="1:17" ht="13.5" thickTop="1">
      <c r="A38" s="24">
        <v>1</v>
      </c>
      <c r="B38" s="117">
        <v>8620</v>
      </c>
      <c r="C38" s="118"/>
      <c r="D38" s="117">
        <v>21</v>
      </c>
      <c r="E38" s="118"/>
      <c r="F38" s="119">
        <v>410.48</v>
      </c>
      <c r="G38" s="120"/>
      <c r="H38" s="117">
        <v>40</v>
      </c>
      <c r="I38" s="118"/>
      <c r="J38" s="121">
        <v>1026</v>
      </c>
      <c r="K38" s="122"/>
      <c r="L38" s="25">
        <f>H31</f>
        <v>4</v>
      </c>
      <c r="M38" s="26">
        <f>J31</f>
        <v>4</v>
      </c>
      <c r="N38" s="106">
        <f>N31</f>
        <v>1.256</v>
      </c>
      <c r="O38" s="107"/>
      <c r="P38" s="106">
        <f>J38*L38*M38*N38</f>
        <v>20618.495999999999</v>
      </c>
      <c r="Q38" s="107"/>
    </row>
    <row r="39" spans="1:17">
      <c r="A39" s="27" t="s">
        <v>49</v>
      </c>
      <c r="B39" s="27"/>
      <c r="C39" s="27"/>
      <c r="D39" s="27"/>
      <c r="E39" s="27"/>
      <c r="F39" s="27"/>
      <c r="G39" s="27"/>
      <c r="H39" s="27"/>
      <c r="I39" s="27"/>
      <c r="J39" s="27"/>
      <c r="K39" s="28"/>
      <c r="L39" s="28"/>
      <c r="M39" s="28"/>
      <c r="N39" s="28"/>
      <c r="O39" s="28"/>
      <c r="P39" s="28"/>
      <c r="Q39" s="28"/>
    </row>
    <row r="40" spans="1:17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6"/>
      <c r="L40" s="6"/>
      <c r="M40" s="6"/>
      <c r="N40" s="6"/>
      <c r="O40" s="6"/>
      <c r="P40" s="50" t="s">
        <v>50</v>
      </c>
      <c r="Q40" s="50"/>
    </row>
    <row r="41" spans="1:17">
      <c r="A41" s="46" t="s">
        <v>33</v>
      </c>
      <c r="B41" s="55" t="s">
        <v>51</v>
      </c>
      <c r="C41" s="72"/>
      <c r="D41" s="72"/>
      <c r="E41" s="56"/>
      <c r="F41" s="55" t="s">
        <v>52</v>
      </c>
      <c r="G41" s="56"/>
      <c r="H41" s="55" t="s">
        <v>53</v>
      </c>
      <c r="I41" s="56"/>
      <c r="J41" s="72" t="s">
        <v>54</v>
      </c>
      <c r="K41" s="56"/>
      <c r="L41" s="55" t="s">
        <v>55</v>
      </c>
      <c r="M41" s="56"/>
      <c r="N41" s="55" t="s">
        <v>56</v>
      </c>
      <c r="O41" s="72"/>
      <c r="P41" s="72"/>
      <c r="Q41" s="56"/>
    </row>
    <row r="42" spans="1:17" ht="15.75">
      <c r="A42" s="47"/>
      <c r="B42" s="110" t="s">
        <v>80</v>
      </c>
      <c r="C42" s="111"/>
      <c r="D42" s="111"/>
      <c r="E42" s="112"/>
      <c r="F42" s="110" t="s">
        <v>57</v>
      </c>
      <c r="G42" s="112"/>
      <c r="H42" s="110" t="s">
        <v>81</v>
      </c>
      <c r="I42" s="112"/>
      <c r="J42" s="111" t="s">
        <v>82</v>
      </c>
      <c r="K42" s="112"/>
      <c r="L42" s="110" t="s">
        <v>83</v>
      </c>
      <c r="M42" s="112"/>
      <c r="N42" s="110" t="s">
        <v>58</v>
      </c>
      <c r="O42" s="111"/>
      <c r="P42" s="111"/>
      <c r="Q42" s="112"/>
    </row>
    <row r="43" spans="1:17" ht="44.25" customHeight="1" thickBot="1">
      <c r="A43" s="47"/>
      <c r="B43" s="103" t="s">
        <v>59</v>
      </c>
      <c r="C43" s="104"/>
      <c r="D43" s="104"/>
      <c r="E43" s="105"/>
      <c r="F43" s="103"/>
      <c r="G43" s="105"/>
      <c r="H43" s="101" t="s">
        <v>60</v>
      </c>
      <c r="I43" s="102"/>
      <c r="J43" s="66" t="s">
        <v>61</v>
      </c>
      <c r="K43" s="102"/>
      <c r="L43" s="113" t="s">
        <v>62</v>
      </c>
      <c r="M43" s="71"/>
      <c r="N43" s="101" t="s">
        <v>63</v>
      </c>
      <c r="O43" s="104"/>
      <c r="P43" s="104"/>
      <c r="Q43" s="105"/>
    </row>
    <row r="44" spans="1:17" ht="14.25" thickTop="1" thickBot="1">
      <c r="A44" s="16">
        <v>1</v>
      </c>
      <c r="B44" s="73">
        <v>2</v>
      </c>
      <c r="C44" s="85"/>
      <c r="D44" s="85"/>
      <c r="E44" s="74"/>
      <c r="F44" s="73">
        <v>3</v>
      </c>
      <c r="G44" s="74"/>
      <c r="H44" s="85">
        <v>4</v>
      </c>
      <c r="I44" s="74"/>
      <c r="J44" s="85">
        <v>5</v>
      </c>
      <c r="K44" s="74"/>
      <c r="L44" s="73">
        <v>6</v>
      </c>
      <c r="M44" s="74"/>
      <c r="N44" s="73">
        <v>7</v>
      </c>
      <c r="O44" s="85"/>
      <c r="P44" s="85"/>
      <c r="Q44" s="74"/>
    </row>
    <row r="45" spans="1:17" ht="13.5" thickTop="1">
      <c r="A45" s="30">
        <v>1</v>
      </c>
      <c r="B45" s="114">
        <f>P38/1000</f>
        <v>20.618496</v>
      </c>
      <c r="C45" s="115"/>
      <c r="D45" s="115"/>
      <c r="E45" s="116"/>
      <c r="F45" s="133">
        <v>10</v>
      </c>
      <c r="G45" s="134"/>
      <c r="H45" s="80">
        <v>1</v>
      </c>
      <c r="I45" s="81"/>
      <c r="J45" s="135">
        <v>1.06</v>
      </c>
      <c r="K45" s="81"/>
      <c r="L45" s="80">
        <v>1</v>
      </c>
      <c r="M45" s="81"/>
      <c r="N45" s="114">
        <f>B45*(1+F45/100)*J45</f>
        <v>24.041166336000003</v>
      </c>
      <c r="O45" s="115"/>
      <c r="P45" s="115"/>
      <c r="Q45" s="116"/>
    </row>
    <row r="46" spans="1:17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>
      <c r="A47" s="5" t="s">
        <v>64</v>
      </c>
      <c r="B47" s="5"/>
      <c r="C47" s="5"/>
      <c r="D47" s="5"/>
      <c r="E47" s="5"/>
      <c r="F47" s="5"/>
      <c r="G47" s="5"/>
      <c r="H47" s="5"/>
      <c r="I47" s="5"/>
      <c r="J47" s="5"/>
      <c r="K47" s="6"/>
      <c r="L47" s="6"/>
      <c r="M47" s="6"/>
      <c r="N47" s="6"/>
      <c r="O47" s="6"/>
      <c r="P47" s="6"/>
      <c r="Q47" s="6"/>
    </row>
    <row r="48" spans="1:17">
      <c r="A48" s="31" t="s">
        <v>65</v>
      </c>
      <c r="B48" s="31"/>
      <c r="C48" s="31"/>
      <c r="D48" s="31"/>
      <c r="E48" s="31"/>
      <c r="F48" s="2"/>
      <c r="G48" s="2"/>
      <c r="H48" s="130" t="s">
        <v>66</v>
      </c>
      <c r="I48" s="130"/>
      <c r="J48" s="130"/>
      <c r="K48" s="32">
        <v>2012</v>
      </c>
      <c r="L48" s="32" t="s">
        <v>67</v>
      </c>
      <c r="M48" s="41">
        <v>3.3</v>
      </c>
      <c r="N48" s="4"/>
      <c r="O48" s="6"/>
      <c r="P48" s="6"/>
      <c r="Q48" s="6"/>
    </row>
    <row r="49" spans="1:17" ht="14.25">
      <c r="A49" s="33" t="s">
        <v>84</v>
      </c>
      <c r="B49" s="34"/>
      <c r="C49" s="34"/>
      <c r="D49" s="34"/>
      <c r="E49" s="34"/>
      <c r="F49" s="34"/>
      <c r="G49" s="40">
        <v>0.9</v>
      </c>
      <c r="H49" s="33" t="s">
        <v>68</v>
      </c>
      <c r="I49" s="33"/>
      <c r="J49" s="33"/>
      <c r="K49" s="34"/>
      <c r="L49" s="34"/>
      <c r="M49" s="34"/>
      <c r="N49" s="6"/>
      <c r="O49" s="6"/>
      <c r="P49" s="6"/>
      <c r="Q49" s="6"/>
    </row>
    <row r="50" spans="1:17">
      <c r="A50" s="35"/>
      <c r="B50" s="6"/>
      <c r="C50" s="131"/>
      <c r="D50" s="131"/>
      <c r="E50" s="132"/>
      <c r="F50" s="132"/>
      <c r="G50" s="5"/>
      <c r="H50" s="5"/>
      <c r="I50" s="6"/>
      <c r="J50" s="35"/>
      <c r="K50" s="6"/>
      <c r="L50" s="6"/>
      <c r="M50" s="6"/>
      <c r="N50" s="6"/>
      <c r="O50" s="6"/>
      <c r="P50" s="6"/>
      <c r="Q50" s="6"/>
    </row>
    <row r="51" spans="1:17" ht="15.75">
      <c r="A51" s="6"/>
      <c r="B51" s="6"/>
      <c r="C51" s="6"/>
      <c r="D51" s="6"/>
      <c r="E51" s="6" t="s">
        <v>85</v>
      </c>
      <c r="F51" s="123">
        <f>N45*M48*G49</f>
        <v>71.402264017920004</v>
      </c>
      <c r="G51" s="123"/>
      <c r="H51" s="123"/>
      <c r="I51" s="123"/>
      <c r="J51" s="123"/>
      <c r="K51" s="6" t="s">
        <v>86</v>
      </c>
      <c r="L51" s="6"/>
      <c r="M51" s="6"/>
      <c r="N51" s="6"/>
      <c r="O51" s="6"/>
      <c r="P51" s="6"/>
      <c r="Q51" s="6"/>
    </row>
    <row r="52" spans="1:17">
      <c r="A52" s="6"/>
      <c r="B52" s="6"/>
      <c r="C52" s="6"/>
      <c r="D52" s="6"/>
      <c r="E52" s="6"/>
      <c r="F52" s="36"/>
      <c r="G52" s="36"/>
      <c r="H52" s="36"/>
      <c r="I52" s="36"/>
      <c r="J52" s="36"/>
      <c r="K52" s="6"/>
      <c r="L52" s="6"/>
      <c r="M52" s="6"/>
      <c r="N52" s="6"/>
      <c r="O52" s="6"/>
      <c r="P52" s="6"/>
      <c r="Q52" s="6"/>
    </row>
    <row r="53" spans="1:17" ht="12" customHeight="1">
      <c r="A53" s="6"/>
      <c r="B53" s="6"/>
      <c r="C53" s="6"/>
      <c r="D53" s="6"/>
      <c r="E53" s="6"/>
      <c r="F53" s="128" t="s">
        <v>69</v>
      </c>
      <c r="G53" s="129"/>
      <c r="H53" s="129"/>
      <c r="I53" s="129"/>
      <c r="J53" s="129"/>
      <c r="K53" s="6"/>
      <c r="L53" s="6"/>
      <c r="M53" s="6"/>
      <c r="N53" s="6"/>
      <c r="O53" s="6"/>
      <c r="P53" s="6"/>
      <c r="Q53" s="6"/>
    </row>
    <row r="54" spans="1:17">
      <c r="A54" s="138" t="s">
        <v>91</v>
      </c>
      <c r="B54" s="138"/>
      <c r="C54" s="138"/>
      <c r="D54" s="138"/>
      <c r="E54" s="138"/>
      <c r="F54" s="138"/>
      <c r="G54" s="138"/>
      <c r="H54" s="123">
        <f>F51*1000</f>
        <v>71402.26401792001</v>
      </c>
      <c r="I54" s="123"/>
      <c r="J54" s="123"/>
      <c r="K54" s="123"/>
      <c r="L54" s="123"/>
      <c r="M54" s="123"/>
      <c r="N54" s="123"/>
      <c r="O54" s="140" t="s">
        <v>86</v>
      </c>
      <c r="P54" s="140"/>
      <c r="Q54" s="6"/>
    </row>
    <row r="55" spans="1:17" ht="15" hidden="1" customHeight="1">
      <c r="A55" s="38"/>
      <c r="B55" s="38"/>
      <c r="C55" s="38"/>
      <c r="D55" s="38"/>
      <c r="E55" s="38" t="s">
        <v>70</v>
      </c>
      <c r="F55" s="38"/>
      <c r="G55" s="38"/>
      <c r="H55" s="39"/>
      <c r="I55" s="39"/>
      <c r="J55" s="39"/>
      <c r="K55" s="39"/>
      <c r="L55" s="39"/>
      <c r="M55" s="39"/>
      <c r="N55" s="39"/>
      <c r="O55" s="37"/>
      <c r="P55" s="37"/>
      <c r="Q55" s="6"/>
    </row>
    <row r="56" spans="1:17" hidden="1">
      <c r="A56" s="38"/>
      <c r="B56" s="38"/>
      <c r="C56" s="38"/>
      <c r="D56" s="38"/>
      <c r="E56" s="38"/>
      <c r="F56" s="38" t="s">
        <v>71</v>
      </c>
      <c r="G56" s="38"/>
      <c r="H56" s="39"/>
      <c r="I56" s="39"/>
      <c r="J56" s="39"/>
      <c r="K56" s="39"/>
      <c r="L56" s="39"/>
      <c r="M56" s="39"/>
      <c r="N56" s="39"/>
      <c r="O56" s="37"/>
      <c r="P56" s="37"/>
      <c r="Q56" s="6"/>
    </row>
    <row r="57" spans="1:17">
      <c r="A57" s="138" t="s">
        <v>94</v>
      </c>
      <c r="B57" s="138"/>
      <c r="C57" s="138"/>
      <c r="D57" s="138"/>
      <c r="E57" s="138"/>
      <c r="F57" s="138"/>
      <c r="G57" s="138"/>
      <c r="H57" s="141">
        <v>0.9</v>
      </c>
      <c r="I57" s="141"/>
      <c r="J57" s="141"/>
      <c r="K57" s="141"/>
      <c r="L57" s="141"/>
      <c r="M57" s="141"/>
      <c r="N57" s="141"/>
      <c r="O57" s="43"/>
      <c r="P57" s="43"/>
      <c r="Q57" s="6"/>
    </row>
    <row r="58" spans="1:17" s="44" customFormat="1">
      <c r="A58" s="142" t="s">
        <v>92</v>
      </c>
      <c r="B58" s="142"/>
      <c r="C58" s="142"/>
      <c r="D58" s="142"/>
      <c r="E58" s="142"/>
      <c r="F58" s="142"/>
      <c r="G58" s="142"/>
      <c r="H58" s="143">
        <f>H54*H57-0.01</f>
        <v>64262.027616128005</v>
      </c>
      <c r="I58" s="143"/>
      <c r="J58" s="143"/>
      <c r="K58" s="143"/>
      <c r="L58" s="143"/>
      <c r="M58" s="143"/>
      <c r="N58" s="143"/>
      <c r="O58" s="42" t="s">
        <v>86</v>
      </c>
      <c r="P58" s="42"/>
      <c r="Q58" s="35"/>
    </row>
    <row r="59" spans="1:17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>
      <c r="A60" s="139" t="s">
        <v>72</v>
      </c>
      <c r="B60" s="139"/>
      <c r="C60" s="139"/>
      <c r="D60" s="139"/>
      <c r="E60" s="63" t="s">
        <v>93</v>
      </c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</row>
    <row r="61" spans="1:17" ht="13.5">
      <c r="A61" s="128" t="s">
        <v>73</v>
      </c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</row>
    <row r="62" spans="1:1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>
      <c r="A64" s="125" t="s">
        <v>87</v>
      </c>
      <c r="B64" s="125"/>
      <c r="C64" s="125"/>
      <c r="D64" s="125"/>
      <c r="E64" s="125"/>
      <c r="F64" s="125"/>
      <c r="G64" s="125"/>
      <c r="H64" s="126"/>
      <c r="I64" s="127"/>
      <c r="J64" s="127"/>
      <c r="K64" s="127"/>
      <c r="L64" s="127"/>
      <c r="M64" s="127"/>
      <c r="N64" s="127"/>
      <c r="O64" s="127"/>
      <c r="P64" s="127"/>
      <c r="Q64" s="127"/>
    </row>
    <row r="65" spans="1:17" ht="13.5">
      <c r="A65" s="1"/>
      <c r="B65" s="1"/>
      <c r="C65" s="1"/>
      <c r="D65" s="1"/>
      <c r="E65" s="1"/>
      <c r="F65" s="1"/>
      <c r="G65" s="7"/>
      <c r="H65" s="136" t="s">
        <v>88</v>
      </c>
      <c r="I65" s="136"/>
      <c r="J65" s="136"/>
      <c r="K65" s="136"/>
      <c r="L65" s="136"/>
      <c r="M65" s="136"/>
      <c r="N65" s="136"/>
      <c r="O65" s="136"/>
      <c r="P65" s="136"/>
      <c r="Q65" s="136"/>
    </row>
    <row r="66" spans="1:1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>
      <c r="A67" s="125" t="s">
        <v>89</v>
      </c>
      <c r="B67" s="125"/>
      <c r="C67" s="125"/>
      <c r="D67" s="125"/>
      <c r="E67" s="125"/>
      <c r="F67" s="125"/>
      <c r="G67" s="126"/>
      <c r="H67" s="127"/>
      <c r="I67" s="127"/>
      <c r="J67" s="127"/>
      <c r="K67" s="127"/>
      <c r="L67" s="127"/>
      <c r="M67" s="127"/>
      <c r="N67" s="127"/>
      <c r="O67" s="127"/>
      <c r="P67" s="127"/>
      <c r="Q67" s="127"/>
    </row>
    <row r="68" spans="1:17" ht="13.5">
      <c r="A68" s="1"/>
      <c r="B68" s="1"/>
      <c r="C68" s="1"/>
      <c r="D68" s="1"/>
      <c r="E68" s="1"/>
      <c r="F68" s="1"/>
      <c r="G68" s="137" t="s">
        <v>90</v>
      </c>
      <c r="H68" s="137"/>
      <c r="I68" s="137"/>
      <c r="J68" s="137"/>
      <c r="K68" s="137"/>
      <c r="L68" s="137"/>
      <c r="M68" s="137"/>
      <c r="N68" s="137"/>
      <c r="O68" s="137"/>
      <c r="P68" s="137"/>
      <c r="Q68" s="137"/>
    </row>
    <row r="69" spans="1:17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</sheetData>
  <protectedRanges>
    <protectedRange sqref="H45:I45" name="Диапазон11"/>
    <protectedRange sqref="A54:G58" name="Диапазон10"/>
    <protectedRange sqref="L2" name="Диапазон4"/>
    <protectedRange sqref="L2" name="Диапазон2"/>
    <protectedRange sqref="H6 J21:K30 H31 I2 A12:Q13 A7:Q9 F21:G30" name="Диапазон1"/>
    <protectedRange sqref="A21:A30" name="Диапазон3"/>
    <protectedRange sqref="A3:A4" name="Диапазон5"/>
    <protectedRange sqref="H6" name="Диапазон7"/>
    <protectedRange sqref="L45:M45" name="Диапазон12"/>
    <protectedRange sqref="K48" name="Диапазон1_1"/>
    <protectedRange sqref="H64:Q64" name="Диапазон6"/>
    <protectedRange sqref="G67 A64 H64" name="Диапазон1_2"/>
    <protectedRange sqref="H10:Q11" name="Диапазон8"/>
  </protectedRanges>
  <mergeCells count="178">
    <mergeCell ref="H65:Q65"/>
    <mergeCell ref="G68:Q68"/>
    <mergeCell ref="A54:G54"/>
    <mergeCell ref="A67:F67"/>
    <mergeCell ref="G67:Q67"/>
    <mergeCell ref="A60:D60"/>
    <mergeCell ref="E60:Q60"/>
    <mergeCell ref="A61:Q61"/>
    <mergeCell ref="O54:P54"/>
    <mergeCell ref="A57:G57"/>
    <mergeCell ref="H57:N57"/>
    <mergeCell ref="A58:G58"/>
    <mergeCell ref="H58:N58"/>
    <mergeCell ref="H54:N54"/>
    <mergeCell ref="N37:O37"/>
    <mergeCell ref="F51:J51"/>
    <mergeCell ref="H10:Q10"/>
    <mergeCell ref="H11:Q11"/>
    <mergeCell ref="A64:G64"/>
    <mergeCell ref="H64:Q64"/>
    <mergeCell ref="F53:J53"/>
    <mergeCell ref="L44:M44"/>
    <mergeCell ref="N44:Q44"/>
    <mergeCell ref="L45:M45"/>
    <mergeCell ref="B44:E44"/>
    <mergeCell ref="H48:J48"/>
    <mergeCell ref="C50:D50"/>
    <mergeCell ref="E50:F50"/>
    <mergeCell ref="B45:E45"/>
    <mergeCell ref="F44:G44"/>
    <mergeCell ref="H44:I44"/>
    <mergeCell ref="J44:K44"/>
    <mergeCell ref="H45:I45"/>
    <mergeCell ref="F45:G45"/>
    <mergeCell ref="J45:K45"/>
    <mergeCell ref="P40:Q40"/>
    <mergeCell ref="N45:Q45"/>
    <mergeCell ref="L41:M41"/>
    <mergeCell ref="P38:Q38"/>
    <mergeCell ref="L42:M42"/>
    <mergeCell ref="N42:Q42"/>
    <mergeCell ref="B38:C38"/>
    <mergeCell ref="D38:E38"/>
    <mergeCell ref="F38:G38"/>
    <mergeCell ref="H38:I38"/>
    <mergeCell ref="J38:K38"/>
    <mergeCell ref="N41:Q41"/>
    <mergeCell ref="A41:A43"/>
    <mergeCell ref="B41:E41"/>
    <mergeCell ref="F41:G41"/>
    <mergeCell ref="H41:I41"/>
    <mergeCell ref="B43:E43"/>
    <mergeCell ref="N38:O38"/>
    <mergeCell ref="J41:K41"/>
    <mergeCell ref="H36:I36"/>
    <mergeCell ref="B37:C37"/>
    <mergeCell ref="D37:E37"/>
    <mergeCell ref="F37:G37"/>
    <mergeCell ref="H37:I37"/>
    <mergeCell ref="J36:K36"/>
    <mergeCell ref="F43:G43"/>
    <mergeCell ref="H43:I43"/>
    <mergeCell ref="J37:K37"/>
    <mergeCell ref="B42:E42"/>
    <mergeCell ref="F42:G42"/>
    <mergeCell ref="H42:I42"/>
    <mergeCell ref="J42:K42"/>
    <mergeCell ref="J43:K43"/>
    <mergeCell ref="L43:M43"/>
    <mergeCell ref="N43:Q43"/>
    <mergeCell ref="P37:Q37"/>
    <mergeCell ref="B31:E31"/>
    <mergeCell ref="F31:G31"/>
    <mergeCell ref="H31:I31"/>
    <mergeCell ref="J31:K31"/>
    <mergeCell ref="L31:M31"/>
    <mergeCell ref="N31:Q31"/>
    <mergeCell ref="N36:O36"/>
    <mergeCell ref="P36:Q36"/>
    <mergeCell ref="N35:O35"/>
    <mergeCell ref="P35:Q35"/>
    <mergeCell ref="P34:Q34"/>
    <mergeCell ref="B35:C35"/>
    <mergeCell ref="D35:E35"/>
    <mergeCell ref="F35:G35"/>
    <mergeCell ref="H35:I35"/>
    <mergeCell ref="J35:K35"/>
    <mergeCell ref="B36:C36"/>
    <mergeCell ref="D36:E36"/>
    <mergeCell ref="F36:G36"/>
    <mergeCell ref="B30:E30"/>
    <mergeCell ref="F30:G30"/>
    <mergeCell ref="H30:I30"/>
    <mergeCell ref="J30:K30"/>
    <mergeCell ref="N28:Q28"/>
    <mergeCell ref="B29:E29"/>
    <mergeCell ref="F29:G29"/>
    <mergeCell ref="H29:I29"/>
    <mergeCell ref="J29:K29"/>
    <mergeCell ref="L29:M29"/>
    <mergeCell ref="L30:M30"/>
    <mergeCell ref="N30:Q30"/>
    <mergeCell ref="H27:I27"/>
    <mergeCell ref="J27:K27"/>
    <mergeCell ref="L27:M27"/>
    <mergeCell ref="N29:Q29"/>
    <mergeCell ref="F28:G28"/>
    <mergeCell ref="N27:Q27"/>
    <mergeCell ref="B26:E26"/>
    <mergeCell ref="F26:G26"/>
    <mergeCell ref="H26:I26"/>
    <mergeCell ref="J26:K26"/>
    <mergeCell ref="N26:Q26"/>
    <mergeCell ref="F27:G27"/>
    <mergeCell ref="H28:I28"/>
    <mergeCell ref="L23:M23"/>
    <mergeCell ref="N23:Q23"/>
    <mergeCell ref="L24:M24"/>
    <mergeCell ref="N24:Q24"/>
    <mergeCell ref="L22:M22"/>
    <mergeCell ref="J28:K28"/>
    <mergeCell ref="L28:M28"/>
    <mergeCell ref="L26:M26"/>
    <mergeCell ref="L25:M25"/>
    <mergeCell ref="N25:Q25"/>
    <mergeCell ref="B24:E24"/>
    <mergeCell ref="F24:G24"/>
    <mergeCell ref="B25:E25"/>
    <mergeCell ref="F25:G25"/>
    <mergeCell ref="H25:I25"/>
    <mergeCell ref="J25:K25"/>
    <mergeCell ref="H24:I24"/>
    <mergeCell ref="J24:K24"/>
    <mergeCell ref="B23:E23"/>
    <mergeCell ref="F23:G23"/>
    <mergeCell ref="H23:I23"/>
    <mergeCell ref="J23:K23"/>
    <mergeCell ref="J20:K20"/>
    <mergeCell ref="H19:I19"/>
    <mergeCell ref="J19:K19"/>
    <mergeCell ref="B22:E22"/>
    <mergeCell ref="F22:G22"/>
    <mergeCell ref="H22:I22"/>
    <mergeCell ref="J22:K22"/>
    <mergeCell ref="L21:M21"/>
    <mergeCell ref="N21:Q21"/>
    <mergeCell ref="B20:E20"/>
    <mergeCell ref="F20:G20"/>
    <mergeCell ref="B21:E21"/>
    <mergeCell ref="F21:G21"/>
    <mergeCell ref="H21:I21"/>
    <mergeCell ref="J21:K21"/>
    <mergeCell ref="L20:M20"/>
    <mergeCell ref="H20:I20"/>
    <mergeCell ref="N20:Q20"/>
    <mergeCell ref="N22:Q22"/>
    <mergeCell ref="A7:Q7"/>
    <mergeCell ref="A17:A19"/>
    <mergeCell ref="A8:Q8"/>
    <mergeCell ref="A12:Q12"/>
    <mergeCell ref="P16:Q16"/>
    <mergeCell ref="N18:Q18"/>
    <mergeCell ref="L19:M19"/>
    <mergeCell ref="L17:M18"/>
    <mergeCell ref="A1:Q1"/>
    <mergeCell ref="I2:K2"/>
    <mergeCell ref="A3:Q3"/>
    <mergeCell ref="A4:Q4"/>
    <mergeCell ref="A5:Q5"/>
    <mergeCell ref="H6:Q6"/>
    <mergeCell ref="A13:Q13"/>
    <mergeCell ref="B17:E19"/>
    <mergeCell ref="F17:G18"/>
    <mergeCell ref="H17:I18"/>
    <mergeCell ref="F19:G19"/>
    <mergeCell ref="N17:Q17"/>
    <mergeCell ref="N19:Q19"/>
    <mergeCell ref="J17:K18"/>
  </mergeCells>
  <phoneticPr fontId="3" type="noConversion"/>
  <pageMargins left="0.78740157480314965" right="0.78740157480314965" top="0.39370078740157483" bottom="0.39370078740157483" header="0.51181102362204722" footer="0.51181102362204722"/>
  <pageSetup paperSize="9" scale="7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2-Обслед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Kononova</cp:lastModifiedBy>
  <cp:lastPrinted>2012-01-27T08:32:46Z</cp:lastPrinted>
  <dcterms:created xsi:type="dcterms:W3CDTF">1996-10-08T23:32:33Z</dcterms:created>
  <dcterms:modified xsi:type="dcterms:W3CDTF">2013-02-21T06:36:18Z</dcterms:modified>
</cp:coreProperties>
</file>