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42" i="5" l="1"/>
  <c r="L43" i="5"/>
  <c r="L22" i="5"/>
  <c r="L24" i="5"/>
  <c r="L25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<sst xmlns="http://schemas.openxmlformats.org/spreadsheetml/2006/main" count="416" uniqueCount="379">
  <si>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</si>
  <si>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</si>
  <si>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</si>
  <si>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</si>
  <si>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</si>
  <si>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</si>
  <si>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</si>
  <si>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</si>
  <si>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</si>
  <si>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</si>
  <si>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</si>
  <si>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</si>
  <si>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</si>
  <si>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</si>
  <si>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</si>
  <si>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</si>
  <si>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</si>
  <si>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</si>
  <si>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</si>
  <si>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</si>
  <si>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</si>
  <si>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</si>
  <si>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</si>
  <si>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</si>
  <si>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</si>
  <si>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</si>
  <si>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</si>
  <si>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</si>
  <si>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</si>
  <si>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</si>
  <si>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</si>
  <si>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</si>
  <si>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</si>
  <si>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</si>
  <si>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</si>
  <si>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</si>
  <si>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</si>
  <si>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</si>
  <si>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</si>
  <si>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</si>
  <si>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</si>
  <si>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</si>
  <si>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</si>
  <si>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</si>
  <si>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</si>
  <si>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</si>
  <si>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</si>
  <si>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</si>
  <si>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</si>
  <si>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</si>
  <si>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</si>
  <si>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</si>
  <si>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</si>
  <si>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</si>
  <si>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</si>
  <si>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</si>
  <si>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</si>
  <si>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</si>
  <si>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</si>
  <si>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</si>
  <si>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</si>
  <si>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</si>
  <si>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</si>
  <si>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</si>
  <si>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</si>
  <si>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</si>
  <si>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</si>
  <si>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</si>
  <si>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</si>
  <si>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</si>
  <si>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</si>
  <si>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</si>
  <si>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</si>
  <si>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</si>
  <si>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</si>
  <si>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</si>
  <si>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</si>
  <si>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</si>
  <si>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</si>
  <si>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</si>
  <si>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</si>
  <si>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</si>
  <si>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</si>
  <si>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</si>
  <si>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</si>
  <si>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</si>
  <si>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</si>
  <si>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</si>
  <si>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</si>
  <si>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</si>
  <si>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</si>
  <si>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</si>
  <si>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</si>
  <si>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</si>
  <si>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</si>
  <si>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</si>
  <si>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</si>
  <si>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</si>
  <si>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</si>
  <si>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</si>
  <si>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</si>
  <si>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</si>
  <si>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</si>
  <si>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</si>
  <si>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</si>
  <si>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</si>
  <si>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</si>
  <si>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</si>
  <si>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</si>
  <si>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</si>
  <si>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</si>
  <si>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</si>
  <si>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</si>
  <si>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</si>
  <si>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</si>
  <si>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</si>
  <si>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</si>
  <si>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</si>
  <si>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</si>
  <si>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</si>
  <si>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</si>
  <si>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</si>
  <si>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</si>
  <si>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</si>
  <si>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</si>
  <si>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</si>
  <si>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</si>
  <si>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</si>
  <si>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</si>
  <si>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</si>
  <si>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</si>
  <si>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</si>
  <si>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</si>
  <si>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</si>
  <si>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</si>
  <si>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</si>
  <si>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</si>
  <si>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</si>
  <si>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</si>
  <si>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</si>
  <si>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</si>
  <si>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</si>
  <si>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</si>
  <si>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</si>
  <si>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</si>
  <si>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</si>
  <si>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</si>
  <si>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</si>
  <si>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</si>
  <si>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</si>
  <si>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</si>
  <si>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</si>
  <si>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</si>
  <si>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</si>
  <si>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</si>
  <si>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</si>
  <si>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</si>
  <si>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</si>
  <si>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</si>
  <si>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</si>
  <si>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</si>
  <si>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</si>
  <si>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</si>
  <si>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</si>
  <si>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</si>
  <si>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</si>
  <si>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</si>
  <si>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</si>
  <si>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</si>
  <si>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</si>
  <si>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</si>
  <si>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</si>
  <si>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</si>
  <si>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</si>
  <si>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</si>
  <si>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</si>
  <si>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</si>
  <si>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</si>
  <si>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</si>
  <si>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</si>
  <si>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</si>
  <si>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</si>
  <si>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</si>
  <si>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</si>
  <si>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</si>
  <si>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</si>
  <si>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</si>
  <si>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</si>
  <si>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</si>
  <si>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</si>
  <si>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</si>
  <si>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</si>
  <si>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</si>
  <si>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</si>
  <si>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</si>
  <si>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</si>
  <si>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</si>
  <si>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</si>
  <si>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</si>
  <si>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</si>
  <si>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</si>
  <si>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</si>
  <si>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</si>
  <si>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</si>
  <si>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</si>
  <si>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</si>
  <si>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</si>
  <si>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</si>
  <si>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</si>
  <si>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</si>
  <si>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</si>
  <si>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</si>
  <si>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</si>
  <si>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</si>
  <si>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</si>
  <si>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</si>
  <si>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</si>
  <si>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</si>
  <si>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</si>
  <si>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</si>
  <si>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</si>
  <si>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</si>
  <si>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</si>
  <si>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</si>
  <si>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</si>
  <si>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</si>
  <si>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</si>
  <si>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</si>
  <si>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</si>
  <si>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</si>
  <si>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</si>
  <si>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</si>
  <si>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</si>
  <si>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</si>
  <si>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</si>
  <si>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</si>
  <si>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</si>
  <si>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</si>
  <si>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</si>
  <si>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</si>
  <si>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</si>
  <si>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</si>
  <si>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</si>
  <si>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</si>
  <si>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</si>
  <si>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</si>
  <si>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</si>
  <si>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</si>
  <si>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</si>
  <si>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</si>
  <si>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</si>
  <si>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</si>
  <si>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</si>
  <si>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</si>
  <si>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</si>
  <si>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</si>
  <si>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</si>
  <si>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</si>
  <si>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</si>
  <si>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</si>
  <si>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</si>
  <si>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</si>
  <si>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</si>
  <si>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</si>
  <si>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</si>
  <si>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</si>
  <si>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</si>
  <si>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</si>
  <si>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</si>
  <si>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</si>
  <si>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</si>
  <si>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</si>
  <si>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</si>
  <si>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</si>
  <si>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</si>
  <si>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</si>
  <si>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</si>
  <si>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</si>
  <si>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</si>
  <si>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</si>
  <si>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</si>
  <si>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</si>
  <si>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</si>
  <si>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</si>
  <si>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</si>
  <si>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</si>
  <si>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</si>
  <si>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</si>
  <si>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</si>
  <si>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</si>
  <si>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</si>
  <si>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</si>
  <si>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</si>
  <si>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</si>
  <si>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</si>
  <si>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</si>
  <si>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</si>
  <si>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</si>
  <si>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</si>
  <si>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</si>
  <si>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</si>
  <si>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</si>
  <si>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</si>
  <si>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</si>
  <si>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</si>
  <si>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</si>
  <si>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</si>
  <si>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</si>
  <si>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</si>
  <si>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</si>
  <si>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</si>
  <si>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</si>
  <si>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</si>
  <si>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</si>
  <si>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</si>
  <si>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</si>
  <si>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</si>
  <si>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</si>
  <si>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</si>
  <si>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</si>
  <si>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Проверил:____________________________</t>
  </si>
  <si>
    <t xml:space="preserve">                           Раздел 1. Земляные работы</t>
  </si>
  <si>
    <t xml:space="preserve">                                   Демонтажные работы</t>
  </si>
  <si>
    <t>ТЕР46-04-009-02</t>
  </si>
  <si>
    <t>Разборка бетонных оснований под полы: на кирпичном щебне, 1 м3
Норматив НР % : 110%  *(0.9*0.85)
Норматив СП % : 70%  *(0.85*0.8)</t>
  </si>
  <si>
    <t>276,72
99,76</t>
  </si>
  <si>
    <t>176,96
25,78</t>
  </si>
  <si>
    <t>32.47 Разборка бетонных оснований под полы: ОЗП=10,77; ЭМ=6,55; ЗПМ=10,77</t>
  </si>
  <si>
    <t>11591
2777</t>
  </si>
  <si>
    <t>7,8
1,86</t>
  </si>
  <si>
    <t>78
18,6</t>
  </si>
  <si>
    <t xml:space="preserve">                                   Монтажные работы</t>
  </si>
  <si>
    <t>ТЕРр51-3-2</t>
  </si>
  <si>
    <t>Изменение уровня пола в здании: выемкой грунта с погрузкой, 100 м3 грунта
Норматив НР % : 75%  *0.85
Норматив СП % : 45%  *0.8</t>
  </si>
  <si>
    <t>0,06
6/100</t>
  </si>
  <si>
    <t>6925,61
6790,43</t>
  </si>
  <si>
    <t>45.3 Изменение уровня пола в здании: ОЗП=10,77; ЭМ=7,58; ЗПМ=10,77; МАТ=4,23</t>
  </si>
  <si>
    <t>ТЕР11-01-002-04
ОЗП=1,15
ЭМ=1,25
ЗПМ=1,25
ТЗ=1,15
ТЗМ=1,25</t>
  </si>
  <si>
    <t>Устройство подстилающих слоев: щебеночных, 1 м3 подстилающего слоя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Норматив НР % : 123%  *(0.9*0.85)
Норматив СП % : 75%  *(0.85*0.8)</t>
  </si>
  <si>
    <t>303,22
53,58</t>
  </si>
  <si>
    <t>49,51
9,76</t>
  </si>
  <si>
    <t>9.6. Устройство подстилающих слоев: щебеночных: ОЗП=10,77; ЭМ=6,89; ЗПМ=10,77; МАТ=4,75</t>
  </si>
  <si>
    <t>3070
946</t>
  </si>
  <si>
    <t>4,29
0,69</t>
  </si>
  <si>
    <t>38,61
6,21</t>
  </si>
  <si>
    <t>Итого прямые затраты по разделу в текущих ценах</t>
  </si>
  <si>
    <t>14662
3723</t>
  </si>
  <si>
    <t>153,75
24,81</t>
  </si>
  <si>
    <t>Накладные расходы</t>
  </si>
  <si>
    <t>Сметная прибыль</t>
  </si>
  <si>
    <t>Итоги по разделу 1 Земляные работы 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</si>
  <si>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 (МДС81-33.2004 Прил.4 п.49, Прим.п.1; Письмо №АП-5536/06 Прил.1 п.49, Прим.п.1; Письмо №3757-КК/08 от 21.02.11)</t>
  </si>
  <si>
    <t xml:space="preserve">  Земляные работы, выполняемые ручным способом (ремонтно-строительные) (МДС81-33.2004 Прил.5 п.1.2; Письмо №АП-5536/06 Прил.2 п.1.2; Письмо №3757-КК/08 от 21.02.11)</t>
  </si>
  <si>
    <t xml:space="preserve">  Полы (МДС81-33.2004 Прил.4 п.11, Прим.п.1; Письмо №АП-5536/06 Прил.1 п.11, Прим.п.1; Письмо №3757-КК/08 от 21.02.11)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</si>
  <si>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</si>
  <si>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</si>
  <si>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</si>
  <si>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</si>
  <si>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</si>
  <si>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</si>
  <si>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</si>
  <si>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Земляные работы</t>
  </si>
  <si>
    <t xml:space="preserve">                           Раздел 2. Перевозка материалов</t>
  </si>
  <si>
    <t>ФССЦпг01-01-01-034
ПЗ=1,25
ОЗП=1,25
ЭМ=1,25
ЗПМ=1,25
МАТ=1,25</t>
  </si>
  <si>
    <t xml:space="preserve">Погрузочные работы при автомобильных перевозках: щебня, 1 т груза
КОЭФ. К ПОЗИЦИИ:
п.1.1.9 ОП Прил.1. Поясной коэффициент: Удмуртская Республика, Республика Марий Эл, Республика Дагестан (за исключением указанных ниже горных районов), Хабаровский край, Томская и Амурская области (кроме районов, приравненных к районам Крайнего Севера) ПЗ=1,25 (ОЗП=1,25; ЭМ=1,25; ЗПМ=1,25; МАТ=1,25)
Норматив НР % : 0% 
Норматив СП % : 0% </t>
  </si>
  <si>
    <t>Щебень (выгрузка учитывает затраты на штабелирование): погрузка; ЭМ=7,46</t>
  </si>
  <si>
    <t>ФССЦпг03-21-01-127
ПЗ=1,25
ОЗП=1,25
ЭМ=1,25
ЗПМ=1,25
МАТ=1,25</t>
  </si>
  <si>
    <t xml:space="preserve">Перевозка грузов автомобилями-самосвалами грузоподъемностью 10 т, работающих вне карьера, на расстояние: до 127 км I класс груза, 1 т груза
КОЭФ. К ПОЗИЦИИ:
15 Поясные коэффициенты к сметным ценам на перевозку грузов автомобильным транспортом: Республика Дагестан (за исключением указанных ниже горных районов), Республика Марий Эл, Удмуртская Республика, Хабаровский  край, Амурская и  Томская  области (за исключением местностей, приравненных к районам Крайнего Севера) ПЗ=1,25 (ОЗП=1,25; ЭМ=1,25; ЗПМ=1,25; МАТ=1,25)
Норматив НР % : 0% 
Норматив СП % : 0% </t>
  </si>
  <si>
    <t>Перевозка грузов автомобилями-самосвалами грузоподъемностью 10 т, работающих вне карьера, на расстояние: до 127 км.: I класс груза, (с поясным коэф. 1,25); ЭМ=6,18</t>
  </si>
  <si>
    <t>Итоги по разделу 2 Перевозка материалов :</t>
  </si>
  <si>
    <t xml:space="preserve">  Погрузо-разгрузочные работы при автомобильных перевозках (Письмо №СК-763/02 от 07.03.06)</t>
  </si>
  <si>
    <t xml:space="preserve">  Перевозка грузов автомобильным транспортом</t>
  </si>
  <si>
    <t xml:space="preserve">  Итого по разделу 2 Перевозка материалов</t>
  </si>
  <si>
    <t>Итого прямые затраты по смете в текущих ценах</t>
  </si>
  <si>
    <t>22834
3723</t>
  </si>
  <si>
    <t>Итоги по смете:</t>
  </si>
  <si>
    <t xml:space="preserve">  НДС 18%</t>
  </si>
  <si>
    <t xml:space="preserve">  ВСЕГО по смете</t>
  </si>
  <si>
    <t>Составил:____________________________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</si>
</sst>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36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7" fillId="0" borderId="13" xfId="10" applyBorder="1">
      <alignment horizontal="right" indent="1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22" fillId="0" borderId="1" xfId="4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76"/>
  <sheetViews>
    <sheetView showGridLines="0" tabSelected="1" view="pageBreakPreview" zoomScaleNormal="117" zoomScaleSheetLayoutView="100" workbookViewId="0">
      <pane ySplit="19" topLeftCell="A56" activePane="bottomLeft" state="frozen"/>
      <selection pane="bottomLeft" activeCell="H19" sqref="H19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 t="s">
        <v>6</v>
      </c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315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316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135">
        <v>97759.46</v>
      </c>
      <c r="D11" s="135"/>
      <c r="E11" s="135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91">
        <v>24048</v>
      </c>
      <c r="E12" s="91"/>
      <c r="F12" s="76" t="s">
        <v>301</v>
      </c>
      <c r="G12" s="78"/>
      <c r="H12" s="78"/>
      <c r="I12" s="78"/>
      <c r="J12" s="78"/>
    </row>
    <row r="13" spans="1:14" x14ac:dyDescent="0.2">
      <c r="A13" s="87" t="s">
        <v>317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</row>
    <row r="15" spans="1:14" ht="12.75" customHeight="1" x14ac:dyDescent="0.2">
      <c r="A15" s="108" t="s">
        <v>83</v>
      </c>
      <c r="B15" s="108" t="s">
        <v>310</v>
      </c>
      <c r="C15" s="92" t="s">
        <v>318</v>
      </c>
      <c r="D15" s="92" t="s">
        <v>311</v>
      </c>
      <c r="E15" s="98" t="s">
        <v>319</v>
      </c>
      <c r="F15" s="99"/>
      <c r="G15" s="100"/>
      <c r="H15" s="92" t="s">
        <v>295</v>
      </c>
      <c r="I15" s="98" t="s">
        <v>302</v>
      </c>
      <c r="J15" s="104"/>
      <c r="K15" s="104"/>
      <c r="L15" s="105"/>
      <c r="M15" s="94" t="s">
        <v>312</v>
      </c>
      <c r="N15" s="95"/>
    </row>
    <row r="16" spans="1:14" s="51" customFormat="1" ht="38.25" customHeight="1" x14ac:dyDescent="0.2">
      <c r="A16" s="109"/>
      <c r="B16" s="109"/>
      <c r="C16" s="109"/>
      <c r="D16" s="109"/>
      <c r="E16" s="101"/>
      <c r="F16" s="102"/>
      <c r="G16" s="103"/>
      <c r="H16" s="109"/>
      <c r="I16" s="96"/>
      <c r="J16" s="106"/>
      <c r="K16" s="106"/>
      <c r="L16" s="107"/>
      <c r="M16" s="96"/>
      <c r="N16" s="97"/>
    </row>
    <row r="17" spans="1:20" s="51" customFormat="1" ht="12.75" customHeight="1" x14ac:dyDescent="0.2">
      <c r="A17" s="109"/>
      <c r="B17" s="109"/>
      <c r="C17" s="109"/>
      <c r="D17" s="109"/>
      <c r="E17" s="81" t="s">
        <v>305</v>
      </c>
      <c r="F17" s="81" t="s">
        <v>307</v>
      </c>
      <c r="G17" s="92" t="s">
        <v>309</v>
      </c>
      <c r="H17" s="109"/>
      <c r="I17" s="92" t="s">
        <v>305</v>
      </c>
      <c r="J17" s="92" t="s">
        <v>308</v>
      </c>
      <c r="K17" s="81" t="s">
        <v>307</v>
      </c>
      <c r="L17" s="92" t="s">
        <v>309</v>
      </c>
      <c r="M17" s="108" t="s">
        <v>299</v>
      </c>
      <c r="N17" s="92" t="s">
        <v>305</v>
      </c>
    </row>
    <row r="18" spans="1:20" s="51" customFormat="1" ht="11.25" customHeight="1" x14ac:dyDescent="0.2">
      <c r="A18" s="93"/>
      <c r="B18" s="93"/>
      <c r="C18" s="93"/>
      <c r="D18" s="93"/>
      <c r="E18" s="74" t="s">
        <v>304</v>
      </c>
      <c r="F18" s="81" t="s">
        <v>306</v>
      </c>
      <c r="G18" s="93"/>
      <c r="H18" s="93"/>
      <c r="I18" s="93"/>
      <c r="J18" s="93"/>
      <c r="K18" s="81" t="s">
        <v>306</v>
      </c>
      <c r="L18" s="93"/>
      <c r="M18" s="93"/>
      <c r="N18" s="93"/>
    </row>
    <row r="19" spans="1:20" x14ac:dyDescent="0.2">
      <c r="A19" s="112">
        <v>1</v>
      </c>
      <c r="B19" s="112">
        <v>2</v>
      </c>
      <c r="C19" s="112">
        <v>3</v>
      </c>
      <c r="D19" s="112">
        <v>4</v>
      </c>
      <c r="E19" s="112">
        <v>5</v>
      </c>
      <c r="F19" s="112">
        <v>6</v>
      </c>
      <c r="G19" s="112">
        <v>7</v>
      </c>
      <c r="H19" s="112">
        <v>8</v>
      </c>
      <c r="I19" s="112">
        <v>9</v>
      </c>
      <c r="J19" s="112">
        <v>10</v>
      </c>
      <c r="K19" s="112">
        <v>11</v>
      </c>
      <c r="L19" s="112">
        <v>12</v>
      </c>
      <c r="M19" s="112">
        <v>13</v>
      </c>
      <c r="N19" s="112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3" t="s">
        <v>321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20" ht="17.850000000000001" customHeight="1" x14ac:dyDescent="0.2">
      <c r="A21" s="116" t="s">
        <v>322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20" ht="48" x14ac:dyDescent="0.2">
      <c r="A22" s="118">
        <v>1</v>
      </c>
      <c r="B22" s="119" t="s">
        <v>323</v>
      </c>
      <c r="C22" s="119" t="s">
        <v>324</v>
      </c>
      <c r="D22" s="118">
        <v>10</v>
      </c>
      <c r="E22" s="120" t="s">
        <v>325</v>
      </c>
      <c r="F22" s="120" t="s">
        <v>326</v>
      </c>
      <c r="G22" s="120"/>
      <c r="H22" s="121" t="s">
        <v>327</v>
      </c>
      <c r="I22" s="122">
        <v>22335</v>
      </c>
      <c r="J22" s="120">
        <v>10744</v>
      </c>
      <c r="K22" s="120" t="s">
        <v>328</v>
      </c>
      <c r="L22" s="120" t="str">
        <f>IF(10*0=0," ",TEXT(,ROUND((10*0*1),2)))</f>
        <v xml:space="preserve"> </v>
      </c>
      <c r="M22" s="120" t="s">
        <v>329</v>
      </c>
      <c r="N22" s="120" t="s">
        <v>330</v>
      </c>
    </row>
    <row r="23" spans="1:20" ht="17.850000000000001" customHeight="1" x14ac:dyDescent="0.2">
      <c r="A23" s="116" t="s">
        <v>331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pans="1:20" ht="60" x14ac:dyDescent="0.2">
      <c r="A24" s="118">
        <v>2</v>
      </c>
      <c r="B24" s="119" t="s">
        <v>332</v>
      </c>
      <c r="C24" s="119" t="s">
        <v>333</v>
      </c>
      <c r="D24" s="118" t="s">
        <v>334</v>
      </c>
      <c r="E24" s="120" t="s">
        <v>335</v>
      </c>
      <c r="F24" s="120">
        <v>2.12</v>
      </c>
      <c r="G24" s="120">
        <v>133.06</v>
      </c>
      <c r="H24" s="121" t="s">
        <v>336</v>
      </c>
      <c r="I24" s="122">
        <v>4423</v>
      </c>
      <c r="J24" s="120">
        <v>4388</v>
      </c>
      <c r="K24" s="120">
        <v>1</v>
      </c>
      <c r="L24" s="120" t="str">
        <f>IF(0.06*133.06=0," ",TEXT(,ROUND((0.06*133.06*4.23),2)))</f>
        <v>33,77</v>
      </c>
      <c r="M24" s="120">
        <v>619</v>
      </c>
      <c r="N24" s="120">
        <v>37.14</v>
      </c>
    </row>
    <row r="25" spans="1:20" ht="144" x14ac:dyDescent="0.2">
      <c r="A25" s="123">
        <v>3</v>
      </c>
      <c r="B25" s="124" t="s">
        <v>337</v>
      </c>
      <c r="C25" s="124" t="s">
        <v>338</v>
      </c>
      <c r="D25" s="123">
        <v>9</v>
      </c>
      <c r="E25" s="125" t="s">
        <v>339</v>
      </c>
      <c r="F25" s="125" t="s">
        <v>340</v>
      </c>
      <c r="G25" s="125">
        <v>200.13</v>
      </c>
      <c r="H25" s="126" t="s">
        <v>341</v>
      </c>
      <c r="I25" s="127">
        <v>16819</v>
      </c>
      <c r="J25" s="125">
        <v>5193</v>
      </c>
      <c r="K25" s="125" t="s">
        <v>342</v>
      </c>
      <c r="L25" s="125" t="str">
        <f>IF(9*200.13=0," ",TEXT(,ROUND((9*200.13*4.75),2)))</f>
        <v>8555,56</v>
      </c>
      <c r="M25" s="125" t="s">
        <v>343</v>
      </c>
      <c r="N25" s="125" t="s">
        <v>344</v>
      </c>
    </row>
    <row r="26" spans="1:20" ht="24" x14ac:dyDescent="0.2">
      <c r="A26" s="128" t="s">
        <v>345</v>
      </c>
      <c r="B26" s="129"/>
      <c r="C26" s="129"/>
      <c r="D26" s="129"/>
      <c r="E26" s="129"/>
      <c r="F26" s="129"/>
      <c r="G26" s="129"/>
      <c r="H26" s="129"/>
      <c r="I26" s="122">
        <v>43577</v>
      </c>
      <c r="J26" s="120">
        <v>20325</v>
      </c>
      <c r="K26" s="120" t="s">
        <v>346</v>
      </c>
      <c r="L26" s="120">
        <v>8590</v>
      </c>
      <c r="M26" s="120"/>
      <c r="N26" s="120" t="s">
        <v>347</v>
      </c>
    </row>
    <row r="27" spans="1:20" x14ac:dyDescent="0.2">
      <c r="A27" s="128" t="s">
        <v>348</v>
      </c>
      <c r="B27" s="129"/>
      <c r="C27" s="129"/>
      <c r="D27" s="129"/>
      <c r="E27" s="129"/>
      <c r="F27" s="129"/>
      <c r="G27" s="129"/>
      <c r="H27" s="129"/>
      <c r="I27" s="122">
        <v>19951</v>
      </c>
      <c r="J27" s="120"/>
      <c r="K27" s="120"/>
      <c r="L27" s="120"/>
      <c r="M27" s="120"/>
      <c r="N27" s="120"/>
    </row>
    <row r="28" spans="1:20" x14ac:dyDescent="0.2">
      <c r="A28" s="128" t="s">
        <v>349</v>
      </c>
      <c r="B28" s="129"/>
      <c r="C28" s="129"/>
      <c r="D28" s="129"/>
      <c r="E28" s="129"/>
      <c r="F28" s="129"/>
      <c r="G28" s="129"/>
      <c r="H28" s="129"/>
      <c r="I28" s="122">
        <v>11147</v>
      </c>
      <c r="J28" s="120"/>
      <c r="K28" s="120"/>
      <c r="L28" s="120"/>
      <c r="M28" s="120"/>
      <c r="N28" s="120"/>
    </row>
    <row r="29" spans="1:20" x14ac:dyDescent="0.2">
      <c r="A29" s="130" t="s">
        <v>350</v>
      </c>
      <c r="B29" s="114"/>
      <c r="C29" s="114"/>
      <c r="D29" s="114"/>
      <c r="E29" s="114"/>
      <c r="F29" s="114"/>
      <c r="G29" s="114"/>
      <c r="H29" s="114"/>
      <c r="I29" s="122"/>
      <c r="J29" s="120"/>
      <c r="K29" s="120"/>
      <c r="L29" s="120"/>
      <c r="M29" s="120"/>
      <c r="N29" s="120"/>
    </row>
    <row r="30" spans="1:20" ht="26.1" customHeight="1" x14ac:dyDescent="0.2">
      <c r="A30" s="128" t="s">
        <v>351</v>
      </c>
      <c r="B30" s="129"/>
      <c r="C30" s="129"/>
      <c r="D30" s="129"/>
      <c r="E30" s="129"/>
      <c r="F30" s="129"/>
      <c r="G30" s="129"/>
      <c r="H30" s="129"/>
      <c r="I30" s="122">
        <v>40149</v>
      </c>
      <c r="J30" s="120"/>
      <c r="K30" s="120"/>
      <c r="L30" s="120"/>
      <c r="M30" s="120"/>
      <c r="N30" s="120" t="s">
        <v>330</v>
      </c>
    </row>
    <row r="31" spans="1:20" ht="12.95" customHeight="1" x14ac:dyDescent="0.2">
      <c r="A31" s="128" t="s">
        <v>352</v>
      </c>
      <c r="B31" s="129"/>
      <c r="C31" s="129"/>
      <c r="D31" s="129"/>
      <c r="E31" s="129"/>
      <c r="F31" s="129"/>
      <c r="G31" s="129"/>
      <c r="H31" s="129"/>
      <c r="I31" s="122">
        <v>8800</v>
      </c>
      <c r="J31" s="120"/>
      <c r="K31" s="120"/>
      <c r="L31" s="120"/>
      <c r="M31" s="120"/>
      <c r="N31" s="120">
        <v>37.14</v>
      </c>
    </row>
    <row r="32" spans="1:20" ht="24" x14ac:dyDescent="0.2">
      <c r="A32" s="128" t="s">
        <v>353</v>
      </c>
      <c r="B32" s="129"/>
      <c r="C32" s="129"/>
      <c r="D32" s="129"/>
      <c r="E32" s="129"/>
      <c r="F32" s="129"/>
      <c r="G32" s="129"/>
      <c r="H32" s="129"/>
      <c r="I32" s="122">
        <v>25726</v>
      </c>
      <c r="J32" s="120"/>
      <c r="K32" s="120"/>
      <c r="L32" s="120"/>
      <c r="M32" s="120"/>
      <c r="N32" s="120" t="s">
        <v>344</v>
      </c>
    </row>
    <row r="33" spans="1:14" ht="24" x14ac:dyDescent="0.2">
      <c r="A33" s="128" t="s">
        <v>354</v>
      </c>
      <c r="B33" s="129"/>
      <c r="C33" s="129"/>
      <c r="D33" s="129"/>
      <c r="E33" s="129"/>
      <c r="F33" s="129"/>
      <c r="G33" s="129"/>
      <c r="H33" s="129"/>
      <c r="I33" s="122">
        <v>74675</v>
      </c>
      <c r="J33" s="120"/>
      <c r="K33" s="120"/>
      <c r="L33" s="120"/>
      <c r="M33" s="120"/>
      <c r="N33" s="120" t="s">
        <v>347</v>
      </c>
    </row>
    <row r="34" spans="1:14" x14ac:dyDescent="0.2">
      <c r="A34" s="128" t="s">
        <v>355</v>
      </c>
      <c r="B34" s="129"/>
      <c r="C34" s="129"/>
      <c r="D34" s="129"/>
      <c r="E34" s="129"/>
      <c r="F34" s="129"/>
      <c r="G34" s="129"/>
      <c r="H34" s="129"/>
      <c r="I34" s="122"/>
      <c r="J34" s="120"/>
      <c r="K34" s="120"/>
      <c r="L34" s="120"/>
      <c r="M34" s="120"/>
      <c r="N34" s="120"/>
    </row>
    <row r="35" spans="1:14" x14ac:dyDescent="0.2">
      <c r="A35" s="128" t="s">
        <v>356</v>
      </c>
      <c r="B35" s="129"/>
      <c r="C35" s="129"/>
      <c r="D35" s="129"/>
      <c r="E35" s="129"/>
      <c r="F35" s="129"/>
      <c r="G35" s="129"/>
      <c r="H35" s="129"/>
      <c r="I35" s="122">
        <v>8590</v>
      </c>
      <c r="J35" s="120"/>
      <c r="K35" s="120"/>
      <c r="L35" s="120"/>
      <c r="M35" s="120"/>
      <c r="N35" s="120"/>
    </row>
    <row r="36" spans="1:14" x14ac:dyDescent="0.2">
      <c r="A36" s="128" t="s">
        <v>357</v>
      </c>
      <c r="B36" s="129"/>
      <c r="C36" s="129"/>
      <c r="D36" s="129"/>
      <c r="E36" s="129"/>
      <c r="F36" s="129"/>
      <c r="G36" s="129"/>
      <c r="H36" s="129"/>
      <c r="I36" s="122">
        <v>14662</v>
      </c>
      <c r="J36" s="120"/>
      <c r="K36" s="120"/>
      <c r="L36" s="120"/>
      <c r="M36" s="120"/>
      <c r="N36" s="120"/>
    </row>
    <row r="37" spans="1:14" x14ac:dyDescent="0.2">
      <c r="A37" s="128" t="s">
        <v>358</v>
      </c>
      <c r="B37" s="129"/>
      <c r="C37" s="129"/>
      <c r="D37" s="129"/>
      <c r="E37" s="129"/>
      <c r="F37" s="129"/>
      <c r="G37" s="129"/>
      <c r="H37" s="129"/>
      <c r="I37" s="122">
        <v>24048</v>
      </c>
      <c r="J37" s="120"/>
      <c r="K37" s="120"/>
      <c r="L37" s="120"/>
      <c r="M37" s="120"/>
      <c r="N37" s="120"/>
    </row>
    <row r="38" spans="1:14" x14ac:dyDescent="0.2">
      <c r="A38" s="128" t="s">
        <v>359</v>
      </c>
      <c r="B38" s="129"/>
      <c r="C38" s="129"/>
      <c r="D38" s="129"/>
      <c r="E38" s="129"/>
      <c r="F38" s="129"/>
      <c r="G38" s="129"/>
      <c r="H38" s="129"/>
      <c r="I38" s="122">
        <v>19951</v>
      </c>
      <c r="J38" s="120"/>
      <c r="K38" s="120"/>
      <c r="L38" s="120"/>
      <c r="M38" s="120"/>
      <c r="N38" s="120"/>
    </row>
    <row r="39" spans="1:14" x14ac:dyDescent="0.2">
      <c r="A39" s="128" t="s">
        <v>360</v>
      </c>
      <c r="B39" s="129"/>
      <c r="C39" s="129"/>
      <c r="D39" s="129"/>
      <c r="E39" s="129"/>
      <c r="F39" s="129"/>
      <c r="G39" s="129"/>
      <c r="H39" s="129"/>
      <c r="I39" s="122">
        <v>11147</v>
      </c>
      <c r="J39" s="120"/>
      <c r="K39" s="120"/>
      <c r="L39" s="120"/>
      <c r="M39" s="120"/>
      <c r="N39" s="120"/>
    </row>
    <row r="40" spans="1:14" ht="24" x14ac:dyDescent="0.2">
      <c r="A40" s="131" t="s">
        <v>361</v>
      </c>
      <c r="B40" s="115"/>
      <c r="C40" s="115"/>
      <c r="D40" s="115"/>
      <c r="E40" s="115"/>
      <c r="F40" s="115"/>
      <c r="G40" s="115"/>
      <c r="H40" s="115"/>
      <c r="I40" s="127">
        <v>74675</v>
      </c>
      <c r="J40" s="125"/>
      <c r="K40" s="125"/>
      <c r="L40" s="125"/>
      <c r="M40" s="125"/>
      <c r="N40" s="125" t="s">
        <v>347</v>
      </c>
    </row>
    <row r="41" spans="1:14" ht="17.850000000000001" customHeight="1" x14ac:dyDescent="0.2">
      <c r="A41" s="113" t="s">
        <v>362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</row>
    <row r="42" spans="1:14" ht="204" x14ac:dyDescent="0.2">
      <c r="A42" s="118">
        <v>4</v>
      </c>
      <c r="B42" s="119" t="s">
        <v>363</v>
      </c>
      <c r="C42" s="119" t="s">
        <v>364</v>
      </c>
      <c r="D42" s="118">
        <v>17.135999999999999</v>
      </c>
      <c r="E42" s="120">
        <v>4.41</v>
      </c>
      <c r="F42" s="120">
        <v>4.41</v>
      </c>
      <c r="G42" s="120"/>
      <c r="H42" s="121" t="s">
        <v>365</v>
      </c>
      <c r="I42" s="122">
        <v>564</v>
      </c>
      <c r="J42" s="120"/>
      <c r="K42" s="120">
        <v>564</v>
      </c>
      <c r="L42" s="120" t="str">
        <f>IF(17.136*0=0," ",TEXT(,ROUND((17.136*0*1),2)))</f>
        <v xml:space="preserve"> </v>
      </c>
      <c r="M42" s="120"/>
      <c r="N42" s="120"/>
    </row>
    <row r="43" spans="1:14" ht="252" x14ac:dyDescent="0.2">
      <c r="A43" s="123">
        <v>5</v>
      </c>
      <c r="B43" s="124" t="s">
        <v>366</v>
      </c>
      <c r="C43" s="124" t="s">
        <v>367</v>
      </c>
      <c r="D43" s="123">
        <v>17.135999999999999</v>
      </c>
      <c r="E43" s="125">
        <v>71.84</v>
      </c>
      <c r="F43" s="125">
        <v>71.84</v>
      </c>
      <c r="G43" s="125"/>
      <c r="H43" s="126" t="s">
        <v>368</v>
      </c>
      <c r="I43" s="127">
        <v>7608</v>
      </c>
      <c r="J43" s="125"/>
      <c r="K43" s="125">
        <v>7608</v>
      </c>
      <c r="L43" s="125" t="str">
        <f>IF(17.136*0=0," ",TEXT(,ROUND((17.136*0*1),2)))</f>
        <v xml:space="preserve"> </v>
      </c>
      <c r="M43" s="125"/>
      <c r="N43" s="125"/>
    </row>
    <row r="44" spans="1:14" x14ac:dyDescent="0.2">
      <c r="A44" s="128" t="s">
        <v>345</v>
      </c>
      <c r="B44" s="129"/>
      <c r="C44" s="129"/>
      <c r="D44" s="129"/>
      <c r="E44" s="129"/>
      <c r="F44" s="129"/>
      <c r="G44" s="129"/>
      <c r="H44" s="129"/>
      <c r="I44" s="122">
        <v>8172</v>
      </c>
      <c r="J44" s="120"/>
      <c r="K44" s="120">
        <v>8172</v>
      </c>
      <c r="L44" s="120"/>
      <c r="M44" s="120"/>
      <c r="N44" s="120"/>
    </row>
    <row r="45" spans="1:14" x14ac:dyDescent="0.2">
      <c r="A45" s="130" t="s">
        <v>369</v>
      </c>
      <c r="B45" s="114"/>
      <c r="C45" s="114"/>
      <c r="D45" s="114"/>
      <c r="E45" s="114"/>
      <c r="F45" s="114"/>
      <c r="G45" s="114"/>
      <c r="H45" s="114"/>
      <c r="I45" s="122"/>
      <c r="J45" s="120"/>
      <c r="K45" s="120"/>
      <c r="L45" s="120"/>
      <c r="M45" s="120"/>
      <c r="N45" s="120"/>
    </row>
    <row r="46" spans="1:14" x14ac:dyDescent="0.2">
      <c r="A46" s="128" t="s">
        <v>370</v>
      </c>
      <c r="B46" s="129"/>
      <c r="C46" s="129"/>
      <c r="D46" s="129"/>
      <c r="E46" s="129"/>
      <c r="F46" s="129"/>
      <c r="G46" s="129"/>
      <c r="H46" s="129"/>
      <c r="I46" s="122">
        <v>564</v>
      </c>
      <c r="J46" s="120"/>
      <c r="K46" s="120"/>
      <c r="L46" s="120"/>
      <c r="M46" s="120"/>
      <c r="N46" s="120"/>
    </row>
    <row r="47" spans="1:14" x14ac:dyDescent="0.2">
      <c r="A47" s="128" t="s">
        <v>371</v>
      </c>
      <c r="B47" s="129"/>
      <c r="C47" s="129"/>
      <c r="D47" s="129"/>
      <c r="E47" s="129"/>
      <c r="F47" s="129"/>
      <c r="G47" s="129"/>
      <c r="H47" s="129"/>
      <c r="I47" s="122">
        <v>7608</v>
      </c>
      <c r="J47" s="120"/>
      <c r="K47" s="120"/>
      <c r="L47" s="120"/>
      <c r="M47" s="120"/>
      <c r="N47" s="120"/>
    </row>
    <row r="48" spans="1:14" x14ac:dyDescent="0.2">
      <c r="A48" s="128" t="s">
        <v>354</v>
      </c>
      <c r="B48" s="129"/>
      <c r="C48" s="129"/>
      <c r="D48" s="129"/>
      <c r="E48" s="129"/>
      <c r="F48" s="129"/>
      <c r="G48" s="129"/>
      <c r="H48" s="129"/>
      <c r="I48" s="122">
        <v>8172</v>
      </c>
      <c r="J48" s="120"/>
      <c r="K48" s="120"/>
      <c r="L48" s="120"/>
      <c r="M48" s="120"/>
      <c r="N48" s="120"/>
    </row>
    <row r="49" spans="1:14" x14ac:dyDescent="0.2">
      <c r="A49" s="128" t="s">
        <v>355</v>
      </c>
      <c r="B49" s="129"/>
      <c r="C49" s="129"/>
      <c r="D49" s="129"/>
      <c r="E49" s="129"/>
      <c r="F49" s="129"/>
      <c r="G49" s="129"/>
      <c r="H49" s="129"/>
      <c r="I49" s="122"/>
      <c r="J49" s="120"/>
      <c r="K49" s="120"/>
      <c r="L49" s="120"/>
      <c r="M49" s="120"/>
      <c r="N49" s="120"/>
    </row>
    <row r="50" spans="1:14" x14ac:dyDescent="0.2">
      <c r="A50" s="128" t="s">
        <v>357</v>
      </c>
      <c r="B50" s="129"/>
      <c r="C50" s="129"/>
      <c r="D50" s="129"/>
      <c r="E50" s="129"/>
      <c r="F50" s="129"/>
      <c r="G50" s="129"/>
      <c r="H50" s="129"/>
      <c r="I50" s="122">
        <v>8172</v>
      </c>
      <c r="J50" s="120"/>
      <c r="K50" s="120"/>
      <c r="L50" s="120"/>
      <c r="M50" s="120"/>
      <c r="N50" s="120"/>
    </row>
    <row r="51" spans="1:14" x14ac:dyDescent="0.2">
      <c r="A51" s="131" t="s">
        <v>372</v>
      </c>
      <c r="B51" s="115"/>
      <c r="C51" s="115"/>
      <c r="D51" s="115"/>
      <c r="E51" s="115"/>
      <c r="F51" s="115"/>
      <c r="G51" s="115"/>
      <c r="H51" s="115"/>
      <c r="I51" s="127">
        <v>8172</v>
      </c>
      <c r="J51" s="125"/>
      <c r="K51" s="125"/>
      <c r="L51" s="125"/>
      <c r="M51" s="125"/>
      <c r="N51" s="125"/>
    </row>
    <row r="52" spans="1:14" ht="24" x14ac:dyDescent="0.2">
      <c r="A52" s="132" t="s">
        <v>373</v>
      </c>
      <c r="B52" s="129"/>
      <c r="C52" s="129"/>
      <c r="D52" s="129"/>
      <c r="E52" s="129"/>
      <c r="F52" s="129"/>
      <c r="G52" s="129"/>
      <c r="H52" s="129"/>
      <c r="I52" s="133">
        <v>51749</v>
      </c>
      <c r="J52" s="133">
        <v>20325</v>
      </c>
      <c r="K52" s="133" t="s">
        <v>374</v>
      </c>
      <c r="L52" s="133">
        <v>8590</v>
      </c>
      <c r="M52" s="133"/>
      <c r="N52" s="133" t="s">
        <v>347</v>
      </c>
    </row>
    <row r="53" spans="1:14" x14ac:dyDescent="0.2">
      <c r="A53" s="132" t="s">
        <v>348</v>
      </c>
      <c r="B53" s="129"/>
      <c r="C53" s="129"/>
      <c r="D53" s="129"/>
      <c r="E53" s="129"/>
      <c r="F53" s="129"/>
      <c r="G53" s="129"/>
      <c r="H53" s="129"/>
      <c r="I53" s="133">
        <v>19951</v>
      </c>
      <c r="J53" s="133"/>
      <c r="K53" s="133"/>
      <c r="L53" s="133"/>
      <c r="M53" s="133"/>
      <c r="N53" s="133"/>
    </row>
    <row r="54" spans="1:14" x14ac:dyDescent="0.2">
      <c r="A54" s="132" t="s">
        <v>349</v>
      </c>
      <c r="B54" s="129"/>
      <c r="C54" s="129"/>
      <c r="D54" s="129"/>
      <c r="E54" s="129"/>
      <c r="F54" s="129"/>
      <c r="G54" s="129"/>
      <c r="H54" s="129"/>
      <c r="I54" s="133">
        <v>11147</v>
      </c>
      <c r="J54" s="133"/>
      <c r="K54" s="133"/>
      <c r="L54" s="133"/>
      <c r="M54" s="133"/>
      <c r="N54" s="133"/>
    </row>
    <row r="55" spans="1:14" x14ac:dyDescent="0.2">
      <c r="A55" s="134" t="s">
        <v>375</v>
      </c>
      <c r="B55" s="114"/>
      <c r="C55" s="114"/>
      <c r="D55" s="114"/>
      <c r="E55" s="114"/>
      <c r="F55" s="114"/>
      <c r="G55" s="114"/>
      <c r="H55" s="114"/>
      <c r="I55" s="133"/>
      <c r="J55" s="133"/>
      <c r="K55" s="133"/>
      <c r="L55" s="133"/>
      <c r="M55" s="133"/>
      <c r="N55" s="133"/>
    </row>
    <row r="56" spans="1:14" ht="26.1" customHeight="1" x14ac:dyDescent="0.2">
      <c r="A56" s="132" t="s">
        <v>351</v>
      </c>
      <c r="B56" s="129"/>
      <c r="C56" s="129"/>
      <c r="D56" s="129"/>
      <c r="E56" s="129"/>
      <c r="F56" s="129"/>
      <c r="G56" s="129"/>
      <c r="H56" s="129"/>
      <c r="I56" s="133">
        <v>40149</v>
      </c>
      <c r="J56" s="133"/>
      <c r="K56" s="133"/>
      <c r="L56" s="133"/>
      <c r="M56" s="133"/>
      <c r="N56" s="133" t="s">
        <v>330</v>
      </c>
    </row>
    <row r="57" spans="1:14" ht="12.95" customHeight="1" x14ac:dyDescent="0.2">
      <c r="A57" s="132" t="s">
        <v>352</v>
      </c>
      <c r="B57" s="129"/>
      <c r="C57" s="129"/>
      <c r="D57" s="129"/>
      <c r="E57" s="129"/>
      <c r="F57" s="129"/>
      <c r="G57" s="129"/>
      <c r="H57" s="129"/>
      <c r="I57" s="133">
        <v>8800</v>
      </c>
      <c r="J57" s="133"/>
      <c r="K57" s="133"/>
      <c r="L57" s="133"/>
      <c r="M57" s="133"/>
      <c r="N57" s="133">
        <v>37.14</v>
      </c>
    </row>
    <row r="58" spans="1:14" ht="24" x14ac:dyDescent="0.2">
      <c r="A58" s="132" t="s">
        <v>353</v>
      </c>
      <c r="B58" s="129"/>
      <c r="C58" s="129"/>
      <c r="D58" s="129"/>
      <c r="E58" s="129"/>
      <c r="F58" s="129"/>
      <c r="G58" s="129"/>
      <c r="H58" s="129"/>
      <c r="I58" s="133">
        <v>25726</v>
      </c>
      <c r="J58" s="133"/>
      <c r="K58" s="133"/>
      <c r="L58" s="133"/>
      <c r="M58" s="133"/>
      <c r="N58" s="133" t="s">
        <v>344</v>
      </c>
    </row>
    <row r="59" spans="1:14" x14ac:dyDescent="0.2">
      <c r="A59" s="132" t="s">
        <v>370</v>
      </c>
      <c r="B59" s="129"/>
      <c r="C59" s="129"/>
      <c r="D59" s="129"/>
      <c r="E59" s="129"/>
      <c r="F59" s="129"/>
      <c r="G59" s="129"/>
      <c r="H59" s="129"/>
      <c r="I59" s="133">
        <v>564</v>
      </c>
      <c r="J59" s="133"/>
      <c r="K59" s="133"/>
      <c r="L59" s="133"/>
      <c r="M59" s="133"/>
      <c r="N59" s="133"/>
    </row>
    <row r="60" spans="1:14" x14ac:dyDescent="0.2">
      <c r="A60" s="132" t="s">
        <v>371</v>
      </c>
      <c r="B60" s="129"/>
      <c r="C60" s="129"/>
      <c r="D60" s="129"/>
      <c r="E60" s="129"/>
      <c r="F60" s="129"/>
      <c r="G60" s="129"/>
      <c r="H60" s="129"/>
      <c r="I60" s="133">
        <v>7608</v>
      </c>
      <c r="J60" s="133"/>
      <c r="K60" s="133"/>
      <c r="L60" s="133"/>
      <c r="M60" s="133"/>
      <c r="N60" s="133"/>
    </row>
    <row r="61" spans="1:14" ht="24" x14ac:dyDescent="0.2">
      <c r="A61" s="132" t="s">
        <v>354</v>
      </c>
      <c r="B61" s="129"/>
      <c r="C61" s="129"/>
      <c r="D61" s="129"/>
      <c r="E61" s="129"/>
      <c r="F61" s="129"/>
      <c r="G61" s="129"/>
      <c r="H61" s="129"/>
      <c r="I61" s="133">
        <v>82847</v>
      </c>
      <c r="J61" s="133"/>
      <c r="K61" s="133"/>
      <c r="L61" s="133"/>
      <c r="M61" s="133"/>
      <c r="N61" s="133" t="s">
        <v>347</v>
      </c>
    </row>
    <row r="62" spans="1:14" x14ac:dyDescent="0.2">
      <c r="A62" s="132" t="s">
        <v>355</v>
      </c>
      <c r="B62" s="129"/>
      <c r="C62" s="129"/>
      <c r="D62" s="129"/>
      <c r="E62" s="129"/>
      <c r="F62" s="129"/>
      <c r="G62" s="129"/>
      <c r="H62" s="129"/>
      <c r="I62" s="133"/>
      <c r="J62" s="133"/>
      <c r="K62" s="133"/>
      <c r="L62" s="133"/>
      <c r="M62" s="133"/>
      <c r="N62" s="133"/>
    </row>
    <row r="63" spans="1:14" x14ac:dyDescent="0.2">
      <c r="A63" s="132" t="s">
        <v>356</v>
      </c>
      <c r="B63" s="129"/>
      <c r="C63" s="129"/>
      <c r="D63" s="129"/>
      <c r="E63" s="129"/>
      <c r="F63" s="129"/>
      <c r="G63" s="129"/>
      <c r="H63" s="129"/>
      <c r="I63" s="133">
        <v>8590</v>
      </c>
      <c r="J63" s="133"/>
      <c r="K63" s="133"/>
      <c r="L63" s="133"/>
      <c r="M63" s="133"/>
      <c r="N63" s="133"/>
    </row>
    <row r="64" spans="1:14" x14ac:dyDescent="0.2">
      <c r="A64" s="132" t="s">
        <v>357</v>
      </c>
      <c r="B64" s="129"/>
      <c r="C64" s="129"/>
      <c r="D64" s="129"/>
      <c r="E64" s="129"/>
      <c r="F64" s="129"/>
      <c r="G64" s="129"/>
      <c r="H64" s="129"/>
      <c r="I64" s="133">
        <v>22834</v>
      </c>
      <c r="J64" s="133"/>
      <c r="K64" s="133"/>
      <c r="L64" s="133"/>
      <c r="M64" s="133"/>
      <c r="N64" s="133"/>
    </row>
    <row r="65" spans="1:14" x14ac:dyDescent="0.2">
      <c r="A65" s="132" t="s">
        <v>358</v>
      </c>
      <c r="B65" s="129"/>
      <c r="C65" s="129"/>
      <c r="D65" s="129"/>
      <c r="E65" s="129"/>
      <c r="F65" s="129"/>
      <c r="G65" s="129"/>
      <c r="H65" s="129"/>
      <c r="I65" s="133">
        <v>24048</v>
      </c>
      <c r="J65" s="133"/>
      <c r="K65" s="133"/>
      <c r="L65" s="133"/>
      <c r="M65" s="133"/>
      <c r="N65" s="133"/>
    </row>
    <row r="66" spans="1:14" x14ac:dyDescent="0.2">
      <c r="A66" s="132" t="s">
        <v>359</v>
      </c>
      <c r="B66" s="129"/>
      <c r="C66" s="129"/>
      <c r="D66" s="129"/>
      <c r="E66" s="129"/>
      <c r="F66" s="129"/>
      <c r="G66" s="129"/>
      <c r="H66" s="129"/>
      <c r="I66" s="133">
        <v>19951</v>
      </c>
      <c r="J66" s="133"/>
      <c r="K66" s="133"/>
      <c r="L66" s="133"/>
      <c r="M66" s="133"/>
      <c r="N66" s="133"/>
    </row>
    <row r="67" spans="1:14" x14ac:dyDescent="0.2">
      <c r="A67" s="132" t="s">
        <v>360</v>
      </c>
      <c r="B67" s="129"/>
      <c r="C67" s="129"/>
      <c r="D67" s="129"/>
      <c r="E67" s="129"/>
      <c r="F67" s="129"/>
      <c r="G67" s="129"/>
      <c r="H67" s="129"/>
      <c r="I67" s="133">
        <v>11147</v>
      </c>
      <c r="J67" s="133"/>
      <c r="K67" s="133"/>
      <c r="L67" s="133"/>
      <c r="M67" s="133"/>
      <c r="N67" s="133"/>
    </row>
    <row r="68" spans="1:14" x14ac:dyDescent="0.2">
      <c r="A68" s="132" t="s">
        <v>376</v>
      </c>
      <c r="B68" s="129"/>
      <c r="C68" s="129"/>
      <c r="D68" s="129"/>
      <c r="E68" s="129"/>
      <c r="F68" s="129"/>
      <c r="G68" s="129"/>
      <c r="H68" s="129"/>
      <c r="I68" s="133">
        <v>14912.46</v>
      </c>
      <c r="J68" s="133"/>
      <c r="K68" s="133"/>
      <c r="L68" s="133"/>
      <c r="M68" s="133"/>
      <c r="N68" s="133"/>
    </row>
    <row r="69" spans="1:14" ht="24" x14ac:dyDescent="0.2">
      <c r="A69" s="134" t="s">
        <v>377</v>
      </c>
      <c r="B69" s="114"/>
      <c r="C69" s="114"/>
      <c r="D69" s="114"/>
      <c r="E69" s="114"/>
      <c r="F69" s="114"/>
      <c r="G69" s="114"/>
      <c r="H69" s="114"/>
      <c r="I69" s="133">
        <v>97759.46</v>
      </c>
      <c r="J69" s="133"/>
      <c r="K69" s="133"/>
      <c r="L69" s="133"/>
      <c r="M69" s="133"/>
      <c r="N69" s="133" t="s">
        <v>347</v>
      </c>
    </row>
    <row r="70" spans="1:14" x14ac:dyDescent="0.2">
      <c r="A70" s="67"/>
      <c r="B70" s="70"/>
      <c r="C70" s="70"/>
      <c r="D70" s="67"/>
      <c r="E70" s="68"/>
      <c r="F70" s="68"/>
      <c r="G70" s="68"/>
      <c r="H70" s="68"/>
      <c r="I70" s="69"/>
      <c r="J70" s="68"/>
      <c r="K70" s="68"/>
      <c r="L70" s="68"/>
      <c r="M70" s="68"/>
      <c r="N70" s="66"/>
    </row>
    <row r="71" spans="1:14" x14ac:dyDescent="0.2">
      <c r="A71" s="67"/>
      <c r="B71" s="70"/>
      <c r="C71" s="70"/>
      <c r="D71" s="67"/>
      <c r="E71" s="68"/>
      <c r="F71" s="68"/>
      <c r="G71" s="68"/>
      <c r="H71" s="68"/>
      <c r="I71" s="69"/>
      <c r="J71" s="68"/>
      <c r="K71" s="68"/>
      <c r="L71" s="68"/>
      <c r="M71" s="68"/>
      <c r="N71" s="66"/>
    </row>
    <row r="72" spans="1:14" x14ac:dyDescent="0.2">
      <c r="A72" s="67"/>
      <c r="B72" s="70"/>
      <c r="C72" s="71" t="s">
        <v>378</v>
      </c>
      <c r="D72" s="67"/>
      <c r="E72" s="68"/>
      <c r="F72" s="71" t="s">
        <v>320</v>
      </c>
      <c r="G72" s="71"/>
      <c r="H72" s="71"/>
      <c r="I72" s="68"/>
      <c r="J72" s="68"/>
      <c r="K72" s="68"/>
      <c r="L72" s="68"/>
      <c r="M72" s="68"/>
      <c r="N72" s="66"/>
    </row>
    <row r="73" spans="1:14" x14ac:dyDescent="0.2">
      <c r="A73" s="72"/>
      <c r="B73" s="72"/>
      <c r="C73" s="72"/>
      <c r="D73" s="72"/>
      <c r="E73" s="73"/>
      <c r="F73" s="73"/>
      <c r="G73" s="73"/>
      <c r="H73" s="73"/>
      <c r="I73" s="73"/>
      <c r="J73" s="73"/>
      <c r="K73" s="73"/>
      <c r="L73" s="73"/>
      <c r="M73" s="73"/>
      <c r="N73" s="66"/>
    </row>
    <row r="74" spans="1:14" x14ac:dyDescent="0.2">
      <c r="A74" s="72"/>
      <c r="B74" s="72"/>
      <c r="C74" s="72"/>
      <c r="D74" s="72"/>
      <c r="E74" s="73"/>
      <c r="F74" s="73"/>
      <c r="G74" s="73"/>
      <c r="H74" s="73"/>
      <c r="I74" s="73"/>
      <c r="J74" s="73"/>
      <c r="K74" s="73"/>
      <c r="L74" s="73"/>
      <c r="M74" s="73"/>
      <c r="N74" s="66"/>
    </row>
    <row r="76" spans="1:14" x14ac:dyDescent="0.2">
      <c r="B76" s="72"/>
    </row>
  </sheetData>
  <mergeCells count="62">
    <mergeCell ref="A67:H67"/>
    <mergeCell ref="A68:H68"/>
    <mergeCell ref="A69:H69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1:N41"/>
    <mergeCell ref="A44:H44"/>
    <mergeCell ref="A45:H45"/>
    <mergeCell ref="A46:H46"/>
    <mergeCell ref="A47:H47"/>
    <mergeCell ref="A48:H48"/>
    <mergeCell ref="A35:H35"/>
    <mergeCell ref="A36:H36"/>
    <mergeCell ref="A37:H37"/>
    <mergeCell ref="A38:H38"/>
    <mergeCell ref="A39:H39"/>
    <mergeCell ref="A40:H40"/>
    <mergeCell ref="A29:H29"/>
    <mergeCell ref="A30:H30"/>
    <mergeCell ref="A31:H31"/>
    <mergeCell ref="A32:H32"/>
    <mergeCell ref="A33:H33"/>
    <mergeCell ref="A34:H34"/>
    <mergeCell ref="A20:N20"/>
    <mergeCell ref="A21:N21"/>
    <mergeCell ref="A23:N23"/>
    <mergeCell ref="A26:H26"/>
    <mergeCell ref="A27:H27"/>
    <mergeCell ref="A28:H28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10" t="s">
        <v>232</v>
      </c>
      <c r="B1" s="111"/>
      <c r="C1" s="111"/>
      <c r="D1" s="111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2012-12-05T03:31:51Z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