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19320" windowHeight="121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Лист1!$C$7:$H$21</definedName>
  </definedNames>
  <calcPr calcId="145621"/>
</workbook>
</file>

<file path=xl/calcChain.xml><?xml version="1.0" encoding="utf-8"?>
<calcChain xmlns="http://schemas.openxmlformats.org/spreadsheetml/2006/main">
  <c r="H22" i="1"/>
  <c r="J22"/>
  <c r="H23"/>
  <c r="J23"/>
  <c r="H24"/>
  <c r="J24"/>
  <c r="H25"/>
  <c r="J25"/>
  <c r="H26"/>
  <c r="J26"/>
  <c r="H27"/>
  <c r="J27"/>
  <c r="H28"/>
  <c r="J28"/>
  <c r="H29"/>
  <c r="J29"/>
  <c r="H30"/>
  <c r="J30"/>
  <c r="H31"/>
  <c r="J31"/>
  <c r="H32"/>
  <c r="J32"/>
  <c r="H33"/>
  <c r="J33"/>
  <c r="H34"/>
  <c r="J34"/>
  <c r="H35"/>
  <c r="J35"/>
  <c r="H36"/>
  <c r="J36"/>
  <c r="H37"/>
  <c r="J37"/>
  <c r="K36"/>
  <c r="L36"/>
  <c r="K24"/>
  <c r="L24"/>
  <c r="K37"/>
  <c r="L37"/>
  <c r="K33"/>
  <c r="L33"/>
  <c r="K29"/>
  <c r="L29"/>
  <c r="K25"/>
  <c r="L25"/>
  <c r="K28"/>
  <c r="L28"/>
  <c r="K35"/>
  <c r="L35"/>
  <c r="K31"/>
  <c r="L31"/>
  <c r="K27"/>
  <c r="L27"/>
  <c r="K23"/>
  <c r="L23"/>
  <c r="K32"/>
  <c r="L32"/>
  <c r="K34"/>
  <c r="L34"/>
  <c r="K30"/>
  <c r="L30"/>
  <c r="K26"/>
  <c r="L26"/>
  <c r="K22"/>
  <c r="L22"/>
  <c r="H9"/>
  <c r="H10"/>
  <c r="H11"/>
  <c r="H12"/>
  <c r="H13"/>
  <c r="H14"/>
  <c r="H15"/>
  <c r="H16"/>
  <c r="H17"/>
  <c r="H18"/>
  <c r="H19"/>
  <c r="H20"/>
  <c r="H21"/>
  <c r="J21"/>
  <c r="K21"/>
  <c r="L21"/>
  <c r="J12"/>
  <c r="J14"/>
  <c r="J11"/>
  <c r="K11"/>
  <c r="J13"/>
  <c r="J15"/>
  <c r="J16"/>
  <c r="J17"/>
  <c r="J18"/>
  <c r="J19"/>
  <c r="J20"/>
  <c r="K17"/>
  <c r="L17"/>
  <c r="K12"/>
  <c r="L12"/>
  <c r="K20"/>
  <c r="L20"/>
  <c r="K16"/>
  <c r="L16"/>
  <c r="K19"/>
  <c r="L19"/>
  <c r="K15"/>
  <c r="L15"/>
  <c r="K18"/>
  <c r="L18"/>
  <c r="K13"/>
  <c r="L13"/>
  <c r="K14"/>
  <c r="L14"/>
  <c r="L11"/>
  <c r="J10"/>
  <c r="K10"/>
  <c r="L10"/>
  <c r="J9"/>
  <c r="H8"/>
  <c r="H39"/>
  <c r="J8"/>
  <c r="J39"/>
  <c r="K9"/>
  <c r="L9"/>
  <c r="K8"/>
  <c r="L8"/>
  <c r="K39"/>
  <c r="L39"/>
</calcChain>
</file>

<file path=xl/sharedStrings.xml><?xml version="1.0" encoding="utf-8"?>
<sst xmlns="http://schemas.openxmlformats.org/spreadsheetml/2006/main" count="203" uniqueCount="92">
  <si>
    <t>№ п/п</t>
  </si>
  <si>
    <t>Шифр и № позиции норматива</t>
  </si>
  <si>
    <t>Наименование работ и затрат</t>
  </si>
  <si>
    <t>Кол-во</t>
  </si>
  <si>
    <t>Стоимость без НДС, руб.</t>
  </si>
  <si>
    <t>НДС 18 %, руб</t>
  </si>
  <si>
    <t>Стоимость с НДС 18 %, руб</t>
  </si>
  <si>
    <t>чел/час</t>
  </si>
  <si>
    <t>Ед. изм.</t>
  </si>
  <si>
    <t>_________________________</t>
  </si>
  <si>
    <t>(должность, подпись, ФИО)</t>
  </si>
  <si>
    <t xml:space="preserve">Составил: </t>
  </si>
  <si>
    <t>Проверил:</t>
  </si>
  <si>
    <t>* нормы времени труда рабочих строителей</t>
  </si>
  <si>
    <t>Нормы времени* на ед.</t>
  </si>
  <si>
    <t>Всего</t>
  </si>
  <si>
    <t>Код CGC</t>
  </si>
  <si>
    <t>Цена нормо/часа, руб.</t>
  </si>
  <si>
    <t>ИТОГО чел/час:</t>
  </si>
  <si>
    <t>1</t>
  </si>
  <si>
    <t>3</t>
  </si>
  <si>
    <t>5</t>
  </si>
  <si>
    <t>2</t>
  </si>
  <si>
    <t>4</t>
  </si>
  <si>
    <t>6</t>
  </si>
  <si>
    <t>7</t>
  </si>
  <si>
    <t>8</t>
  </si>
  <si>
    <t>9</t>
  </si>
  <si>
    <t>10</t>
  </si>
  <si>
    <t>11</t>
  </si>
  <si>
    <t>100 м</t>
  </si>
  <si>
    <t>12</t>
  </si>
  <si>
    <t>13</t>
  </si>
  <si>
    <t>14</t>
  </si>
  <si>
    <t>Ведомость подсчета трудозатрат</t>
  </si>
  <si>
    <t>на системы автоматической пожарной сигнализации</t>
  </si>
  <si>
    <t>Ц10-08-001-6</t>
  </si>
  <si>
    <t>Приборы приемно-контрольные сигнальные: Концентратор: блок базовый на 10 лучей.</t>
  </si>
  <si>
    <t>шт.</t>
  </si>
  <si>
    <t>Ц10-08-003-6</t>
  </si>
  <si>
    <t>Устройства оптико- (фото) электрические: блок питания и контроля</t>
  </si>
  <si>
    <t>Ц08-01-080-4</t>
  </si>
  <si>
    <t>Блок-контактор</t>
  </si>
  <si>
    <t>Ц08-03-573-4</t>
  </si>
  <si>
    <t>Шкаф (пульт) управления навесной, высота, ширина и глубина, мм, до: 600х600х350</t>
  </si>
  <si>
    <t>Ц10-08-002-2</t>
  </si>
  <si>
    <t>Извещатели ПС автоматические: дымовой, фотоэлектрический, радиоизотопный, световой в нормальном исполнении</t>
  </si>
  <si>
    <t>Ц10-08-002-1</t>
  </si>
  <si>
    <t>Извещатели ПС автоматические: тепловой электро-контактный, магнитоконтактный в нормальном исполнении</t>
  </si>
  <si>
    <t>Ц10-04-066-5</t>
  </si>
  <si>
    <t>Звонок</t>
  </si>
  <si>
    <t>Ц10-01-039-6</t>
  </si>
  <si>
    <t>Реле, ключ, кнопка и др. с подготовкой места установки</t>
  </si>
  <si>
    <t>Ц10-04-101-15</t>
  </si>
  <si>
    <t>Абонентское и другое оборудование. Транспарант световой (табло)</t>
  </si>
  <si>
    <t>Ц03-08-023-1</t>
  </si>
  <si>
    <t>Клапан регулирующий фланцевый поворотный дисковый, рабочее давление 0,1 МПа, с ручным приводом, диаметр условного прохода, мм 200</t>
  </si>
  <si>
    <t>Ц10-04-112-1</t>
  </si>
  <si>
    <t>Связь и сигнализация, шкаф или панель коммутации связи и сигнализации на стене или в нише, количество пар: до 20</t>
  </si>
  <si>
    <t>Ц08-02-409-6</t>
  </si>
  <si>
    <t>Труба винипластовая по установленным конструкциям, по основанию пола, диаметр, мм, до: 25</t>
  </si>
  <si>
    <t>Ц08-02-148-1</t>
  </si>
  <si>
    <t>Кабель до 35 кВ, затягиваемый в проложенные трубы, блоки или короба, масса 1 м, кг, до: 1 (ВВГнг 5*16)</t>
  </si>
  <si>
    <t>Ц08-02-412-1</t>
  </si>
  <si>
    <t>Затягивание в проложенные трубы и металлические рукава провода первого одножильного или многожильного в общей оплетке, суммарное сечение, мм2, до: 2,5</t>
  </si>
  <si>
    <t>Ц08-02-450-1</t>
  </si>
  <si>
    <t>Короба пластмассовые шириной до 40 мм</t>
  </si>
  <si>
    <t>Кабель до 35 кВ, затягиваемый в проложенные трубы, блоки или короба, масса 1 м, кг, до: 1ВВГнг3*1,5</t>
  </si>
  <si>
    <t>Ц08-02-407-7</t>
  </si>
  <si>
    <t>Труба стальная по установленным конструкциям, в готовых бороздах, по основанию пола, диаметр, мм, до: 40</t>
  </si>
  <si>
    <t>Кабель до 35 кВ, затягиваемый в проложенные трубы, блоки или короба, масса 1 м, кг, до: 1 ВВГнг 5*6</t>
  </si>
  <si>
    <t>Ц08-02-396-5</t>
  </si>
  <si>
    <t>Короб металлический по стенам и потолкам, длина, м: 2</t>
  </si>
  <si>
    <t>Ц08-01-081-1</t>
  </si>
  <si>
    <t>Аппарат (кнопка, ключ управления, замок электромагнитной блокировки, звуковой сигнал, сигнальная лампа), количество подключаемых концов, до: 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</si>
  <si>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</si>
  <si>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</si>
  <si>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</si>
  <si>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</si>
  <si>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</si>
  <si>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</si>
  <si>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</si>
  <si>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</si>
  <si>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</si>
  <si>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</si>
  <si>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</si>
  <si>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</si>
  <si>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</si>
  <si>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</si>
  <si>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</si>
  <si>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</si>
  <si>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CGC 26.30.50 Устройства охранной или пожарной сигнализации и аналогичная аппаратура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</si>
</sst>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color indexed="8"/>
      <name val="Verdana"/>
      <family val="2"/>
      <charset val="204"/>
    </font>
    <font>
      <b/>
      <u/>
      <sz val="8"/>
      <color indexed="8"/>
      <name val="Verdana"/>
      <family val="2"/>
      <charset val="204"/>
    </font>
    <font>
      <b/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6"/>
      <color indexed="8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u/>
      <sz val="7"/>
      <color indexed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0" fillId="0" borderId="1" xfId="0" applyBorder="1"/>
    <xf numFmtId="0" fontId="6" fillId="0" borderId="2" xfId="0" applyFont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/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/>
    <xf numFmtId="0" fontId="10" fillId="2" borderId="1" xfId="1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0" fontId="0" fillId="0" borderId="1" xfId="0" applyBorder="1" applyAlignment="1"/>
    <xf numFmtId="0" fontId="0" fillId="0" borderId="0" xfId="0" applyBorder="1" applyAlignment="1"/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/>
    <xf numFmtId="4" fontId="2" fillId="2" borderId="1" xfId="0" applyNumberFormat="1" applyFont="1" applyFill="1" applyBorder="1" applyAlignment="1"/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/>
    <xf numFmtId="0" fontId="5" fillId="2" borderId="0" xfId="0" applyFont="1" applyFill="1" applyAlignment="1"/>
    <xf numFmtId="0" fontId="2" fillId="0" borderId="0" xfId="0" applyFont="1" applyAlignment="1">
      <alignment wrapText="1"/>
    </xf>
    <xf numFmtId="2" fontId="1" fillId="0" borderId="1" xfId="0" applyNumberFormat="1" applyFont="1" applyBorder="1"/>
    <xf numFmtId="0" fontId="12" fillId="0" borderId="1" xfId="0" applyFont="1" applyFill="1" applyBorder="1" applyAlignment="1">
      <alignment horizontal="right"/>
    </xf>
    <xf numFmtId="2" fontId="1" fillId="0" borderId="1" xfId="2" applyNumberFormat="1" applyFont="1" applyBorder="1"/>
    <xf numFmtId="43" fontId="12" fillId="0" borderId="1" xfId="3" applyFont="1" applyBorder="1" applyAlignment="1">
      <alignment horizontal="right"/>
    </xf>
    <xf numFmtId="0" fontId="6" fillId="2" borderId="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left"/>
    </xf>
    <xf numFmtId="0" fontId="13" fillId="0" borderId="1" xfId="1" applyFont="1" applyBorder="1" applyAlignment="1">
      <alignment vertical="center" wrapText="1"/>
    </xf>
  </cellXfs>
  <cellStyles count="4">
    <cellStyle name="Гиперссылка" xfId="1" builtinId="8"/>
    <cellStyle name="Денежный" xfId="2" builtinId="4"/>
    <cellStyle name="Обычный" xfId="0" builtinId="0"/>
    <cellStyle name="Финансовый" xfId="3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ain.cloudapp.net/Cgc/Details?id=a08a5d9f-7535-4088-80b2-e7cba674bab7" TargetMode="External"/><Relationship Id="rId1" Type="http://schemas.openxmlformats.org/officeDocument/2006/relationships/hyperlink" Target="http://gain.cloudapp.net/Cgc/Details?id=a08a5d9f-7535-4088-80b2-e7cba674bab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topLeftCell="B1" zoomScale="120" zoomScaleNormal="120" workbookViewId="0">
      <selection activeCell="J4" sqref="J4"/>
    </sheetView>
  </sheetViews>
  <sheetFormatPr defaultRowHeight="15"/>
  <cols>
    <col min="1" max="1" width="4.7109375" style="35" customWidth="1"/>
    <col min="2" max="2" width="13" style="35" customWidth="1"/>
    <col min="3" max="3" width="52.85546875" style="8" customWidth="1"/>
    <col min="4" max="4" width="6.42578125" style="8" customWidth="1"/>
    <col min="5" max="6" width="7.140625" style="8" customWidth="1"/>
    <col min="7" max="7" width="8" style="8" customWidth="1"/>
    <col min="8" max="8" width="11.140625" style="48" customWidth="1"/>
    <col min="9" max="9" width="9.85546875" style="8" customWidth="1"/>
    <col min="10" max="10" width="10.5703125" style="8" customWidth="1"/>
    <col min="11" max="11" width="10.42578125" style="8" customWidth="1"/>
    <col min="12" max="12" width="10.5703125" style="8" customWidth="1"/>
    <col min="13" max="13" width="27.42578125" style="21" customWidth="1"/>
    <col min="14" max="16384" width="9.140625" style="8"/>
  </cols>
  <sheetData>
    <row r="1" spans="1:15" s="10" customFormat="1" ht="12.75">
      <c r="A1" s="34"/>
      <c r="B1" s="49"/>
      <c r="H1" s="41"/>
      <c r="M1" s="21"/>
    </row>
    <row r="2" spans="1:15" s="10" customFormat="1" ht="12.75">
      <c r="A2" s="34"/>
      <c r="B2" s="49"/>
      <c r="C2" s="7"/>
      <c r="H2" s="41"/>
      <c r="M2" s="21"/>
    </row>
    <row r="3" spans="1:15" ht="18.75">
      <c r="B3" s="50"/>
      <c r="C3" s="11"/>
      <c r="D3" s="11"/>
      <c r="E3" s="12" t="s">
        <v>34</v>
      </c>
      <c r="F3" s="11"/>
      <c r="G3" s="11"/>
      <c r="H3" s="42"/>
      <c r="I3" s="11"/>
      <c r="J3" s="11"/>
      <c r="K3" s="11"/>
      <c r="L3" s="11"/>
    </row>
    <row r="4" spans="1:15" ht="18.75">
      <c r="A4" s="36"/>
      <c r="B4" s="36"/>
      <c r="C4" s="12"/>
      <c r="E4" s="13" t="s">
        <v>35</v>
      </c>
      <c r="F4" s="12"/>
      <c r="G4" s="12"/>
      <c r="H4" s="43"/>
      <c r="I4" s="12"/>
      <c r="J4" s="12"/>
      <c r="K4" s="12"/>
      <c r="L4" s="12"/>
    </row>
    <row r="6" spans="1:15" ht="33.75">
      <c r="A6" s="37" t="s">
        <v>0</v>
      </c>
      <c r="B6" s="1" t="s">
        <v>1</v>
      </c>
      <c r="C6" s="1" t="s">
        <v>2</v>
      </c>
      <c r="D6" s="1" t="s">
        <v>8</v>
      </c>
      <c r="E6" s="1" t="s">
        <v>3</v>
      </c>
      <c r="F6" s="1" t="s">
        <v>8</v>
      </c>
      <c r="G6" s="1" t="s">
        <v>14</v>
      </c>
      <c r="H6" s="44" t="s">
        <v>15</v>
      </c>
      <c r="I6" s="1" t="s">
        <v>17</v>
      </c>
      <c r="J6" s="1" t="s">
        <v>4</v>
      </c>
      <c r="K6" s="1" t="s">
        <v>5</v>
      </c>
      <c r="L6" s="1" t="s">
        <v>6</v>
      </c>
      <c r="M6" s="1" t="s">
        <v>16</v>
      </c>
      <c r="N6" s="10"/>
      <c r="O6" s="10"/>
    </row>
    <row r="7" spans="1:15">
      <c r="A7" s="38"/>
      <c r="B7" s="51"/>
      <c r="C7" s="57"/>
      <c r="D7" s="57"/>
      <c r="E7" s="57"/>
      <c r="F7" s="30"/>
      <c r="G7" s="31"/>
      <c r="H7" s="46"/>
      <c r="I7" s="28"/>
      <c r="J7" s="29"/>
      <c r="K7" s="32"/>
      <c r="L7" s="32"/>
      <c r="M7" s="33"/>
      <c r="N7" s="10"/>
      <c r="O7" s="10"/>
    </row>
    <row r="8" spans="1:15" ht="27">
      <c r="A8" s="59" t="s">
        <v>19</v>
      </c>
      <c r="B8" s="26" t="s">
        <v>36</v>
      </c>
      <c r="C8" s="58" t="s">
        <v>37</v>
      </c>
      <c r="D8" s="26" t="s">
        <v>38</v>
      </c>
      <c r="E8" s="26">
        <v>27</v>
      </c>
      <c r="F8" s="26" t="s">
        <v>7</v>
      </c>
      <c r="G8" s="27">
        <v>4.8</v>
      </c>
      <c r="H8" s="45">
        <f>E8*G8</f>
        <v>129.6</v>
      </c>
      <c r="I8" s="14"/>
      <c r="J8" s="15">
        <f>H8*I8</f>
        <v>0</v>
      </c>
      <c r="K8" s="2">
        <f t="shared" ref="K8:K37" si="0">J8*18%</f>
        <v>0</v>
      </c>
      <c r="L8" s="2">
        <f t="shared" ref="L8:L37" si="1">J8+K8</f>
        <v>0</v>
      </c>
      <c r="M8" s="60" t="s">
        <v>91</v>
      </c>
      <c r="N8" s="10"/>
      <c r="O8" s="10"/>
    </row>
    <row r="9" spans="1:15" ht="27">
      <c r="A9" s="59" t="s">
        <v>22</v>
      </c>
      <c r="B9" s="26" t="s">
        <v>39</v>
      </c>
      <c r="C9" s="58" t="s">
        <v>40</v>
      </c>
      <c r="D9" s="26" t="s">
        <v>38</v>
      </c>
      <c r="E9" s="26">
        <v>1</v>
      </c>
      <c r="F9" s="26" t="s">
        <v>7</v>
      </c>
      <c r="G9" s="27">
        <v>5.76</v>
      </c>
      <c r="H9" s="45">
        <f t="shared" ref="H9:H37" si="2">E9*G9</f>
        <v>5.76</v>
      </c>
      <c r="I9" s="14"/>
      <c r="J9" s="15">
        <f t="shared" ref="J9:J37" si="3">H9*I9</f>
        <v>0</v>
      </c>
      <c r="K9" s="2">
        <f t="shared" si="0"/>
        <v>0</v>
      </c>
      <c r="L9" s="2">
        <f t="shared" si="1"/>
        <v>0</v>
      </c>
      <c r="M9" s="60" t="s">
        <v>91</v>
      </c>
      <c r="N9" s="10"/>
      <c r="O9" s="10"/>
    </row>
    <row r="10" spans="1:15" ht="27">
      <c r="A10" s="59" t="s">
        <v>20</v>
      </c>
      <c r="B10" s="26" t="s">
        <v>36</v>
      </c>
      <c r="C10" s="58" t="s">
        <v>37</v>
      </c>
      <c r="D10" s="26" t="s">
        <v>38</v>
      </c>
      <c r="E10" s="26">
        <v>2</v>
      </c>
      <c r="F10" s="26" t="s">
        <v>7</v>
      </c>
      <c r="G10" s="27">
        <v>4.8</v>
      </c>
      <c r="H10" s="45">
        <f t="shared" si="2"/>
        <v>9.6</v>
      </c>
      <c r="I10" s="14"/>
      <c r="J10" s="15">
        <f t="shared" si="3"/>
        <v>0</v>
      </c>
      <c r="K10" s="2">
        <f t="shared" si="0"/>
        <v>0</v>
      </c>
      <c r="L10" s="2">
        <f t="shared" si="1"/>
        <v>0</v>
      </c>
      <c r="M10" s="60" t="s">
        <v>91</v>
      </c>
      <c r="N10" s="10"/>
      <c r="O10" s="10"/>
    </row>
    <row r="11" spans="1:15" ht="27">
      <c r="A11" s="59" t="s">
        <v>23</v>
      </c>
      <c r="B11" s="26" t="s">
        <v>41</v>
      </c>
      <c r="C11" s="58" t="s">
        <v>42</v>
      </c>
      <c r="D11" s="26" t="s">
        <v>38</v>
      </c>
      <c r="E11" s="26">
        <v>1</v>
      </c>
      <c r="F11" s="26" t="s">
        <v>7</v>
      </c>
      <c r="G11" s="27">
        <v>1.1299999999999999</v>
      </c>
      <c r="H11" s="45">
        <f t="shared" si="2"/>
        <v>1.1299999999999999</v>
      </c>
      <c r="I11" s="14"/>
      <c r="J11" s="15">
        <f t="shared" si="3"/>
        <v>0</v>
      </c>
      <c r="K11" s="2">
        <f t="shared" si="0"/>
        <v>0</v>
      </c>
      <c r="L11" s="2">
        <f t="shared" si="1"/>
        <v>0</v>
      </c>
      <c r="M11" s="60" t="s">
        <v>91</v>
      </c>
      <c r="N11" s="10"/>
      <c r="O11" s="10"/>
    </row>
    <row r="12" spans="1:15" ht="27">
      <c r="A12" s="59" t="s">
        <v>21</v>
      </c>
      <c r="B12" s="26" t="s">
        <v>41</v>
      </c>
      <c r="C12" s="58" t="s">
        <v>42</v>
      </c>
      <c r="D12" s="26" t="s">
        <v>38</v>
      </c>
      <c r="E12" s="26">
        <v>2</v>
      </c>
      <c r="F12" s="26" t="s">
        <v>7</v>
      </c>
      <c r="G12" s="27">
        <v>1.1299999999999999</v>
      </c>
      <c r="H12" s="45">
        <f t="shared" si="2"/>
        <v>2.2599999999999998</v>
      </c>
      <c r="I12" s="14"/>
      <c r="J12" s="15">
        <f t="shared" si="3"/>
        <v>0</v>
      </c>
      <c r="K12" s="2">
        <f t="shared" si="0"/>
        <v>0</v>
      </c>
      <c r="L12" s="2">
        <f t="shared" si="1"/>
        <v>0</v>
      </c>
      <c r="M12" s="60" t="s">
        <v>91</v>
      </c>
      <c r="N12" s="10"/>
      <c r="O12" s="10"/>
    </row>
    <row r="13" spans="1:15" ht="27">
      <c r="A13" s="59" t="s">
        <v>24</v>
      </c>
      <c r="B13" s="26" t="s">
        <v>43</v>
      </c>
      <c r="C13" s="58" t="s">
        <v>44</v>
      </c>
      <c r="D13" s="26" t="s">
        <v>38</v>
      </c>
      <c r="E13" s="26">
        <v>1</v>
      </c>
      <c r="F13" s="26" t="s">
        <v>7</v>
      </c>
      <c r="G13" s="27">
        <v>2.37</v>
      </c>
      <c r="H13" s="45">
        <f t="shared" si="2"/>
        <v>2.37</v>
      </c>
      <c r="I13" s="14"/>
      <c r="J13" s="15">
        <f t="shared" si="3"/>
        <v>0</v>
      </c>
      <c r="K13" s="2">
        <f t="shared" si="0"/>
        <v>0</v>
      </c>
      <c r="L13" s="2">
        <f t="shared" si="1"/>
        <v>0</v>
      </c>
      <c r="M13" s="60" t="s">
        <v>91</v>
      </c>
      <c r="N13" s="10"/>
      <c r="O13" s="10"/>
    </row>
    <row r="14" spans="1:15" ht="27">
      <c r="A14" s="59" t="s">
        <v>25</v>
      </c>
      <c r="B14" s="26" t="s">
        <v>41</v>
      </c>
      <c r="C14" s="58" t="s">
        <v>42</v>
      </c>
      <c r="D14" s="26" t="s">
        <v>38</v>
      </c>
      <c r="E14" s="26">
        <v>2</v>
      </c>
      <c r="F14" s="26" t="s">
        <v>7</v>
      </c>
      <c r="G14" s="27">
        <v>1.1299999999999999</v>
      </c>
      <c r="H14" s="45">
        <f t="shared" si="2"/>
        <v>2.2599999999999998</v>
      </c>
      <c r="I14" s="14"/>
      <c r="J14" s="15">
        <f t="shared" si="3"/>
        <v>0</v>
      </c>
      <c r="K14" s="2">
        <f t="shared" si="0"/>
        <v>0</v>
      </c>
      <c r="L14" s="2">
        <f t="shared" si="1"/>
        <v>0</v>
      </c>
      <c r="M14" s="60" t="s">
        <v>91</v>
      </c>
      <c r="N14" s="10"/>
      <c r="O14" s="10"/>
    </row>
    <row r="15" spans="1:15" ht="27">
      <c r="A15" s="59" t="s">
        <v>26</v>
      </c>
      <c r="B15" s="26" t="s">
        <v>41</v>
      </c>
      <c r="C15" s="58" t="s">
        <v>42</v>
      </c>
      <c r="D15" s="26" t="s">
        <v>38</v>
      </c>
      <c r="E15" s="26">
        <v>2</v>
      </c>
      <c r="F15" s="26" t="s">
        <v>7</v>
      </c>
      <c r="G15" s="27">
        <v>1.1299999999999999</v>
      </c>
      <c r="H15" s="45">
        <f t="shared" si="2"/>
        <v>2.2599999999999998</v>
      </c>
      <c r="I15" s="14"/>
      <c r="J15" s="15">
        <f t="shared" si="3"/>
        <v>0</v>
      </c>
      <c r="K15" s="2">
        <f t="shared" si="0"/>
        <v>0</v>
      </c>
      <c r="L15" s="2">
        <f t="shared" si="1"/>
        <v>0</v>
      </c>
      <c r="M15" s="60" t="s">
        <v>91</v>
      </c>
      <c r="N15" s="10"/>
      <c r="O15" s="10"/>
    </row>
    <row r="16" spans="1:15" ht="27">
      <c r="A16" s="59" t="s">
        <v>27</v>
      </c>
      <c r="B16" s="26" t="s">
        <v>45</v>
      </c>
      <c r="C16" s="58" t="s">
        <v>46</v>
      </c>
      <c r="D16" s="26" t="s">
        <v>38</v>
      </c>
      <c r="E16" s="26">
        <v>323</v>
      </c>
      <c r="F16" s="26" t="s">
        <v>7</v>
      </c>
      <c r="G16" s="27">
        <v>1.68</v>
      </c>
      <c r="H16" s="45">
        <f t="shared" si="2"/>
        <v>542.64</v>
      </c>
      <c r="I16" s="14"/>
      <c r="J16" s="15">
        <f t="shared" si="3"/>
        <v>0</v>
      </c>
      <c r="K16" s="2">
        <f t="shared" si="0"/>
        <v>0</v>
      </c>
      <c r="L16" s="2">
        <f t="shared" si="1"/>
        <v>0</v>
      </c>
      <c r="M16" s="60" t="s">
        <v>91</v>
      </c>
      <c r="N16" s="10"/>
      <c r="O16" s="10"/>
    </row>
    <row r="17" spans="1:15" ht="27">
      <c r="A17" s="59" t="s">
        <v>28</v>
      </c>
      <c r="B17" s="26" t="s">
        <v>47</v>
      </c>
      <c r="C17" s="58" t="s">
        <v>48</v>
      </c>
      <c r="D17" s="26" t="s">
        <v>38</v>
      </c>
      <c r="E17" s="26">
        <v>396</v>
      </c>
      <c r="F17" s="26" t="s">
        <v>7</v>
      </c>
      <c r="G17" s="27">
        <v>0.84</v>
      </c>
      <c r="H17" s="45">
        <f t="shared" si="2"/>
        <v>332.64</v>
      </c>
      <c r="I17" s="14"/>
      <c r="J17" s="15">
        <f t="shared" si="3"/>
        <v>0</v>
      </c>
      <c r="K17" s="2">
        <f t="shared" si="0"/>
        <v>0</v>
      </c>
      <c r="L17" s="2">
        <f t="shared" si="1"/>
        <v>0</v>
      </c>
      <c r="M17" s="60" t="s">
        <v>91</v>
      </c>
      <c r="N17" s="10"/>
      <c r="O17" s="10"/>
    </row>
    <row r="18" spans="1:15" ht="27">
      <c r="A18" s="59" t="s">
        <v>29</v>
      </c>
      <c r="B18" s="26" t="s">
        <v>47</v>
      </c>
      <c r="C18" s="58" t="s">
        <v>48</v>
      </c>
      <c r="D18" s="26" t="s">
        <v>38</v>
      </c>
      <c r="E18" s="26">
        <v>25</v>
      </c>
      <c r="F18" s="26" t="s">
        <v>7</v>
      </c>
      <c r="G18" s="27">
        <v>0.84</v>
      </c>
      <c r="H18" s="45">
        <f t="shared" si="2"/>
        <v>21</v>
      </c>
      <c r="I18" s="14"/>
      <c r="J18" s="15">
        <f t="shared" si="3"/>
        <v>0</v>
      </c>
      <c r="K18" s="2">
        <f t="shared" si="0"/>
        <v>0</v>
      </c>
      <c r="L18" s="2">
        <f t="shared" si="1"/>
        <v>0</v>
      </c>
      <c r="M18" s="60" t="s">
        <v>91</v>
      </c>
      <c r="N18" s="10"/>
      <c r="O18" s="10"/>
    </row>
    <row r="19" spans="1:15" ht="27">
      <c r="A19" s="59" t="s">
        <v>31</v>
      </c>
      <c r="B19" s="26" t="s">
        <v>49</v>
      </c>
      <c r="C19" s="58" t="s">
        <v>50</v>
      </c>
      <c r="D19" s="26" t="s">
        <v>38</v>
      </c>
      <c r="E19" s="26">
        <v>29</v>
      </c>
      <c r="F19" s="26" t="s">
        <v>7</v>
      </c>
      <c r="G19" s="27">
        <v>1</v>
      </c>
      <c r="H19" s="45">
        <f t="shared" si="2"/>
        <v>29</v>
      </c>
      <c r="I19" s="14"/>
      <c r="J19" s="15">
        <f t="shared" si="3"/>
        <v>0</v>
      </c>
      <c r="K19" s="2">
        <f t="shared" si="0"/>
        <v>0</v>
      </c>
      <c r="L19" s="2">
        <f t="shared" si="1"/>
        <v>0</v>
      </c>
      <c r="M19" s="60" t="s">
        <v>91</v>
      </c>
      <c r="N19" s="10"/>
      <c r="O19" s="10"/>
    </row>
    <row r="20" spans="1:15" ht="27">
      <c r="A20" s="59" t="s">
        <v>32</v>
      </c>
      <c r="B20" s="26" t="s">
        <v>51</v>
      </c>
      <c r="C20" s="58" t="s">
        <v>52</v>
      </c>
      <c r="D20" s="26" t="s">
        <v>38</v>
      </c>
      <c r="E20" s="26">
        <v>23</v>
      </c>
      <c r="F20" s="26" t="s">
        <v>7</v>
      </c>
      <c r="G20" s="27">
        <v>2</v>
      </c>
      <c r="H20" s="45">
        <f t="shared" si="2"/>
        <v>46</v>
      </c>
      <c r="I20" s="14"/>
      <c r="J20" s="15">
        <f t="shared" si="3"/>
        <v>0</v>
      </c>
      <c r="K20" s="2">
        <f t="shared" si="0"/>
        <v>0</v>
      </c>
      <c r="L20" s="2">
        <f t="shared" si="1"/>
        <v>0</v>
      </c>
      <c r="M20" s="60" t="s">
        <v>91</v>
      </c>
      <c r="N20" s="10"/>
      <c r="O20" s="10"/>
    </row>
    <row r="21" spans="1:15" ht="27">
      <c r="A21" s="59" t="s">
        <v>33</v>
      </c>
      <c r="B21" s="26" t="s">
        <v>45</v>
      </c>
      <c r="C21" s="58" t="s">
        <v>46</v>
      </c>
      <c r="D21" s="26" t="s">
        <v>38</v>
      </c>
      <c r="E21" s="26">
        <v>528</v>
      </c>
      <c r="F21" s="26" t="s">
        <v>7</v>
      </c>
      <c r="G21" s="27">
        <v>1.68</v>
      </c>
      <c r="H21" s="45">
        <f t="shared" si="2"/>
        <v>887.04</v>
      </c>
      <c r="I21" s="14"/>
      <c r="J21" s="15">
        <f t="shared" si="3"/>
        <v>0</v>
      </c>
      <c r="K21" s="2">
        <f t="shared" si="0"/>
        <v>0</v>
      </c>
      <c r="L21" s="2">
        <f t="shared" si="1"/>
        <v>0</v>
      </c>
      <c r="M21" s="60" t="s">
        <v>91</v>
      </c>
      <c r="N21" s="10"/>
      <c r="O21" s="10"/>
    </row>
    <row r="22" spans="1:15" ht="27">
      <c r="A22" s="59" t="s">
        <v>75</v>
      </c>
      <c r="B22" s="26" t="s">
        <v>53</v>
      </c>
      <c r="C22" s="58" t="s">
        <v>54</v>
      </c>
      <c r="D22" s="26" t="s">
        <v>38</v>
      </c>
      <c r="E22" s="26">
        <v>23</v>
      </c>
      <c r="F22" s="26" t="s">
        <v>7</v>
      </c>
      <c r="G22" s="27">
        <v>2</v>
      </c>
      <c r="H22" s="45">
        <f t="shared" si="2"/>
        <v>46</v>
      </c>
      <c r="I22" s="14"/>
      <c r="J22" s="15">
        <f t="shared" si="3"/>
        <v>0</v>
      </c>
      <c r="K22" s="2">
        <f t="shared" si="0"/>
        <v>0</v>
      </c>
      <c r="L22" s="2">
        <f t="shared" si="1"/>
        <v>0</v>
      </c>
      <c r="M22" s="60" t="s">
        <v>91</v>
      </c>
      <c r="N22" s="10"/>
      <c r="O22" s="10"/>
    </row>
    <row r="23" spans="1:15" ht="33.75">
      <c r="A23" s="59" t="s">
        <v>76</v>
      </c>
      <c r="B23" s="26" t="s">
        <v>55</v>
      </c>
      <c r="C23" s="58" t="s">
        <v>56</v>
      </c>
      <c r="D23" s="26" t="s">
        <v>38</v>
      </c>
      <c r="E23" s="26">
        <v>22</v>
      </c>
      <c r="F23" s="26" t="s">
        <v>7</v>
      </c>
      <c r="G23" s="27">
        <v>12.8</v>
      </c>
      <c r="H23" s="45">
        <f t="shared" si="2"/>
        <v>281.60000000000002</v>
      </c>
      <c r="I23" s="14"/>
      <c r="J23" s="15">
        <f t="shared" si="3"/>
        <v>0</v>
      </c>
      <c r="K23" s="2">
        <f t="shared" si="0"/>
        <v>0</v>
      </c>
      <c r="L23" s="2">
        <f t="shared" si="1"/>
        <v>0</v>
      </c>
      <c r="M23" s="60" t="s">
        <v>91</v>
      </c>
      <c r="N23" s="10"/>
      <c r="O23" s="10"/>
    </row>
    <row r="24" spans="1:15" ht="27">
      <c r="A24" s="59" t="s">
        <v>77</v>
      </c>
      <c r="B24" s="26" t="s">
        <v>57</v>
      </c>
      <c r="C24" s="58" t="s">
        <v>58</v>
      </c>
      <c r="D24" s="26" t="s">
        <v>38</v>
      </c>
      <c r="E24" s="26">
        <v>2</v>
      </c>
      <c r="F24" s="26" t="s">
        <v>7</v>
      </c>
      <c r="G24" s="27">
        <v>5</v>
      </c>
      <c r="H24" s="45">
        <f t="shared" si="2"/>
        <v>10</v>
      </c>
      <c r="I24" s="14"/>
      <c r="J24" s="15">
        <f t="shared" si="3"/>
        <v>0</v>
      </c>
      <c r="K24" s="2">
        <f t="shared" si="0"/>
        <v>0</v>
      </c>
      <c r="L24" s="2">
        <f t="shared" si="1"/>
        <v>0</v>
      </c>
      <c r="M24" s="60" t="s">
        <v>91</v>
      </c>
      <c r="N24" s="10"/>
      <c r="O24" s="10"/>
    </row>
    <row r="25" spans="1:15" ht="27">
      <c r="A25" s="59" t="s">
        <v>78</v>
      </c>
      <c r="B25" s="26" t="s">
        <v>57</v>
      </c>
      <c r="C25" s="58" t="s">
        <v>58</v>
      </c>
      <c r="D25" s="26" t="s">
        <v>38</v>
      </c>
      <c r="E25" s="26">
        <v>3</v>
      </c>
      <c r="F25" s="26" t="s">
        <v>7</v>
      </c>
      <c r="G25" s="27">
        <v>5</v>
      </c>
      <c r="H25" s="45">
        <f t="shared" si="2"/>
        <v>15</v>
      </c>
      <c r="I25" s="14"/>
      <c r="J25" s="15">
        <f t="shared" si="3"/>
        <v>0</v>
      </c>
      <c r="K25" s="2">
        <f t="shared" si="0"/>
        <v>0</v>
      </c>
      <c r="L25" s="2">
        <f t="shared" si="1"/>
        <v>0</v>
      </c>
      <c r="M25" s="60" t="s">
        <v>91</v>
      </c>
      <c r="N25" s="10"/>
      <c r="O25" s="10"/>
    </row>
    <row r="26" spans="1:15" ht="27">
      <c r="A26" s="59" t="s">
        <v>79</v>
      </c>
      <c r="B26" s="26" t="s">
        <v>57</v>
      </c>
      <c r="C26" s="58" t="s">
        <v>58</v>
      </c>
      <c r="D26" s="26" t="s">
        <v>38</v>
      </c>
      <c r="E26" s="26">
        <v>2</v>
      </c>
      <c r="F26" s="26" t="s">
        <v>7</v>
      </c>
      <c r="G26" s="27">
        <v>5</v>
      </c>
      <c r="H26" s="45">
        <f t="shared" si="2"/>
        <v>10</v>
      </c>
      <c r="I26" s="14"/>
      <c r="J26" s="15">
        <f t="shared" si="3"/>
        <v>0</v>
      </c>
      <c r="K26" s="2">
        <f t="shared" si="0"/>
        <v>0</v>
      </c>
      <c r="L26" s="2">
        <f t="shared" si="1"/>
        <v>0</v>
      </c>
      <c r="M26" s="60" t="s">
        <v>91</v>
      </c>
      <c r="N26" s="10"/>
      <c r="O26" s="10"/>
    </row>
    <row r="27" spans="1:15" ht="27">
      <c r="A27" s="59" t="s">
        <v>80</v>
      </c>
      <c r="B27" s="26" t="s">
        <v>59</v>
      </c>
      <c r="C27" s="58" t="s">
        <v>60</v>
      </c>
      <c r="D27" s="26" t="s">
        <v>30</v>
      </c>
      <c r="E27" s="26">
        <v>1.5</v>
      </c>
      <c r="F27" s="26" t="s">
        <v>7</v>
      </c>
      <c r="G27" s="27">
        <v>19.100000000000001</v>
      </c>
      <c r="H27" s="45">
        <f t="shared" si="2"/>
        <v>28.650000000000002</v>
      </c>
      <c r="I27" s="14"/>
      <c r="J27" s="15">
        <f t="shared" si="3"/>
        <v>0</v>
      </c>
      <c r="K27" s="2">
        <f t="shared" si="0"/>
        <v>0</v>
      </c>
      <c r="L27" s="2">
        <f t="shared" si="1"/>
        <v>0</v>
      </c>
      <c r="M27" s="60" t="s">
        <v>91</v>
      </c>
      <c r="N27" s="10"/>
      <c r="O27" s="10"/>
    </row>
    <row r="28" spans="1:15" ht="27">
      <c r="A28" s="59" t="s">
        <v>81</v>
      </c>
      <c r="B28" s="26" t="s">
        <v>61</v>
      </c>
      <c r="C28" s="58" t="s">
        <v>62</v>
      </c>
      <c r="D28" s="26" t="s">
        <v>30</v>
      </c>
      <c r="E28" s="26">
        <v>1</v>
      </c>
      <c r="F28" s="26" t="s">
        <v>7</v>
      </c>
      <c r="G28" s="27">
        <v>12.4</v>
      </c>
      <c r="H28" s="45">
        <f t="shared" si="2"/>
        <v>12.4</v>
      </c>
      <c r="I28" s="14"/>
      <c r="J28" s="15">
        <f t="shared" si="3"/>
        <v>0</v>
      </c>
      <c r="K28" s="2">
        <f t="shared" si="0"/>
        <v>0</v>
      </c>
      <c r="L28" s="2">
        <f t="shared" si="1"/>
        <v>0</v>
      </c>
      <c r="M28" s="60" t="s">
        <v>91</v>
      </c>
      <c r="N28" s="10"/>
      <c r="O28" s="10"/>
    </row>
    <row r="29" spans="1:15" ht="33.75">
      <c r="A29" s="59" t="s">
        <v>82</v>
      </c>
      <c r="B29" s="26" t="s">
        <v>63</v>
      </c>
      <c r="C29" s="58" t="s">
        <v>64</v>
      </c>
      <c r="D29" s="26" t="s">
        <v>30</v>
      </c>
      <c r="E29" s="26">
        <v>10</v>
      </c>
      <c r="F29" s="26" t="s">
        <v>7</v>
      </c>
      <c r="G29" s="27">
        <v>5.61</v>
      </c>
      <c r="H29" s="45">
        <f t="shared" si="2"/>
        <v>56.1</v>
      </c>
      <c r="I29" s="14"/>
      <c r="J29" s="15">
        <f t="shared" si="3"/>
        <v>0</v>
      </c>
      <c r="K29" s="2">
        <f t="shared" si="0"/>
        <v>0</v>
      </c>
      <c r="L29" s="2">
        <f t="shared" si="1"/>
        <v>0</v>
      </c>
      <c r="M29" s="60" t="s">
        <v>91</v>
      </c>
      <c r="N29" s="10"/>
      <c r="O29" s="10"/>
    </row>
    <row r="30" spans="1:15" ht="27">
      <c r="A30" s="59" t="s">
        <v>83</v>
      </c>
      <c r="B30" s="26" t="s">
        <v>59</v>
      </c>
      <c r="C30" s="58" t="s">
        <v>60</v>
      </c>
      <c r="D30" s="26" t="s">
        <v>30</v>
      </c>
      <c r="E30" s="26">
        <v>1.5</v>
      </c>
      <c r="F30" s="26" t="s">
        <v>7</v>
      </c>
      <c r="G30" s="27">
        <v>19.100000000000001</v>
      </c>
      <c r="H30" s="45">
        <f t="shared" si="2"/>
        <v>28.650000000000002</v>
      </c>
      <c r="I30" s="14"/>
      <c r="J30" s="15">
        <f t="shared" si="3"/>
        <v>0</v>
      </c>
      <c r="K30" s="2">
        <f t="shared" si="0"/>
        <v>0</v>
      </c>
      <c r="L30" s="2">
        <f t="shared" si="1"/>
        <v>0</v>
      </c>
      <c r="M30" s="60" t="s">
        <v>91</v>
      </c>
      <c r="N30" s="10"/>
      <c r="O30" s="10"/>
    </row>
    <row r="31" spans="1:15" ht="27">
      <c r="A31" s="59" t="s">
        <v>84</v>
      </c>
      <c r="B31" s="26" t="s">
        <v>65</v>
      </c>
      <c r="C31" s="58" t="s">
        <v>66</v>
      </c>
      <c r="D31" s="26" t="s">
        <v>30</v>
      </c>
      <c r="E31" s="26">
        <v>6</v>
      </c>
      <c r="F31" s="26" t="s">
        <v>7</v>
      </c>
      <c r="G31" s="27">
        <v>15.99</v>
      </c>
      <c r="H31" s="45">
        <f t="shared" si="2"/>
        <v>95.94</v>
      </c>
      <c r="I31" s="14"/>
      <c r="J31" s="15">
        <f t="shared" si="3"/>
        <v>0</v>
      </c>
      <c r="K31" s="2">
        <f t="shared" si="0"/>
        <v>0</v>
      </c>
      <c r="L31" s="2">
        <f t="shared" si="1"/>
        <v>0</v>
      </c>
      <c r="M31" s="60" t="s">
        <v>91</v>
      </c>
      <c r="N31" s="10"/>
      <c r="O31" s="10"/>
    </row>
    <row r="32" spans="1:15" ht="27">
      <c r="A32" s="59" t="s">
        <v>85</v>
      </c>
      <c r="B32" s="26" t="s">
        <v>61</v>
      </c>
      <c r="C32" s="58" t="s">
        <v>67</v>
      </c>
      <c r="D32" s="26" t="s">
        <v>30</v>
      </c>
      <c r="E32" s="26">
        <v>4.4000000000000004</v>
      </c>
      <c r="F32" s="26" t="s">
        <v>7</v>
      </c>
      <c r="G32" s="27">
        <v>12.4</v>
      </c>
      <c r="H32" s="45">
        <f t="shared" si="2"/>
        <v>54.560000000000009</v>
      </c>
      <c r="I32" s="14"/>
      <c r="J32" s="15">
        <f t="shared" si="3"/>
        <v>0</v>
      </c>
      <c r="K32" s="2">
        <f t="shared" si="0"/>
        <v>0</v>
      </c>
      <c r="L32" s="2">
        <f t="shared" si="1"/>
        <v>0</v>
      </c>
      <c r="M32" s="60" t="s">
        <v>91</v>
      </c>
      <c r="N32" s="10"/>
      <c r="O32" s="10"/>
    </row>
    <row r="33" spans="1:15" ht="33.75">
      <c r="A33" s="59" t="s">
        <v>86</v>
      </c>
      <c r="B33" s="26" t="s">
        <v>63</v>
      </c>
      <c r="C33" s="58" t="s">
        <v>64</v>
      </c>
      <c r="D33" s="26" t="s">
        <v>30</v>
      </c>
      <c r="E33" s="26">
        <v>22</v>
      </c>
      <c r="F33" s="26" t="s">
        <v>7</v>
      </c>
      <c r="G33" s="27">
        <v>5.61</v>
      </c>
      <c r="H33" s="45">
        <f t="shared" si="2"/>
        <v>123.42</v>
      </c>
      <c r="I33" s="14"/>
      <c r="J33" s="15">
        <f t="shared" si="3"/>
        <v>0</v>
      </c>
      <c r="K33" s="2">
        <f t="shared" si="0"/>
        <v>0</v>
      </c>
      <c r="L33" s="2">
        <f t="shared" si="1"/>
        <v>0</v>
      </c>
      <c r="M33" s="60" t="s">
        <v>91</v>
      </c>
      <c r="N33" s="10"/>
      <c r="O33" s="10"/>
    </row>
    <row r="34" spans="1:15" ht="27">
      <c r="A34" s="59" t="s">
        <v>87</v>
      </c>
      <c r="B34" s="26" t="s">
        <v>68</v>
      </c>
      <c r="C34" s="58" t="s">
        <v>69</v>
      </c>
      <c r="D34" s="26" t="s">
        <v>30</v>
      </c>
      <c r="E34" s="26">
        <v>0.45</v>
      </c>
      <c r="F34" s="26" t="s">
        <v>7</v>
      </c>
      <c r="G34" s="27">
        <v>23.7</v>
      </c>
      <c r="H34" s="45">
        <f t="shared" si="2"/>
        <v>10.664999999999999</v>
      </c>
      <c r="I34" s="14"/>
      <c r="J34" s="15">
        <f t="shared" si="3"/>
        <v>0</v>
      </c>
      <c r="K34" s="2">
        <f t="shared" si="0"/>
        <v>0</v>
      </c>
      <c r="L34" s="2">
        <f t="shared" si="1"/>
        <v>0</v>
      </c>
      <c r="M34" s="60" t="s">
        <v>91</v>
      </c>
      <c r="N34" s="10"/>
      <c r="O34" s="10"/>
    </row>
    <row r="35" spans="1:15" ht="27">
      <c r="A35" s="59" t="s">
        <v>88</v>
      </c>
      <c r="B35" s="26" t="s">
        <v>61</v>
      </c>
      <c r="C35" s="58" t="s">
        <v>70</v>
      </c>
      <c r="D35" s="26" t="s">
        <v>30</v>
      </c>
      <c r="E35" s="26">
        <v>2.2000000000000002</v>
      </c>
      <c r="F35" s="26" t="s">
        <v>7</v>
      </c>
      <c r="G35" s="27">
        <v>12.4</v>
      </c>
      <c r="H35" s="45">
        <f t="shared" si="2"/>
        <v>27.280000000000005</v>
      </c>
      <c r="I35" s="14"/>
      <c r="J35" s="15">
        <f t="shared" si="3"/>
        <v>0</v>
      </c>
      <c r="K35" s="2">
        <f t="shared" si="0"/>
        <v>0</v>
      </c>
      <c r="L35" s="2">
        <f t="shared" si="1"/>
        <v>0</v>
      </c>
      <c r="M35" s="60" t="s">
        <v>91</v>
      </c>
      <c r="N35" s="10"/>
      <c r="O35" s="10"/>
    </row>
    <row r="36" spans="1:15" ht="27">
      <c r="A36" s="59" t="s">
        <v>89</v>
      </c>
      <c r="B36" s="26" t="s">
        <v>71</v>
      </c>
      <c r="C36" s="58" t="s">
        <v>72</v>
      </c>
      <c r="D36" s="26" t="s">
        <v>30</v>
      </c>
      <c r="E36" s="26">
        <v>0.5</v>
      </c>
      <c r="F36" s="26" t="s">
        <v>7</v>
      </c>
      <c r="G36" s="27">
        <v>37.6</v>
      </c>
      <c r="H36" s="45">
        <f t="shared" si="2"/>
        <v>18.8</v>
      </c>
      <c r="I36" s="14"/>
      <c r="J36" s="15">
        <f t="shared" si="3"/>
        <v>0</v>
      </c>
      <c r="K36" s="2">
        <f t="shared" si="0"/>
        <v>0</v>
      </c>
      <c r="L36" s="2">
        <f t="shared" si="1"/>
        <v>0</v>
      </c>
      <c r="M36" s="60" t="s">
        <v>91</v>
      </c>
      <c r="N36" s="10"/>
      <c r="O36" s="10"/>
    </row>
    <row r="37" spans="1:15" ht="27">
      <c r="A37" s="59" t="s">
        <v>90</v>
      </c>
      <c r="B37" s="26" t="s">
        <v>73</v>
      </c>
      <c r="C37" s="26" t="s">
        <v>74</v>
      </c>
      <c r="D37" s="26" t="s">
        <v>38</v>
      </c>
      <c r="E37" s="26">
        <v>29</v>
      </c>
      <c r="F37" s="26" t="s">
        <v>7</v>
      </c>
      <c r="G37" s="27">
        <v>1.1299999999999999</v>
      </c>
      <c r="H37" s="45">
        <f t="shared" si="2"/>
        <v>32.769999999999996</v>
      </c>
      <c r="I37" s="14"/>
      <c r="J37" s="15">
        <f t="shared" si="3"/>
        <v>0</v>
      </c>
      <c r="K37" s="2">
        <f t="shared" si="0"/>
        <v>0</v>
      </c>
      <c r="L37" s="2">
        <f t="shared" si="1"/>
        <v>0</v>
      </c>
      <c r="M37" s="60" t="s">
        <v>91</v>
      </c>
      <c r="N37" s="10"/>
      <c r="O37" s="10"/>
    </row>
    <row r="38" spans="1:15" customFormat="1">
      <c r="A38" s="5"/>
      <c r="B38" s="6"/>
      <c r="C38" s="6"/>
      <c r="D38" s="6"/>
      <c r="E38" s="6"/>
      <c r="F38" s="25"/>
      <c r="G38" s="27"/>
      <c r="H38" s="45"/>
      <c r="I38" s="14"/>
      <c r="J38" s="2"/>
      <c r="K38" s="2"/>
      <c r="L38" s="2"/>
      <c r="M38" s="22"/>
    </row>
    <row r="39" spans="1:15">
      <c r="A39" s="39"/>
      <c r="B39" s="39"/>
      <c r="C39" s="54" t="s">
        <v>18</v>
      </c>
      <c r="D39" s="3"/>
      <c r="E39" s="3"/>
      <c r="F39" s="4"/>
      <c r="G39" s="3"/>
      <c r="H39" s="56">
        <f>SUM(H8:H38)</f>
        <v>2865.3950000000004</v>
      </c>
      <c r="I39" s="3"/>
      <c r="J39" s="53">
        <f>SUM(J7:J38)</f>
        <v>0</v>
      </c>
      <c r="K39" s="55">
        <f>J39*18%</f>
        <v>0</v>
      </c>
      <c r="L39" s="55">
        <f>J39+K39</f>
        <v>0</v>
      </c>
      <c r="M39" s="9"/>
    </row>
    <row r="40" spans="1:15">
      <c r="A40" s="40"/>
      <c r="B40" s="40"/>
      <c r="C40" s="17"/>
      <c r="D40" s="16"/>
      <c r="E40" s="16"/>
      <c r="F40" s="18"/>
      <c r="G40" s="16"/>
      <c r="H40" s="47"/>
      <c r="I40" s="16"/>
      <c r="J40" s="19"/>
      <c r="K40" s="16"/>
      <c r="L40" s="16"/>
      <c r="M40" s="23"/>
    </row>
    <row r="41" spans="1:15">
      <c r="A41" s="40"/>
      <c r="B41" s="40"/>
      <c r="C41" s="17"/>
      <c r="D41" s="16"/>
      <c r="E41" s="16"/>
      <c r="F41" s="18"/>
      <c r="G41" s="16"/>
      <c r="H41" s="47"/>
      <c r="I41" s="16"/>
      <c r="J41" s="19"/>
      <c r="K41" s="16"/>
      <c r="L41" s="16"/>
      <c r="M41" s="23"/>
    </row>
    <row r="42" spans="1:15">
      <c r="B42" s="35" t="s">
        <v>11</v>
      </c>
      <c r="C42" s="20" t="s">
        <v>9</v>
      </c>
      <c r="M42" s="24"/>
    </row>
    <row r="43" spans="1:15">
      <c r="C43" s="20" t="s">
        <v>10</v>
      </c>
    </row>
    <row r="45" spans="1:15">
      <c r="B45" s="35" t="s">
        <v>12</v>
      </c>
      <c r="C45" s="20" t="s">
        <v>9</v>
      </c>
    </row>
    <row r="46" spans="1:15">
      <c r="C46" s="20" t="s">
        <v>10</v>
      </c>
    </row>
    <row r="47" spans="1:15" ht="34.5">
      <c r="B47" s="52" t="s">
        <v>13</v>
      </c>
    </row>
  </sheetData>
  <phoneticPr fontId="0" type="noConversion"/>
  <hyperlinks>
    <hyperlink ref="M8" r:id="rId1" display="http://gain.cloudapp.net/Cgc/Details?id=a08a5d9f-7535-4088-80b2-e7cba674bab7"/>
    <hyperlink ref="M9:M37" r:id="rId2" display="http://gain.cloudapp.net/Cgc/Details?id=a08a5d9f-7535-4088-80b2-e7cba674bab7"/>
  </hyperlinks>
  <pageMargins left="0.25" right="0.25" top="0.75" bottom="0.75" header="0.3" footer="0.3"/>
  <pageSetup paperSize="9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SK Stroykom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Клюкина Ирина Анатольевна</dc:creator>
  <cp:lastModifiedBy>Admin</cp:lastModifiedBy>
  <cp:lastPrinted>2012-04-06T09:46:36Z</cp:lastPrinted>
  <dcterms:created xsi:type="dcterms:W3CDTF">2012-04-06T08:43:01Z</dcterms:created>
  <dcterms:modified xsi:type="dcterms:W3CDTF">2012-08-27T09:40:26Z</dcterms:modified>
</cp:coreProperties>
</file>