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105" windowWidth="19980" windowHeight="92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Лист1!$A$1:$J$50</definedName>
  </definedNames>
  <calcPr calcId="145621"/>
</workbook>
</file>

<file path=xl/calcChain.xml><?xml version="1.0" encoding="utf-8"?>
<calcChain xmlns="http://schemas.openxmlformats.org/spreadsheetml/2006/main">
  <c r="J48" i="1" l="1"/>
  <c r="J47" i="1"/>
  <c r="J46" i="1" l="1"/>
  <c r="J37" i="1"/>
  <c r="H48" i="1"/>
  <c r="J36" i="1" l="1"/>
  <c r="J28" i="1"/>
  <c r="J17" i="1"/>
  <c r="J21" i="1"/>
  <c r="J23" i="1"/>
  <c r="J35" i="1" l="1"/>
  <c r="J34" i="1"/>
  <c r="J33" i="1"/>
  <c r="J31" i="1"/>
  <c r="J25" i="1"/>
  <c r="J24" i="1"/>
  <c r="J18" i="1"/>
  <c r="J30" i="1"/>
  <c r="J29" i="1"/>
  <c r="J20" i="1"/>
  <c r="J19" i="1"/>
  <c r="J26" i="1" l="1"/>
  <c r="E39" i="1" s="1"/>
  <c r="E43" i="1"/>
  <c r="J43" i="1" s="1"/>
  <c r="E44" i="1" l="1"/>
  <c r="J44" i="1" s="1"/>
  <c r="E42" i="1"/>
  <c r="J42" i="1" s="1"/>
  <c r="J39" i="1"/>
  <c r="E40" i="1" l="1"/>
  <c r="J40" i="1" s="1"/>
  <c r="E41" i="1" s="1"/>
  <c r="J41" i="1" s="1"/>
  <c r="E45" i="1" s="1"/>
  <c r="J45" i="1" s="1"/>
</calcChain>
</file>

<file path=xl/sharedStrings.xml><?xml version="1.0" encoding="utf-8"?>
<sst xmlns="http://schemas.openxmlformats.org/spreadsheetml/2006/main" count="97" uniqueCount="69">
  <si>
    <t>№ п.п.</t>
  </si>
  <si>
    <t>Наименование видов работ</t>
  </si>
  <si>
    <t xml:space="preserve">№ частей, глав, $$ и пунктов указаний к разделу или главе СЦ 2004 г. </t>
  </si>
  <si>
    <t>Ед. измерения</t>
  </si>
  <si>
    <t>Объем</t>
  </si>
  <si>
    <t>Расценка</t>
  </si>
  <si>
    <t>Коэффициенты</t>
  </si>
  <si>
    <t>Стоимость (руб.)</t>
  </si>
  <si>
    <t>I. Полевые работы</t>
  </si>
  <si>
    <t>км</t>
  </si>
  <si>
    <t xml:space="preserve"> </t>
  </si>
  <si>
    <t>Сумма :</t>
  </si>
  <si>
    <t>II. Камеральные работы</t>
  </si>
  <si>
    <t>III. Прочие расходы</t>
  </si>
  <si>
    <t>%</t>
  </si>
  <si>
    <t xml:space="preserve">ОУ п. 13 </t>
  </si>
  <si>
    <t>т.80 § 9</t>
  </si>
  <si>
    <t>За применение районного коэффициента к зарплате (п. 2)</t>
  </si>
  <si>
    <t>т.3 § 9      35%</t>
  </si>
  <si>
    <t>т.32 § 1</t>
  </si>
  <si>
    <t>Визуальная съёмка линии электропередач 220(500) кВ, кат. 3</t>
  </si>
  <si>
    <t>т.32 § 2</t>
  </si>
  <si>
    <t>Инструментальная съёмка линии электропередач 220(500) кВ, кат. 3</t>
  </si>
  <si>
    <t>Описание линии, кат.3</t>
  </si>
  <si>
    <t>т.32 § 3</t>
  </si>
  <si>
    <t>т.79 § 2</t>
  </si>
  <si>
    <t>Составление технического отчёта, 10000+5% от стоимости работ более 100 тыс. руб</t>
  </si>
  <si>
    <t>1 отчёт</t>
  </si>
  <si>
    <t>Оформление разрешения 32250+2% от стоимости работ более 100 тыс. руб</t>
  </si>
  <si>
    <t>Съёмка пересечений проектируемых трубопроводов и ВЛ с существующими линейными сооружениями:</t>
  </si>
  <si>
    <t>железными и автомобильными дорогами</t>
  </si>
  <si>
    <t>ВЛ 0,4-20 кВ, линиями связи и контактными сетями</t>
  </si>
  <si>
    <t>т.35 § 1</t>
  </si>
  <si>
    <t>т.35 § 2</t>
  </si>
  <si>
    <t>1 пер-е</t>
  </si>
  <si>
    <t>2 пер-е</t>
  </si>
  <si>
    <t>т.54 § 1</t>
  </si>
  <si>
    <t>1 км трассы</t>
  </si>
  <si>
    <t>Отыскание и обозначение на местности трассы существующих трубопроводов, кабельных линий электропередачи, связи и других подземных сооружений, кат.3</t>
  </si>
  <si>
    <t>ВЛ 35-330  кВ</t>
  </si>
  <si>
    <t>т.35 § 3</t>
  </si>
  <si>
    <t>т.4 §8   23,75%</t>
  </si>
  <si>
    <t>т.5 §5   36,4%</t>
  </si>
  <si>
    <t>Съёмка сооружений наземных при количестве опор на 1 га участка менее 10</t>
  </si>
  <si>
    <t>т.37 § 2</t>
  </si>
  <si>
    <t>6.1</t>
  </si>
  <si>
    <t>6.2</t>
  </si>
  <si>
    <t>6.3</t>
  </si>
  <si>
    <t>Составление описания: подземных и наземных сооружений, кат. сл. 3</t>
  </si>
  <si>
    <t>т.39 § 1</t>
  </si>
  <si>
    <t>11.1</t>
  </si>
  <si>
    <t>11.2</t>
  </si>
  <si>
    <t>11.3</t>
  </si>
  <si>
    <t>1 опора</t>
  </si>
  <si>
    <t>Внутренний трансп. при расст. св.  от 50 км  до 100 км и стоим. изыск. до 300 тыс.руб (п.1-6)</t>
  </si>
  <si>
    <t>Составление плана надземных сооружений на готовой топографической основе</t>
  </si>
  <si>
    <t>12</t>
  </si>
  <si>
    <t>т.76 § 3</t>
  </si>
  <si>
    <t>Составление программы, 15050+5% от стоимости работ более 500 тыс. руб</t>
  </si>
  <si>
    <t>т.78 § 4</t>
  </si>
  <si>
    <t>1 прогр.</t>
  </si>
  <si>
    <t>Внешний трансп. при расст. св.  от 1000 км до 2000 км  (п.1-6, 13)</t>
  </si>
  <si>
    <t>Организация и  ликвидация работ (п. 1-6,13,14)</t>
  </si>
  <si>
    <t xml:space="preserve"> СМЕТА № 01-21</t>
  </si>
  <si>
    <t>Составлена в базисных ценах 01.01.2001 / 01.01.2000</t>
  </si>
  <si>
    <t>Сумма в ценах 01.01.2001 :</t>
  </si>
  <si>
    <t>В ценах 01.01.2000: К=11,37/8,98 = 1,266 по  письмам Госстроя РФ от 04.01.2001 №АШ-9/10 и от 07.10.1999 №АШ-3412/10</t>
  </si>
  <si>
    <t>Итого в ценах 01.01.2001:</t>
  </si>
  <si>
    <t>Обследование существующего участка ВЛ для подвески ВОЛС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</si>
</sst>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name val="Arial"/>
      <family val="2"/>
      <charset val="204"/>
    </font>
    <font>
      <b/>
      <sz val="10"/>
      <name val="Times New Roman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164" fontId="2" fillId="2" borderId="0" xfId="0" applyNumberFormat="1" applyFont="1" applyFill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2" borderId="0" xfId="0" applyFont="1" applyFill="1" applyBorder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164" fontId="2" fillId="0" borderId="2" xfId="0" applyNumberFormat="1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1" fontId="2" fillId="0" borderId="6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1" fontId="2" fillId="0" borderId="0" xfId="0" applyNumberFormat="1" applyFont="1" applyBorder="1"/>
    <xf numFmtId="2" fontId="2" fillId="0" borderId="0" xfId="0" applyNumberFormat="1" applyFont="1" applyBorder="1" applyAlignment="1">
      <alignment horizontal="centerContinuous"/>
    </xf>
    <xf numFmtId="164" fontId="2" fillId="0" borderId="0" xfId="0" applyNumberFormat="1" applyFont="1" applyBorder="1" applyAlignment="1"/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1" fontId="2" fillId="0" borderId="1" xfId="0" applyNumberFormat="1" applyFont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right"/>
    </xf>
    <xf numFmtId="1" fontId="0" fillId="0" borderId="0" xfId="0" applyNumberFormat="1"/>
    <xf numFmtId="0" fontId="2" fillId="0" borderId="2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Continuous" vertical="center"/>
    </xf>
    <xf numFmtId="0" fontId="2" fillId="0" borderId="5" xfId="0" applyFont="1" applyBorder="1" applyAlignment="1">
      <alignment horizontal="left" wrapText="1"/>
    </xf>
    <xf numFmtId="0" fontId="2" fillId="0" borderId="0" xfId="0" applyFont="1" applyFill="1" applyBorder="1" applyAlignment="1">
      <alignment horizontal="right" vertical="center"/>
    </xf>
    <xf numFmtId="1" fontId="2" fillId="3" borderId="9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Continuous" vertical="center"/>
    </xf>
    <xf numFmtId="49" fontId="2" fillId="0" borderId="1" xfId="0" applyNumberFormat="1" applyFont="1" applyFill="1" applyBorder="1" applyAlignment="1">
      <alignment horizontal="centerContinuous" vertical="center"/>
    </xf>
    <xf numFmtId="1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justify" wrapText="1"/>
    </xf>
    <xf numFmtId="0" fontId="2" fillId="0" borderId="7" xfId="0" applyFont="1" applyBorder="1" applyAlignment="1">
      <alignment horizontal="left" wrapText="1"/>
    </xf>
    <xf numFmtId="1" fontId="2" fillId="0" borderId="7" xfId="0" applyNumberFormat="1" applyFont="1" applyFill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" fontId="2" fillId="0" borderId="12" xfId="0" applyNumberFormat="1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0" fontId="2" fillId="0" borderId="13" xfId="0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left" wrapTex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/>
    <xf numFmtId="1" fontId="2" fillId="0" borderId="1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/>
    <xf numFmtId="0" fontId="2" fillId="0" borderId="1" xfId="0" applyFont="1" applyBorder="1" applyAlignment="1">
      <alignment wrapText="1"/>
    </xf>
    <xf numFmtId="164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wrapText="1"/>
    </xf>
    <xf numFmtId="165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right"/>
    </xf>
    <xf numFmtId="1" fontId="2" fillId="0" borderId="2" xfId="0" applyNumberFormat="1" applyFont="1" applyBorder="1"/>
    <xf numFmtId="2" fontId="2" fillId="0" borderId="2" xfId="0" applyNumberFormat="1" applyFont="1" applyBorder="1" applyAlignment="1">
      <alignment horizontal="centerContinuous"/>
    </xf>
    <xf numFmtId="164" fontId="2" fillId="0" borderId="2" xfId="0" applyNumberFormat="1" applyFont="1" applyBorder="1" applyAlignment="1"/>
    <xf numFmtId="1" fontId="2" fillId="0" borderId="3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Fill="1" applyBorder="1" applyAlignment="1">
      <alignment horizontal="right"/>
    </xf>
    <xf numFmtId="1" fontId="2" fillId="0" borderId="3" xfId="0" applyNumberFormat="1" applyFont="1" applyFill="1" applyBorder="1" applyAlignment="1">
      <alignment horizontal="right"/>
    </xf>
    <xf numFmtId="0" fontId="2" fillId="0" borderId="9" xfId="0" applyFont="1" applyFill="1" applyBorder="1" applyAlignment="1">
      <alignment horizontal="centerContinuous" vertical="center"/>
    </xf>
    <xf numFmtId="49" fontId="2" fillId="0" borderId="9" xfId="0" applyNumberFormat="1" applyFont="1" applyFill="1" applyBorder="1" applyAlignment="1">
      <alignment horizontal="centerContinuous" vertical="center"/>
    </xf>
    <xf numFmtId="1" fontId="2" fillId="0" borderId="14" xfId="0" applyNumberFormat="1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centerContinuous" vertical="center"/>
    </xf>
    <xf numFmtId="0" fontId="2" fillId="0" borderId="15" xfId="0" applyFont="1" applyFill="1" applyBorder="1" applyAlignment="1">
      <alignment horizontal="centerContinuous" vertical="center"/>
    </xf>
    <xf numFmtId="49" fontId="2" fillId="0" borderId="13" xfId="0" applyNumberFormat="1" applyFont="1" applyFill="1" applyBorder="1" applyAlignment="1">
      <alignment horizontal="centerContinuous" vertical="center"/>
    </xf>
    <xf numFmtId="0" fontId="2" fillId="0" borderId="10" xfId="0" applyFont="1" applyBorder="1" applyAlignment="1">
      <alignment horizontal="left" vertical="center" wrapText="1"/>
    </xf>
    <xf numFmtId="2" fontId="2" fillId="0" borderId="7" xfId="0" applyNumberFormat="1" applyFont="1" applyBorder="1" applyAlignment="1">
      <alignment horizontal="center" wrapText="1"/>
    </xf>
    <xf numFmtId="1" fontId="2" fillId="0" borderId="7" xfId="0" applyNumberFormat="1" applyFont="1" applyBorder="1" applyAlignment="1">
      <alignment horizontal="right"/>
    </xf>
    <xf numFmtId="1" fontId="2" fillId="0" borderId="7" xfId="0" applyNumberFormat="1" applyFont="1" applyBorder="1"/>
    <xf numFmtId="2" fontId="2" fillId="0" borderId="7" xfId="0" applyNumberFormat="1" applyFont="1" applyBorder="1" applyAlignment="1">
      <alignment horizontal="centerContinuous"/>
    </xf>
    <xf numFmtId="2" fontId="2" fillId="0" borderId="7" xfId="0" applyNumberFormat="1" applyFont="1" applyBorder="1" applyAlignment="1"/>
    <xf numFmtId="164" fontId="2" fillId="0" borderId="7" xfId="0" applyNumberFormat="1" applyFont="1" applyBorder="1" applyAlignment="1"/>
    <xf numFmtId="1" fontId="2" fillId="0" borderId="12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right"/>
    </xf>
    <xf numFmtId="1" fontId="2" fillId="0" borderId="5" xfId="0" applyNumberFormat="1" applyFont="1" applyBorder="1"/>
    <xf numFmtId="2" fontId="2" fillId="0" borderId="5" xfId="0" applyNumberFormat="1" applyFont="1" applyBorder="1" applyAlignment="1">
      <alignment horizontal="centerContinuous"/>
    </xf>
    <xf numFmtId="2" fontId="2" fillId="0" borderId="5" xfId="0" applyNumberFormat="1" applyFont="1" applyBorder="1" applyAlignment="1"/>
    <xf numFmtId="164" fontId="2" fillId="0" borderId="5" xfId="0" applyNumberFormat="1" applyFont="1" applyBorder="1" applyAlignment="1"/>
    <xf numFmtId="1" fontId="2" fillId="0" borderId="8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Continuous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vertical="center" textRotation="90" wrapText="1"/>
    </xf>
    <xf numFmtId="0" fontId="3" fillId="0" borderId="2" xfId="0" applyFont="1" applyBorder="1" applyAlignment="1">
      <alignment horizontal="centerContinuous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164" fontId="3" fillId="0" borderId="2" xfId="0" applyNumberFormat="1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" fontId="2" fillId="0" borderId="9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2" fillId="0" borderId="2" xfId="0" applyNumberFormat="1" applyFont="1" applyFill="1" applyBorder="1" applyAlignment="1">
      <alignment horizontal="left" vertical="justify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2667000</xdr:colOff>
      <xdr:row>49</xdr:row>
      <xdr:rowOff>0</xdr:rowOff>
    </xdr:from>
    <xdr:to>
      <xdr:col>2</xdr:col>
      <xdr:colOff>3040380</xdr:colOff>
      <xdr:row>49</xdr:row>
      <xdr:rowOff>160020</xdr:rowOff>
    </xdr:to>
    <xdr:pic>
      <xdr:nvPicPr>
        <xdr:cNvPr id="2" name="Picture 1" descr="подпись _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480" y="4282440"/>
          <a:ext cx="37338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4" name="Text Box 1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0" name="Text Box 1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2" name="Text Box 1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3" name="Text Box 2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4" name="Text Box 2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7" name="Text Box 2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8" name="Text Box 2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9" name="Text Box 2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4" name="Text Box 3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5" name="Text Box 3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6" name="Text Box 4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7" name="Text Box 4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1" name="Text Box 4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2" name="Text Box 4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5" name="Text Box 5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7" name="Text Box 5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8" name="Text Box 5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9" name="Text Box 5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0" name="Text Box 5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1" name="Text Box 5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2" name="Text Box 5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3" name="Text Box 6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4" name="Text Box 6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5" name="Text Box 6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6" name="Text Box 6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7" name="Text Box 6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8" name="Text Box 6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9" name="Text Box 6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0" name="Text Box 6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1" name="Text Box 6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2" name="Text Box 6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3" name="Text Box 7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4" name="Text Box 7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5" name="Text Box 7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7" name="Text Box 7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8" name="Text Box 7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9" name="Text Box 7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0" name="Text Box 7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1" name="Text Box 7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2" name="Text Box 7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3" name="Text Box 8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4" name="Text Box 8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5" name="Text Box 8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6" name="Text Box 8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7" name="Text Box 8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8" name="Text Box 8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9" name="Text Box 8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0" name="Text Box 8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1" name="Text Box 8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2" name="Text Box 8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3" name="Text Box 9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4" name="Text Box 9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5" name="Text Box 9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6" name="Text Box 9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7" name="Text Box 9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8" name="Text Box 9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9" name="Text Box 9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0" name="Text Box 9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1" name="Text Box 9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2" name="Text Box 9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3" name="Text Box 10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4" name="Text Box 10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5" name="Text Box 10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6" name="Text Box 10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7" name="Text Box 10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8" name="Text Box 10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9" name="Text Box 10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0" name="Text Box 10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1" name="Text Box 10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2" name="Text Box 10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3" name="Text Box 11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4" name="Text Box 11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5" name="Text Box 11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6" name="Text Box 11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7" name="Text Box 11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8" name="Text Box 11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9" name="Text Box 11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20" name="Text Box 11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21" name="Text Box 11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22" name="Text Box 11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23" name="Text Box 12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24" name="Text Box 12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25" name="Text Box 12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26" name="Text Box 12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27" name="Text Box 12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28" name="Text Box 12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29" name="Text Box 12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30" name="Text Box 12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31" name="Text Box 12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32" name="Text Box 12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33" name="Text Box 13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34" name="Text Box 13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35" name="Text Box 13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36" name="Text Box 13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37" name="Text Box 13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38" name="Text Box 13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39" name="Text Box 13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40" name="Text Box 13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41" name="Text Box 13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42" name="Text Box 13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43" name="Text Box 14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44" name="Text Box 14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45" name="Text Box 14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46" name="Text Box 14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47" name="Text Box 14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48" name="Text Box 14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49" name="Text Box 14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50" name="Text Box 14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51" name="Text Box 14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52" name="Text Box 14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53" name="Text Box 15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54" name="Text Box 15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55" name="Text Box 15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56" name="Text Box 15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57" name="Text Box 15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58" name="Text Box 15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59" name="Text Box 15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60" name="Text Box 15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61" name="Text Box 15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62" name="Text Box 15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63" name="Text Box 16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64" name="Text Box 16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65" name="Text Box 16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66" name="Text Box 16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67" name="Text Box 16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68" name="Text Box 16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69" name="Text Box 16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70" name="Text Box 16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71" name="Text Box 16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72" name="Text Box 16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73" name="Text Box 17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74" name="Text Box 17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75" name="Text Box 17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76" name="Text Box 17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77" name="Text Box 17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78" name="Text Box 17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79" name="Text Box 17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80" name="Text Box 17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81" name="Text Box 17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82" name="Text Box 17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83" name="Text Box 18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84" name="Text Box 18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85" name="Text Box 18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86" name="Text Box 18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87" name="Text Box 18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88" name="Text Box 18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89" name="Text Box 18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90" name="Text Box 18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91" name="Text Box 18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92" name="Text Box 18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93" name="Text Box 19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94" name="Text Box 19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95" name="Text Box 19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96" name="Text Box 19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97" name="Text Box 19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98" name="Text Box 19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99" name="Text Box 19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00" name="Text Box 19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01" name="Text Box 19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02" name="Text Box 19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03" name="Text Box 20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04" name="Text Box 20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05" name="Text Box 20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06" name="Text Box 20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07" name="Text Box 20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08" name="Text Box 20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09" name="Text Box 20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10" name="Text Box 20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11" name="Text Box 20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12" name="Text Box 20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13" name="Text Box 21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14" name="Text Box 21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15" name="Text Box 21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16" name="Text Box 21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17" name="Text Box 21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18" name="Text Box 21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19" name="Text Box 21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20" name="Text Box 21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21" name="Text Box 21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22" name="Text Box 21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23" name="Text Box 22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24" name="Text Box 22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25" name="Text Box 22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26" name="Text Box 22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27" name="Text Box 22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28" name="Text Box 22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29" name="Text Box 22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30" name="Text Box 22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31" name="Text Box 22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32" name="Text Box 22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33" name="Text Box 23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34" name="Text Box 23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35" name="Text Box 23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36" name="Text Box 23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37" name="Text Box 23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38" name="Text Box 23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39" name="Text Box 23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40" name="Text Box 23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41" name="Text Box 23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42" name="Text Box 23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43" name="Text Box 24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44" name="Text Box 24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45" name="Text Box 24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46" name="Text Box 24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47" name="Text Box 24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48" name="Text Box 24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49" name="Text Box 24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50" name="Text Box 24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51" name="Text Box 24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52" name="Text Box 24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53" name="Text Box 25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54" name="Text Box 25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55" name="Text Box 25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56" name="Text Box 25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57" name="Text Box 25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58" name="Text Box 25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59" name="Text Box 25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60" name="Text Box 25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61" name="Text Box 25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62" name="Text Box 25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63" name="Text Box 26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64" name="Text Box 26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65" name="Text Box 26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66" name="Text Box 26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67" name="Text Box 26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68" name="Text Box 26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69" name="Text Box 26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70" name="Text Box 26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71" name="Text Box 26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72" name="Text Box 26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73" name="Text Box 27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74" name="Text Box 27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75" name="Text Box 27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76" name="Text Box 27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77" name="Text Box 27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78" name="Text Box 27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79" name="Text Box 27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80" name="Text Box 27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81" name="Text Box 27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82" name="Text Box 27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83" name="Text Box 28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84" name="Text Box 28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85" name="Text Box 28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86" name="Text Box 28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87" name="Text Box 28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88" name="Text Box 28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89" name="Text Box 28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90" name="Text Box 28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91" name="Text Box 28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92" name="Text Box 28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93" name="Text Box 29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94" name="Text Box 29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95" name="Text Box 29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96" name="Text Box 29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97" name="Text Box 29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98" name="Text Box 29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299" name="Text Box 29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00" name="Text Box 29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01" name="Text Box 29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02" name="Text Box 29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03" name="Text Box 30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04" name="Text Box 30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05" name="Text Box 30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06" name="Text Box 30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07" name="Text Box 30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08" name="Text Box 30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09" name="Text Box 30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10" name="Text Box 30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11" name="Text Box 30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12" name="Text Box 30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13" name="Text Box 31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14" name="Text Box 31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15" name="Text Box 31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16" name="Text Box 31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17" name="Text Box 31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18" name="Text Box 31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19" name="Text Box 31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20" name="Text Box 31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21" name="Text Box 31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22" name="Text Box 31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23" name="Text Box 32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24" name="Text Box 32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25" name="Text Box 32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26" name="Text Box 32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27" name="Text Box 32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28" name="Text Box 32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29" name="Text Box 32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30" name="Text Box 32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31" name="Text Box 32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32" name="Text Box 32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33" name="Text Box 33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34" name="Text Box 33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35" name="Text Box 33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36" name="Text Box 33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37" name="Text Box 33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38" name="Text Box 33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39" name="Text Box 33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40" name="Text Box 33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41" name="Text Box 33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42" name="Text Box 33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43" name="Text Box 34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44" name="Text Box 34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45" name="Text Box 34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46" name="Text Box 34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47" name="Text Box 34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48" name="Text Box 34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49" name="Text Box 34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50" name="Text Box 34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51" name="Text Box 34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52" name="Text Box 34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53" name="Text Box 35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54" name="Text Box 35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55" name="Text Box 35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56" name="Text Box 35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57" name="Text Box 35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58" name="Text Box 35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59" name="Text Box 35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60" name="Text Box 35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61" name="Text Box 35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62" name="Text Box 35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63" name="Text Box 36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64" name="Text Box 36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65" name="Text Box 36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66" name="Text Box 36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67" name="Text Box 36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68" name="Text Box 36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69" name="Text Box 36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70" name="Text Box 36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71" name="Text Box 36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72" name="Text Box 36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73" name="Text Box 37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74" name="Text Box 37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75" name="Text Box 37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76" name="Text Box 37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77" name="Text Box 37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78" name="Text Box 37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79" name="Text Box 37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80" name="Text Box 37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81" name="Text Box 37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82" name="Text Box 37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83" name="Text Box 38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84" name="Text Box 38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85" name="Text Box 38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86" name="Text Box 38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87" name="Text Box 38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88" name="Text Box 38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89" name="Text Box 38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90" name="Text Box 38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91" name="Text Box 38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92" name="Text Box 38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93" name="Text Box 39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94" name="Text Box 39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95" name="Text Box 39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96" name="Text Box 39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97" name="Text Box 39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98" name="Text Box 39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399" name="Text Box 39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00" name="Text Box 39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01" name="Text Box 39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02" name="Text Box 39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03" name="Text Box 40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04" name="Text Box 40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05" name="Text Box 40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06" name="Text Box 40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07" name="Text Box 40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08" name="Text Box 40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09" name="Text Box 40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10" name="Text Box 40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11" name="Text Box 40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12" name="Text Box 40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13" name="Text Box 41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14" name="Text Box 41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15" name="Text Box 41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16" name="Text Box 41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17" name="Text Box 41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18" name="Text Box 41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19" name="Text Box 41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20" name="Text Box 41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21" name="Text Box 41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22" name="Text Box 41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23" name="Text Box 42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24" name="Text Box 42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25" name="Text Box 42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26" name="Text Box 42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27" name="Text Box 42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28" name="Text Box 42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29" name="Text Box 42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30" name="Text Box 42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31" name="Text Box 42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32" name="Text Box 42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33" name="Text Box 43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34" name="Text Box 43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35" name="Text Box 43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36" name="Text Box 43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37" name="Text Box 43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38" name="Text Box 43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39" name="Text Box 43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40" name="Text Box 43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41" name="Text Box 43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42" name="Text Box 43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43" name="Text Box 44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44" name="Text Box 44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45" name="Text Box 44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46" name="Text Box 44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47" name="Text Box 44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48" name="Text Box 44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49" name="Text Box 44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50" name="Text Box 44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51" name="Text Box 44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52" name="Text Box 44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53" name="Text Box 45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54" name="Text Box 45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55" name="Text Box 45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56" name="Text Box 45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57" name="Text Box 45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58" name="Text Box 45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59" name="Text Box 45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60" name="Text Box 45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61" name="Text Box 45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62" name="Text Box 45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63" name="Text Box 46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64" name="Text Box 46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65" name="Text Box 46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66" name="Text Box 46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67" name="Text Box 46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68" name="Text Box 46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69" name="Text Box 46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70" name="Text Box 46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71" name="Text Box 46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72" name="Text Box 46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73" name="Text Box 47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74" name="Text Box 47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75" name="Text Box 47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76" name="Text Box 47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77" name="Text Box 47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78" name="Text Box 47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79" name="Text Box 47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80" name="Text Box 47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81" name="Text Box 47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82" name="Text Box 47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83" name="Text Box 48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84" name="Text Box 48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85" name="Text Box 48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86" name="Text Box 48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87" name="Text Box 48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88" name="Text Box 48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89" name="Text Box 48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90" name="Text Box 48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91" name="Text Box 48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92" name="Text Box 48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93" name="Text Box 49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94" name="Text Box 49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95" name="Text Box 49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96" name="Text Box 49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97" name="Text Box 49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98" name="Text Box 49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499" name="Text Box 49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00" name="Text Box 49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01" name="Text Box 49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02" name="Text Box 49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03" name="Text Box 50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04" name="Text Box 50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05" name="Text Box 50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06" name="Text Box 50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07" name="Text Box 50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08" name="Text Box 50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09" name="Text Box 50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10" name="Text Box 50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11" name="Text Box 50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12" name="Text Box 50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13" name="Text Box 51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14" name="Text Box 51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15" name="Text Box 51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16" name="Text Box 51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17" name="Text Box 51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18" name="Text Box 51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19" name="Text Box 51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20" name="Text Box 51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21" name="Text Box 51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22" name="Text Box 51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23" name="Text Box 52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24" name="Text Box 52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25" name="Text Box 52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26" name="Text Box 52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27" name="Text Box 52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28" name="Text Box 52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29" name="Text Box 52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30" name="Text Box 52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31" name="Text Box 52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32" name="Text Box 52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33" name="Text Box 53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34" name="Text Box 53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35" name="Text Box 53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36" name="Text Box 53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37" name="Text Box 53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38" name="Text Box 53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39" name="Text Box 53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40" name="Text Box 53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41" name="Text Box 53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42" name="Text Box 53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43" name="Text Box 54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44" name="Text Box 54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45" name="Text Box 54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46" name="Text Box 54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47" name="Text Box 54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48" name="Text Box 54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49" name="Text Box 54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50" name="Text Box 54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51" name="Text Box 54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52" name="Text Box 54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53" name="Text Box 55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54" name="Text Box 55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55" name="Text Box 55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56" name="Text Box 55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57" name="Text Box 55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58" name="Text Box 55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59" name="Text Box 55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60" name="Text Box 55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61" name="Text Box 55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62" name="Text Box 55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63" name="Text Box 56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64" name="Text Box 56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65" name="Text Box 56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66" name="Text Box 56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67" name="Text Box 56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68" name="Text Box 56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69" name="Text Box 56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70" name="Text Box 56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71" name="Text Box 56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72" name="Text Box 56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73" name="Text Box 57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74" name="Text Box 57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75" name="Text Box 57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76" name="Text Box 57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77" name="Text Box 57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78" name="Text Box 57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79" name="Text Box 57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80" name="Text Box 57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81" name="Text Box 57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82" name="Text Box 57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83" name="Text Box 58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84" name="Text Box 58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85" name="Text Box 58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86" name="Text Box 58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87" name="Text Box 58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88" name="Text Box 58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89" name="Text Box 58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90" name="Text Box 58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91" name="Text Box 58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92" name="Text Box 58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93" name="Text Box 59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94" name="Text Box 59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95" name="Text Box 59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96" name="Text Box 59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97" name="Text Box 59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98" name="Text Box 59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599" name="Text Box 59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00" name="Text Box 59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01" name="Text Box 59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02" name="Text Box 59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03" name="Text Box 60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04" name="Text Box 60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05" name="Text Box 60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06" name="Text Box 60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07" name="Text Box 60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08" name="Text Box 60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09" name="Text Box 60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10" name="Text Box 60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11" name="Text Box 60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12" name="Text Box 60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13" name="Text Box 61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14" name="Text Box 61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15" name="Text Box 61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16" name="Text Box 61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17" name="Text Box 61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18" name="Text Box 61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19" name="Text Box 61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20" name="Text Box 61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21" name="Text Box 61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22" name="Text Box 61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23" name="Text Box 62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24" name="Text Box 62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25" name="Text Box 62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26" name="Text Box 62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27" name="Text Box 62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28" name="Text Box 62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29" name="Text Box 62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30" name="Text Box 62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31" name="Text Box 62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32" name="Text Box 62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33" name="Text Box 63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34" name="Text Box 63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35" name="Text Box 63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36" name="Text Box 63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37" name="Text Box 63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38" name="Text Box 63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39" name="Text Box 63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40" name="Text Box 63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41" name="Text Box 63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42" name="Text Box 63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43" name="Text Box 64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44" name="Text Box 64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45" name="Text Box 64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46" name="Text Box 64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47" name="Text Box 64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48" name="Text Box 64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49" name="Text Box 64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50" name="Text Box 64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51" name="Text Box 64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52" name="Text Box 64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53" name="Text Box 65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54" name="Text Box 65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55" name="Text Box 65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56" name="Text Box 65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57" name="Text Box 65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58" name="Text Box 65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59" name="Text Box 65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60" name="Text Box 65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61" name="Text Box 65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62" name="Text Box 65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63" name="Text Box 66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64" name="Text Box 66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65" name="Text Box 66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66" name="Text Box 66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67" name="Text Box 66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68" name="Text Box 66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69" name="Text Box 66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70" name="Text Box 66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71" name="Text Box 66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72" name="Text Box 66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73" name="Text Box 67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74" name="Text Box 67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75" name="Text Box 67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76" name="Text Box 67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77" name="Text Box 67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78" name="Text Box 67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79" name="Text Box 67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80" name="Text Box 67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81" name="Text Box 67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82" name="Text Box 67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83" name="Text Box 68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84" name="Text Box 68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85" name="Text Box 68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86" name="Text Box 68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87" name="Text Box 68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88" name="Text Box 68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89" name="Text Box 68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90" name="Text Box 68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91" name="Text Box 68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92" name="Text Box 68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93" name="Text Box 69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94" name="Text Box 69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95" name="Text Box 69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96" name="Text Box 69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97" name="Text Box 69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98" name="Text Box 69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699" name="Text Box 69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00" name="Text Box 69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01" name="Text Box 69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02" name="Text Box 69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03" name="Text Box 70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04" name="Text Box 70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05" name="Text Box 70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06" name="Text Box 70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07" name="Text Box 70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08" name="Text Box 70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09" name="Text Box 70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10" name="Text Box 70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11" name="Text Box 70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12" name="Text Box 70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13" name="Text Box 71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14" name="Text Box 71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15" name="Text Box 71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16" name="Text Box 71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17" name="Text Box 71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18" name="Text Box 71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19" name="Text Box 71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20" name="Text Box 71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21" name="Text Box 71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22" name="Text Box 71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23" name="Text Box 72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24" name="Text Box 72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25" name="Text Box 72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26" name="Text Box 72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27" name="Text Box 72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28" name="Text Box 72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29" name="Text Box 72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30" name="Text Box 72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31" name="Text Box 72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32" name="Text Box 72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33" name="Text Box 73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34" name="Text Box 73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35" name="Text Box 73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36" name="Text Box 73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37" name="Text Box 73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38" name="Text Box 73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39" name="Text Box 73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40" name="Text Box 73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41" name="Text Box 73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42" name="Text Box 73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43" name="Text Box 74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44" name="Text Box 74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45" name="Text Box 74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46" name="Text Box 74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47" name="Text Box 74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48" name="Text Box 74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49" name="Text Box 74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50" name="Text Box 74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51" name="Text Box 74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52" name="Text Box 74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53" name="Text Box 75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54" name="Text Box 75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55" name="Text Box 75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56" name="Text Box 75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57" name="Text Box 75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58" name="Text Box 75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59" name="Text Box 75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60" name="Text Box 75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61" name="Text Box 75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62" name="Text Box 75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63" name="Text Box 76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64" name="Text Box 76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65" name="Text Box 76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66" name="Text Box 76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67" name="Text Box 76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68" name="Text Box 76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69" name="Text Box 76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70" name="Text Box 76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71" name="Text Box 76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72" name="Text Box 76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73" name="Text Box 77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74" name="Text Box 77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75" name="Text Box 77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76" name="Text Box 77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77" name="Text Box 77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78" name="Text Box 77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79" name="Text Box 77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80" name="Text Box 77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81" name="Text Box 77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82" name="Text Box 77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83" name="Text Box 78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84" name="Text Box 78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85" name="Text Box 78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86" name="Text Box 78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87" name="Text Box 78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88" name="Text Box 78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89" name="Text Box 78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90" name="Text Box 78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91" name="Text Box 78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92" name="Text Box 78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93" name="Text Box 79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94" name="Text Box 79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95" name="Text Box 79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96" name="Text Box 79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97" name="Text Box 79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98" name="Text Box 79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799" name="Text Box 79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00" name="Text Box 79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01" name="Text Box 79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02" name="Text Box 79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03" name="Text Box 80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04" name="Text Box 80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05" name="Text Box 80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06" name="Text Box 80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07" name="Text Box 80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08" name="Text Box 80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09" name="Text Box 80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10" name="Text Box 80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11" name="Text Box 80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12" name="Text Box 80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13" name="Text Box 81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14" name="Text Box 81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15" name="Text Box 81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16" name="Text Box 81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17" name="Text Box 81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18" name="Text Box 81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19" name="Text Box 81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20" name="Text Box 81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21" name="Text Box 81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22" name="Text Box 81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23" name="Text Box 82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24" name="Text Box 82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25" name="Text Box 82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26" name="Text Box 82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27" name="Text Box 82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28" name="Text Box 82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29" name="Text Box 82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30" name="Text Box 82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31" name="Text Box 82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32" name="Text Box 82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33" name="Text Box 83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34" name="Text Box 83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35" name="Text Box 83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36" name="Text Box 83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37" name="Text Box 83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38" name="Text Box 83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39" name="Text Box 83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40" name="Text Box 83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41" name="Text Box 83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42" name="Text Box 83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43" name="Text Box 84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44" name="Text Box 84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45" name="Text Box 84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46" name="Text Box 84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47" name="Text Box 84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48" name="Text Box 84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49" name="Text Box 84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50" name="Text Box 84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51" name="Text Box 84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52" name="Text Box 84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53" name="Text Box 85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54" name="Text Box 85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55" name="Text Box 85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56" name="Text Box 85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57" name="Text Box 85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58" name="Text Box 85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59" name="Text Box 85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60" name="Text Box 85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61" name="Text Box 85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62" name="Text Box 85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63" name="Text Box 86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64" name="Text Box 86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65" name="Text Box 86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66" name="Text Box 86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67" name="Text Box 86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68" name="Text Box 86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69" name="Text Box 86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70" name="Text Box 86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71" name="Text Box 86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72" name="Text Box 86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73" name="Text Box 87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74" name="Text Box 87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75" name="Text Box 87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76" name="Text Box 87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77" name="Text Box 87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78" name="Text Box 87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79" name="Text Box 87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80" name="Text Box 87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81" name="Text Box 87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82" name="Text Box 87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83" name="Text Box 88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84" name="Text Box 88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85" name="Text Box 88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86" name="Text Box 88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87" name="Text Box 88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88" name="Text Box 88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89" name="Text Box 88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90" name="Text Box 88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91" name="Text Box 88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92" name="Text Box 88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93" name="Text Box 89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94" name="Text Box 89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95" name="Text Box 89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96" name="Text Box 89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97" name="Text Box 89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98" name="Text Box 89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899" name="Text Box 89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00" name="Text Box 89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01" name="Text Box 89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02" name="Text Box 89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03" name="Text Box 90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04" name="Text Box 90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05" name="Text Box 90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06" name="Text Box 90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07" name="Text Box 90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08" name="Text Box 90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09" name="Text Box 90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10" name="Text Box 90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11" name="Text Box 90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12" name="Text Box 90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13" name="Text Box 91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14" name="Text Box 91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15" name="Text Box 91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16" name="Text Box 91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17" name="Text Box 91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18" name="Text Box 91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19" name="Text Box 91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20" name="Text Box 91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21" name="Text Box 91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22" name="Text Box 91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23" name="Text Box 92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24" name="Text Box 92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25" name="Text Box 92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26" name="Text Box 92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27" name="Text Box 92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28" name="Text Box 92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29" name="Text Box 92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30" name="Text Box 92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31" name="Text Box 92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32" name="Text Box 92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33" name="Text Box 93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34" name="Text Box 93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35" name="Text Box 93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36" name="Text Box 93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37" name="Text Box 93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38" name="Text Box 93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39" name="Text Box 93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40" name="Text Box 93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41" name="Text Box 93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42" name="Text Box 93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43" name="Text Box 94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44" name="Text Box 94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45" name="Text Box 94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46" name="Text Box 94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47" name="Text Box 94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48" name="Text Box 94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49" name="Text Box 94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50" name="Text Box 94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51" name="Text Box 94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52" name="Text Box 94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53" name="Text Box 95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54" name="Text Box 95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55" name="Text Box 95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56" name="Text Box 95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57" name="Text Box 95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58" name="Text Box 95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59" name="Text Box 95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60" name="Text Box 95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61" name="Text Box 95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62" name="Text Box 95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63" name="Text Box 96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64" name="Text Box 96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65" name="Text Box 96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66" name="Text Box 96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67" name="Text Box 96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68" name="Text Box 96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69" name="Text Box 96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70" name="Text Box 96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71" name="Text Box 96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72" name="Text Box 96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73" name="Text Box 97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74" name="Text Box 97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75" name="Text Box 97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76" name="Text Box 97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77" name="Text Box 97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78" name="Text Box 97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79" name="Text Box 97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80" name="Text Box 97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81" name="Text Box 97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82" name="Text Box 97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83" name="Text Box 98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84" name="Text Box 98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85" name="Text Box 98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86" name="Text Box 98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87" name="Text Box 98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88" name="Text Box 98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89" name="Text Box 98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90" name="Text Box 98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91" name="Text Box 98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92" name="Text Box 98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93" name="Text Box 99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94" name="Text Box 99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95" name="Text Box 99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96" name="Text Box 99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97" name="Text Box 99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98" name="Text Box 99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999" name="Text Box 99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00" name="Text Box 99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01" name="Text Box 99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02" name="Text Box 99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03" name="Text Box 100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04" name="Text Box 100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05" name="Text Box 100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06" name="Text Box 100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07" name="Text Box 100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08" name="Text Box 100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09" name="Text Box 100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10" name="Text Box 100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11" name="Text Box 100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12" name="Text Box 100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13" name="Text Box 101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14" name="Text Box 101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15" name="Text Box 101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16" name="Text Box 101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17" name="Text Box 101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18" name="Text Box 101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19" name="Text Box 101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20" name="Text Box 101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21" name="Text Box 101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22" name="Text Box 101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23" name="Text Box 102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24" name="Text Box 102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25" name="Text Box 102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26" name="Text Box 102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27" name="Text Box 102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28" name="Text Box 102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29" name="Text Box 102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30" name="Text Box 102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31" name="Text Box 102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32" name="Text Box 102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33" name="Text Box 103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34" name="Text Box 103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35" name="Text Box 103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36" name="Text Box 103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37" name="Text Box 103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38" name="Text Box 103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39" name="Text Box 103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40" name="Text Box 103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41" name="Text Box 103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42" name="Text Box 103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43" name="Text Box 104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44" name="Text Box 104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45" name="Text Box 104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46" name="Text Box 104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47" name="Text Box 104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48" name="Text Box 104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49" name="Text Box 104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50" name="Text Box 104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51" name="Text Box 104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52" name="Text Box 104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53" name="Text Box 105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54" name="Text Box 105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55" name="Text Box 105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56" name="Text Box 105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57" name="Text Box 105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58" name="Text Box 105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59" name="Text Box 105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60" name="Text Box 105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61" name="Text Box 105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62" name="Text Box 105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63" name="Text Box 106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64" name="Text Box 106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65" name="Text Box 106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66" name="Text Box 106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67" name="Text Box 106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68" name="Text Box 106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69" name="Text Box 106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70" name="Text Box 106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71" name="Text Box 106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72" name="Text Box 106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73" name="Text Box 107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74" name="Text Box 107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75" name="Text Box 107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76" name="Text Box 107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77" name="Text Box 107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78" name="Text Box 107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79" name="Text Box 107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80" name="Text Box 107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81" name="Text Box 107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82" name="Text Box 107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83" name="Text Box 108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84" name="Text Box 108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85" name="Text Box 108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86" name="Text Box 108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87" name="Text Box 108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88" name="Text Box 108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89" name="Text Box 108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90" name="Text Box 108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91" name="Text Box 108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92" name="Text Box 108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93" name="Text Box 109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94" name="Text Box 109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95" name="Text Box 109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96" name="Text Box 109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97" name="Text Box 109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98" name="Text Box 109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099" name="Text Box 109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00" name="Text Box 109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01" name="Text Box 109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02" name="Text Box 109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03" name="Text Box 110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04" name="Text Box 110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05" name="Text Box 110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06" name="Text Box 110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07" name="Text Box 110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08" name="Text Box 110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09" name="Text Box 110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10" name="Text Box 110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11" name="Text Box 110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12" name="Text Box 110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13" name="Text Box 111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14" name="Text Box 111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15" name="Text Box 111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16" name="Text Box 111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17" name="Text Box 111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18" name="Text Box 111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19" name="Text Box 111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20" name="Text Box 111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21" name="Text Box 111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22" name="Text Box 111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23" name="Text Box 112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24" name="Text Box 112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25" name="Text Box 112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26" name="Text Box 112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27" name="Text Box 112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28" name="Text Box 112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29" name="Text Box 112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30" name="Text Box 112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31" name="Text Box 112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32" name="Text Box 112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33" name="Text Box 113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34" name="Text Box 113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35" name="Text Box 113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36" name="Text Box 113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37" name="Text Box 113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38" name="Text Box 113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39" name="Text Box 113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40" name="Text Box 113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41" name="Text Box 113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42" name="Text Box 113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43" name="Text Box 114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44" name="Text Box 114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45" name="Text Box 114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46" name="Text Box 1143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47" name="Text Box 1144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48" name="Text Box 1145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49" name="Text Box 1146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50" name="Text Box 1147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51" name="Text Box 1148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52" name="Text Box 1149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53" name="Text Box 1150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54" name="Text Box 1151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76200</xdr:colOff>
      <xdr:row>4</xdr:row>
      <xdr:rowOff>9525</xdr:rowOff>
    </xdr:to>
    <xdr:sp macro="" textlink="">
      <xdr:nvSpPr>
        <xdr:cNvPr id="1155" name="Text Box 1152"/>
        <xdr:cNvSpPr txBox="1">
          <a:spLocks noChangeArrowheads="1"/>
        </xdr:cNvSpPr>
      </xdr:nvSpPr>
      <xdr:spPr bwMode="auto">
        <a:xfrm>
          <a:off x="3257550" y="581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0"/>
  <sheetViews>
    <sheetView tabSelected="1" view="pageBreakPreview" topLeftCell="A16" zoomScale="90" zoomScaleNormal="100" zoomScaleSheetLayoutView="90" workbookViewId="0">
      <selection activeCell="B50" sqref="B50:H50"/>
    </sheetView>
  </sheetViews>
  <sheetFormatPr defaultRowHeight="15" x14ac:dyDescent="0.25"/>
  <cols>
    <col min="1" max="1" width="4.7109375" customWidth="1"/>
    <col min="2" max="2" width="33.85546875" customWidth="1"/>
    <col min="3" max="3" width="12.5703125" customWidth="1"/>
    <col min="4" max="4" width="7.28515625" customWidth="1"/>
    <col min="5" max="5" width="7.7109375" customWidth="1"/>
    <col min="6" max="6" width="6.28515625" customWidth="1"/>
    <col min="7" max="7" width="7" customWidth="1"/>
    <col min="8" max="8" width="5.28515625" customWidth="1"/>
    <col min="9" max="9" width="3.85546875" customWidth="1"/>
    <col min="10" max="10" width="10.7109375" customWidth="1"/>
  </cols>
  <sheetData>
    <row r="2" spans="1:10" ht="15.75" x14ac:dyDescent="0.25">
      <c r="A2" s="1" t="s">
        <v>63</v>
      </c>
      <c r="B2" s="2"/>
      <c r="C2" s="2"/>
      <c r="D2" s="2"/>
      <c r="E2" s="2"/>
      <c r="F2" s="2"/>
      <c r="G2" s="2"/>
      <c r="H2" s="2"/>
      <c r="I2" s="3"/>
      <c r="J2" s="4"/>
    </row>
    <row r="3" spans="1:10" x14ac:dyDescent="0.25">
      <c r="A3" s="104" t="s">
        <v>68</v>
      </c>
      <c r="B3" s="2"/>
      <c r="C3" s="2"/>
      <c r="D3" s="2"/>
      <c r="E3" s="2"/>
      <c r="F3" s="2"/>
      <c r="G3" s="2"/>
      <c r="H3" s="2"/>
      <c r="I3" s="3"/>
      <c r="J3" s="4"/>
    </row>
    <row r="4" spans="1:10" x14ac:dyDescent="0.25">
      <c r="A4" s="105"/>
      <c r="B4" s="106"/>
      <c r="C4" s="107"/>
      <c r="D4" s="108"/>
      <c r="E4" s="109"/>
      <c r="F4" s="109"/>
      <c r="G4" s="109"/>
      <c r="H4" s="109"/>
      <c r="I4" s="109"/>
      <c r="J4" s="109"/>
    </row>
    <row r="5" spans="1:10" x14ac:dyDescent="0.25">
      <c r="A5" s="110"/>
      <c r="B5" s="125"/>
      <c r="C5" s="125"/>
      <c r="D5" s="120"/>
      <c r="E5" s="120"/>
      <c r="F5" s="120"/>
      <c r="G5" s="120"/>
      <c r="H5" s="120"/>
      <c r="I5" s="120"/>
      <c r="J5" s="110"/>
    </row>
    <row r="6" spans="1:10" x14ac:dyDescent="0.25">
      <c r="A6" s="110"/>
      <c r="B6" s="125"/>
      <c r="C6" s="125"/>
      <c r="D6" s="120"/>
      <c r="E6" s="120"/>
      <c r="F6" s="120"/>
      <c r="G6" s="120"/>
      <c r="H6" s="120"/>
      <c r="I6" s="120"/>
      <c r="J6" s="110"/>
    </row>
    <row r="7" spans="1:10" x14ac:dyDescent="0.25">
      <c r="A7" s="110"/>
      <c r="B7" s="125"/>
      <c r="C7" s="125"/>
      <c r="D7" s="120"/>
      <c r="E7" s="120"/>
      <c r="F7" s="120"/>
      <c r="G7" s="120"/>
      <c r="H7" s="120"/>
      <c r="I7" s="120"/>
      <c r="J7" s="110"/>
    </row>
    <row r="8" spans="1:10" x14ac:dyDescent="0.25">
      <c r="A8" s="110"/>
      <c r="B8" s="125"/>
      <c r="C8" s="125"/>
      <c r="D8" s="120"/>
      <c r="E8" s="120"/>
      <c r="F8" s="120"/>
      <c r="G8" s="120"/>
      <c r="H8" s="120"/>
      <c r="I8" s="120"/>
      <c r="J8" s="110"/>
    </row>
    <row r="9" spans="1:10" x14ac:dyDescent="0.25">
      <c r="A9" s="110"/>
      <c r="B9" s="121"/>
      <c r="C9" s="121"/>
      <c r="D9" s="120"/>
      <c r="E9" s="120"/>
      <c r="F9" s="120"/>
      <c r="G9" s="120"/>
      <c r="H9" s="120"/>
      <c r="I9" s="120"/>
      <c r="J9" s="110"/>
    </row>
    <row r="10" spans="1:10" x14ac:dyDescent="0.25">
      <c r="A10" s="110"/>
      <c r="B10" s="125"/>
      <c r="C10" s="125"/>
      <c r="D10" s="126"/>
      <c r="E10" s="126"/>
      <c r="F10" s="126"/>
      <c r="G10" s="126"/>
      <c r="H10" s="126"/>
      <c r="I10" s="126"/>
      <c r="J10" s="5"/>
    </row>
    <row r="11" spans="1:10" x14ac:dyDescent="0.25">
      <c r="A11" s="110"/>
      <c r="B11" s="125"/>
      <c r="C11" s="125"/>
      <c r="D11" s="126"/>
      <c r="E11" s="126"/>
      <c r="F11" s="126"/>
      <c r="G11" s="126"/>
      <c r="H11" s="126"/>
      <c r="I11" s="126"/>
      <c r="J11" s="5"/>
    </row>
    <row r="12" spans="1:10" x14ac:dyDescent="0.25">
      <c r="A12" s="110"/>
      <c r="B12" s="125"/>
      <c r="C12" s="125"/>
      <c r="D12" s="126"/>
      <c r="E12" s="126"/>
      <c r="F12" s="126"/>
      <c r="G12" s="126"/>
      <c r="H12" s="126"/>
      <c r="I12" s="126"/>
      <c r="J12" s="5"/>
    </row>
    <row r="13" spans="1:10" x14ac:dyDescent="0.25">
      <c r="A13" s="110"/>
      <c r="B13" s="127" t="s">
        <v>64</v>
      </c>
      <c r="C13" s="127"/>
      <c r="D13" s="127"/>
      <c r="E13" s="127"/>
      <c r="F13" s="127"/>
      <c r="G13" s="127"/>
      <c r="H13" s="127"/>
      <c r="I13" s="127"/>
      <c r="J13" s="5"/>
    </row>
    <row r="14" spans="1:10" x14ac:dyDescent="0.25">
      <c r="A14" s="110"/>
      <c r="B14" s="111"/>
      <c r="C14" s="111"/>
      <c r="D14" s="111"/>
      <c r="E14" s="111"/>
      <c r="F14" s="111"/>
      <c r="G14" s="111"/>
      <c r="H14" s="111"/>
      <c r="I14" s="111"/>
      <c r="J14" s="5"/>
    </row>
    <row r="15" spans="1:10" ht="57.6" customHeight="1" x14ac:dyDescent="0.25">
      <c r="A15" s="112" t="s">
        <v>0</v>
      </c>
      <c r="B15" s="113" t="s">
        <v>1</v>
      </c>
      <c r="C15" s="113" t="s">
        <v>2</v>
      </c>
      <c r="D15" s="114" t="s">
        <v>3</v>
      </c>
      <c r="E15" s="114" t="s">
        <v>4</v>
      </c>
      <c r="F15" s="115" t="s">
        <v>5</v>
      </c>
      <c r="G15" s="116"/>
      <c r="H15" s="117" t="s">
        <v>6</v>
      </c>
      <c r="I15" s="118"/>
      <c r="J15" s="119" t="s">
        <v>7</v>
      </c>
    </row>
    <row r="16" spans="1:10" x14ac:dyDescent="0.25">
      <c r="A16" s="6" t="s">
        <v>8</v>
      </c>
      <c r="B16" s="7"/>
      <c r="C16" s="33"/>
      <c r="D16" s="7"/>
      <c r="E16" s="7"/>
      <c r="F16" s="7"/>
      <c r="G16" s="7"/>
      <c r="H16" s="7"/>
      <c r="I16" s="8"/>
      <c r="J16" s="9"/>
    </row>
    <row r="17" spans="1:10" ht="38.25" x14ac:dyDescent="0.25">
      <c r="A17" s="83">
        <v>1</v>
      </c>
      <c r="B17" s="32" t="s">
        <v>43</v>
      </c>
      <c r="C17" s="34" t="s">
        <v>44</v>
      </c>
      <c r="D17" s="31" t="s">
        <v>53</v>
      </c>
      <c r="E17" s="35">
        <v>475</v>
      </c>
      <c r="F17" s="35">
        <v>74</v>
      </c>
      <c r="G17" s="24"/>
      <c r="H17" s="24"/>
      <c r="I17" s="30"/>
      <c r="J17" s="10">
        <f t="shared" ref="J17:J25" si="0">PRODUCT(E17:I17)</f>
        <v>35150</v>
      </c>
    </row>
    <row r="18" spans="1:10" ht="25.5" x14ac:dyDescent="0.25">
      <c r="A18" s="83">
        <v>2</v>
      </c>
      <c r="B18" s="94" t="s">
        <v>20</v>
      </c>
      <c r="C18" s="34" t="s">
        <v>19</v>
      </c>
      <c r="D18" s="95" t="s">
        <v>9</v>
      </c>
      <c r="E18" s="96">
        <v>191</v>
      </c>
      <c r="F18" s="97">
        <v>166</v>
      </c>
      <c r="G18" s="98"/>
      <c r="H18" s="99" t="s">
        <v>10</v>
      </c>
      <c r="I18" s="100"/>
      <c r="J18" s="101">
        <f t="shared" si="0"/>
        <v>31706</v>
      </c>
    </row>
    <row r="19" spans="1:10" ht="25.5" x14ac:dyDescent="0.25">
      <c r="A19" s="83">
        <v>3</v>
      </c>
      <c r="B19" s="57" t="s">
        <v>22</v>
      </c>
      <c r="C19" s="53" t="s">
        <v>21</v>
      </c>
      <c r="D19" s="103" t="s">
        <v>9</v>
      </c>
      <c r="E19" s="68">
        <v>191</v>
      </c>
      <c r="F19" s="69">
        <v>454</v>
      </c>
      <c r="G19" s="70"/>
      <c r="H19" s="58"/>
      <c r="I19" s="71"/>
      <c r="J19" s="72">
        <f t="shared" si="0"/>
        <v>86714</v>
      </c>
    </row>
    <row r="20" spans="1:10" x14ac:dyDescent="0.25">
      <c r="A20" s="76">
        <v>4</v>
      </c>
      <c r="B20" s="86" t="s">
        <v>23</v>
      </c>
      <c r="C20" s="43" t="s">
        <v>24</v>
      </c>
      <c r="D20" s="102" t="s">
        <v>9</v>
      </c>
      <c r="E20" s="88">
        <v>191</v>
      </c>
      <c r="F20" s="89">
        <v>51</v>
      </c>
      <c r="G20" s="90"/>
      <c r="H20" s="91"/>
      <c r="I20" s="92"/>
      <c r="J20" s="93">
        <f t="shared" si="0"/>
        <v>9741</v>
      </c>
    </row>
    <row r="21" spans="1:10" ht="63.75" x14ac:dyDescent="0.25">
      <c r="A21" s="84">
        <v>5</v>
      </c>
      <c r="B21" s="86" t="s">
        <v>38</v>
      </c>
      <c r="C21" s="43" t="s">
        <v>36</v>
      </c>
      <c r="D21" s="87" t="s">
        <v>37</v>
      </c>
      <c r="E21" s="88">
        <v>191</v>
      </c>
      <c r="F21" s="89">
        <v>852</v>
      </c>
      <c r="G21" s="90"/>
      <c r="H21" s="91"/>
      <c r="I21" s="92"/>
      <c r="J21" s="93">
        <f>PRODUCT(E21:I21)</f>
        <v>162732</v>
      </c>
    </row>
    <row r="22" spans="1:10" ht="38.25" x14ac:dyDescent="0.25">
      <c r="A22" s="76">
        <v>6</v>
      </c>
      <c r="B22" s="12" t="s">
        <v>29</v>
      </c>
      <c r="C22" s="13"/>
      <c r="D22" s="11"/>
      <c r="E22" s="40"/>
      <c r="F22" s="14"/>
      <c r="G22" s="15"/>
      <c r="H22" s="11"/>
      <c r="I22" s="16"/>
      <c r="J22" s="10"/>
    </row>
    <row r="23" spans="1:10" ht="25.5" x14ac:dyDescent="0.25">
      <c r="A23" s="77" t="s">
        <v>45</v>
      </c>
      <c r="B23" s="57" t="s">
        <v>30</v>
      </c>
      <c r="C23" s="53" t="s">
        <v>32</v>
      </c>
      <c r="D23" s="58" t="s">
        <v>34</v>
      </c>
      <c r="E23" s="68">
        <v>4</v>
      </c>
      <c r="F23" s="69">
        <v>763</v>
      </c>
      <c r="G23" s="70"/>
      <c r="H23" s="58"/>
      <c r="I23" s="71"/>
      <c r="J23" s="72">
        <f>PRODUCT(E23:I23)</f>
        <v>3052</v>
      </c>
    </row>
    <row r="24" spans="1:10" ht="25.5" x14ac:dyDescent="0.25">
      <c r="A24" s="77" t="s">
        <v>46</v>
      </c>
      <c r="B24" s="60" t="s">
        <v>31</v>
      </c>
      <c r="C24" s="53" t="s">
        <v>33</v>
      </c>
      <c r="D24" s="58" t="s">
        <v>34</v>
      </c>
      <c r="E24" s="68">
        <v>2</v>
      </c>
      <c r="F24" s="69">
        <v>452</v>
      </c>
      <c r="G24" s="70"/>
      <c r="H24" s="58"/>
      <c r="I24" s="71"/>
      <c r="J24" s="72">
        <f t="shared" si="0"/>
        <v>904</v>
      </c>
    </row>
    <row r="25" spans="1:10" x14ac:dyDescent="0.25">
      <c r="A25" s="85" t="s">
        <v>47</v>
      </c>
      <c r="B25" s="12" t="s">
        <v>39</v>
      </c>
      <c r="C25" s="13" t="s">
        <v>40</v>
      </c>
      <c r="D25" s="11" t="s">
        <v>35</v>
      </c>
      <c r="E25" s="39">
        <v>1</v>
      </c>
      <c r="F25" s="14">
        <v>633</v>
      </c>
      <c r="G25" s="15"/>
      <c r="H25" s="11"/>
      <c r="I25" s="16"/>
      <c r="J25" s="10">
        <f t="shared" si="0"/>
        <v>633</v>
      </c>
    </row>
    <row r="26" spans="1:10" x14ac:dyDescent="0.25">
      <c r="A26" s="20"/>
      <c r="B26" s="133" t="s">
        <v>11</v>
      </c>
      <c r="C26" s="133"/>
      <c r="D26" s="133"/>
      <c r="E26" s="133"/>
      <c r="F26" s="133"/>
      <c r="G26" s="133"/>
      <c r="H26" s="133"/>
      <c r="I26" s="133"/>
      <c r="J26" s="36">
        <f>SUM(J17:J25)</f>
        <v>330632</v>
      </c>
    </row>
    <row r="27" spans="1:10" x14ac:dyDescent="0.25">
      <c r="A27" s="22"/>
      <c r="B27" s="134" t="s">
        <v>12</v>
      </c>
      <c r="C27" s="135"/>
      <c r="D27" s="135"/>
      <c r="E27" s="135"/>
      <c r="F27" s="135"/>
      <c r="G27" s="135"/>
      <c r="H27" s="135"/>
      <c r="I27" s="135"/>
      <c r="J27" s="136"/>
    </row>
    <row r="28" spans="1:10" ht="25.5" x14ac:dyDescent="0.25">
      <c r="A28" s="78">
        <v>7</v>
      </c>
      <c r="B28" s="80" t="s">
        <v>48</v>
      </c>
      <c r="C28" s="81" t="s">
        <v>49</v>
      </c>
      <c r="D28" s="29" t="s">
        <v>53</v>
      </c>
      <c r="E28" s="82">
        <v>475</v>
      </c>
      <c r="F28" s="29">
        <v>64</v>
      </c>
      <c r="G28" s="29"/>
      <c r="H28" s="29"/>
      <c r="I28" s="29"/>
      <c r="J28" s="75">
        <f>PRODUCT(E28:I28)</f>
        <v>30400</v>
      </c>
    </row>
    <row r="29" spans="1:10" ht="25.5" x14ac:dyDescent="0.25">
      <c r="A29" s="79">
        <v>8</v>
      </c>
      <c r="B29" s="12" t="s">
        <v>20</v>
      </c>
      <c r="C29" s="13" t="s">
        <v>19</v>
      </c>
      <c r="D29" s="11" t="s">
        <v>9</v>
      </c>
      <c r="E29" s="41">
        <v>191</v>
      </c>
      <c r="F29" s="18">
        <v>19</v>
      </c>
      <c r="G29" s="18"/>
      <c r="H29" s="18"/>
      <c r="I29" s="19"/>
      <c r="J29" s="27">
        <f>PRODUCT(E29:I29)</f>
        <v>3629</v>
      </c>
    </row>
    <row r="30" spans="1:10" ht="25.5" x14ac:dyDescent="0.25">
      <c r="A30" s="20">
        <v>9</v>
      </c>
      <c r="B30" s="57" t="s">
        <v>22</v>
      </c>
      <c r="C30" s="53" t="s">
        <v>21</v>
      </c>
      <c r="D30" s="58" t="s">
        <v>9</v>
      </c>
      <c r="E30" s="74">
        <v>191</v>
      </c>
      <c r="F30" s="61">
        <v>93</v>
      </c>
      <c r="G30" s="61"/>
      <c r="H30" s="61"/>
      <c r="I30" s="63"/>
      <c r="J30" s="75">
        <f>PRODUCT(E30:I30)</f>
        <v>17763</v>
      </c>
    </row>
    <row r="31" spans="1:10" ht="63.75" x14ac:dyDescent="0.25">
      <c r="A31" s="37">
        <v>10</v>
      </c>
      <c r="B31" s="57" t="s">
        <v>38</v>
      </c>
      <c r="C31" s="53" t="s">
        <v>36</v>
      </c>
      <c r="D31" s="73" t="s">
        <v>37</v>
      </c>
      <c r="E31" s="68">
        <v>191</v>
      </c>
      <c r="F31" s="69">
        <v>852</v>
      </c>
      <c r="G31" s="70"/>
      <c r="H31" s="58"/>
      <c r="I31" s="71"/>
      <c r="J31" s="72">
        <f>PRODUCT(E31:I31)</f>
        <v>162732</v>
      </c>
    </row>
    <row r="32" spans="1:10" ht="38.25" x14ac:dyDescent="0.25">
      <c r="A32" s="76">
        <v>11</v>
      </c>
      <c r="B32" s="12" t="s">
        <v>29</v>
      </c>
      <c r="C32" s="13"/>
      <c r="D32" s="11"/>
      <c r="E32" s="40"/>
      <c r="F32" s="14"/>
      <c r="G32" s="15"/>
      <c r="H32" s="11"/>
      <c r="I32" s="16"/>
      <c r="J32" s="10"/>
    </row>
    <row r="33" spans="1:12" ht="25.5" x14ac:dyDescent="0.25">
      <c r="A33" s="38" t="s">
        <v>50</v>
      </c>
      <c r="B33" s="57" t="s">
        <v>30</v>
      </c>
      <c r="C33" s="53" t="s">
        <v>32</v>
      </c>
      <c r="D33" s="58" t="s">
        <v>34</v>
      </c>
      <c r="E33" s="68">
        <v>4</v>
      </c>
      <c r="F33" s="69">
        <v>163</v>
      </c>
      <c r="G33" s="70"/>
      <c r="H33" s="58"/>
      <c r="I33" s="71"/>
      <c r="J33" s="72">
        <f>PRODUCT(E33:I33)</f>
        <v>652</v>
      </c>
      <c r="L33" s="28"/>
    </row>
    <row r="34" spans="1:12" ht="25.5" x14ac:dyDescent="0.25">
      <c r="A34" s="77" t="s">
        <v>51</v>
      </c>
      <c r="B34" s="12" t="s">
        <v>31</v>
      </c>
      <c r="C34" s="13" t="s">
        <v>33</v>
      </c>
      <c r="D34" s="11" t="s">
        <v>34</v>
      </c>
      <c r="E34" s="39">
        <v>2</v>
      </c>
      <c r="F34" s="14">
        <v>112</v>
      </c>
      <c r="G34" s="15"/>
      <c r="H34" s="11"/>
      <c r="I34" s="16"/>
      <c r="J34" s="10">
        <f>PRODUCT(E34:I34)</f>
        <v>224</v>
      </c>
    </row>
    <row r="35" spans="1:12" x14ac:dyDescent="0.25">
      <c r="A35" s="38" t="s">
        <v>52</v>
      </c>
      <c r="B35" s="57" t="s">
        <v>39</v>
      </c>
      <c r="C35" s="53" t="s">
        <v>40</v>
      </c>
      <c r="D35" s="58" t="s">
        <v>35</v>
      </c>
      <c r="E35" s="68">
        <v>1</v>
      </c>
      <c r="F35" s="69">
        <v>141</v>
      </c>
      <c r="G35" s="70"/>
      <c r="H35" s="58"/>
      <c r="I35" s="71"/>
      <c r="J35" s="72">
        <f>PRODUCT(E35:I35)</f>
        <v>141</v>
      </c>
    </row>
    <row r="36" spans="1:12" ht="38.25" x14ac:dyDescent="0.25">
      <c r="A36" s="38" t="s">
        <v>56</v>
      </c>
      <c r="B36" s="12" t="s">
        <v>55</v>
      </c>
      <c r="C36" s="13" t="s">
        <v>57</v>
      </c>
      <c r="D36" s="25" t="s">
        <v>53</v>
      </c>
      <c r="E36" s="39">
        <v>475</v>
      </c>
      <c r="F36" s="14">
        <v>18</v>
      </c>
      <c r="G36" s="15"/>
      <c r="H36" s="11"/>
      <c r="I36" s="16"/>
      <c r="J36" s="10">
        <f>PRODUCT(E36:I36)</f>
        <v>8550</v>
      </c>
    </row>
    <row r="37" spans="1:12" x14ac:dyDescent="0.25">
      <c r="A37" s="20"/>
      <c r="B37" s="133" t="s">
        <v>65</v>
      </c>
      <c r="C37" s="133"/>
      <c r="D37" s="133"/>
      <c r="E37" s="133"/>
      <c r="F37" s="133"/>
      <c r="G37" s="133"/>
      <c r="H37" s="133"/>
      <c r="I37" s="133"/>
      <c r="J37" s="23">
        <f>SUM(J28:J36)</f>
        <v>224091</v>
      </c>
    </row>
    <row r="38" spans="1:12" x14ac:dyDescent="0.25">
      <c r="A38" s="17"/>
      <c r="B38" s="137" t="s">
        <v>13</v>
      </c>
      <c r="C38" s="137"/>
      <c r="D38" s="137"/>
      <c r="E38" s="137"/>
      <c r="F38" s="137"/>
      <c r="G38" s="137"/>
      <c r="H38" s="137"/>
      <c r="I38" s="137"/>
      <c r="J38" s="138"/>
    </row>
    <row r="39" spans="1:12" ht="39" x14ac:dyDescent="0.25">
      <c r="A39" s="50">
        <v>13</v>
      </c>
      <c r="B39" s="66" t="s">
        <v>54</v>
      </c>
      <c r="C39" s="53" t="s">
        <v>41</v>
      </c>
      <c r="D39" s="26" t="s">
        <v>14</v>
      </c>
      <c r="E39" s="54">
        <f>J26</f>
        <v>330632</v>
      </c>
      <c r="F39" s="54"/>
      <c r="G39" s="67">
        <v>0.23749999999999999</v>
      </c>
      <c r="H39" s="55"/>
      <c r="I39" s="65"/>
      <c r="J39" s="56">
        <f>PRODUCT(E39:I39)</f>
        <v>78525.099999999991</v>
      </c>
      <c r="L39" s="28"/>
    </row>
    <row r="40" spans="1:12" ht="26.25" x14ac:dyDescent="0.25">
      <c r="A40" s="50">
        <v>14</v>
      </c>
      <c r="B40" s="42" t="s">
        <v>61</v>
      </c>
      <c r="C40" s="43" t="s">
        <v>42</v>
      </c>
      <c r="D40" s="44" t="s">
        <v>14</v>
      </c>
      <c r="E40" s="45">
        <f>J26+J39</f>
        <v>409157.1</v>
      </c>
      <c r="F40" s="45"/>
      <c r="G40" s="46">
        <v>0.36399999999999999</v>
      </c>
      <c r="H40" s="47"/>
      <c r="I40" s="48"/>
      <c r="J40" s="49">
        <f>E40*G40</f>
        <v>148933.1844</v>
      </c>
    </row>
    <row r="41" spans="1:12" ht="25.5" x14ac:dyDescent="0.25">
      <c r="A41" s="50">
        <v>15</v>
      </c>
      <c r="B41" s="52" t="s">
        <v>62</v>
      </c>
      <c r="C41" s="53" t="s">
        <v>15</v>
      </c>
      <c r="D41" s="26" t="s">
        <v>14</v>
      </c>
      <c r="E41" s="54">
        <f>E39+J39+J40</f>
        <v>558090.2844</v>
      </c>
      <c r="F41" s="54"/>
      <c r="G41" s="55">
        <v>0.06</v>
      </c>
      <c r="H41" s="55"/>
      <c r="I41" s="55"/>
      <c r="J41" s="56">
        <f>PRODUCT(E41:I41)</f>
        <v>33485.417064000001</v>
      </c>
    </row>
    <row r="42" spans="1:12" ht="25.5" x14ac:dyDescent="0.25">
      <c r="A42" s="50">
        <v>16</v>
      </c>
      <c r="B42" s="57" t="s">
        <v>58</v>
      </c>
      <c r="C42" s="53" t="s">
        <v>59</v>
      </c>
      <c r="D42" s="58" t="s">
        <v>60</v>
      </c>
      <c r="E42" s="26">
        <f>J26+J37</f>
        <v>554723</v>
      </c>
      <c r="F42" s="54"/>
      <c r="G42" s="55">
        <v>0.02</v>
      </c>
      <c r="H42" s="55"/>
      <c r="I42" s="55"/>
      <c r="J42" s="56">
        <f>15050+(E42-500000)*G42</f>
        <v>16144.46</v>
      </c>
    </row>
    <row r="43" spans="1:12" ht="38.25" x14ac:dyDescent="0.25">
      <c r="A43" s="50">
        <v>17</v>
      </c>
      <c r="B43" s="60" t="s">
        <v>26</v>
      </c>
      <c r="C43" s="53" t="s">
        <v>25</v>
      </c>
      <c r="D43" s="58" t="s">
        <v>27</v>
      </c>
      <c r="E43" s="26">
        <f>J26+J37</f>
        <v>554723</v>
      </c>
      <c r="F43" s="61"/>
      <c r="G43" s="62">
        <v>0.05</v>
      </c>
      <c r="H43" s="61"/>
      <c r="I43" s="63"/>
      <c r="J43" s="56">
        <f>10000+(E43-100000)*G43</f>
        <v>32736.15</v>
      </c>
    </row>
    <row r="44" spans="1:12" ht="25.5" x14ac:dyDescent="0.25">
      <c r="A44" s="59">
        <v>18</v>
      </c>
      <c r="B44" s="52" t="s">
        <v>28</v>
      </c>
      <c r="C44" s="53" t="s">
        <v>16</v>
      </c>
      <c r="D44" s="26"/>
      <c r="E44" s="54">
        <f>J26+J37</f>
        <v>554723</v>
      </c>
      <c r="F44" s="54"/>
      <c r="G44" s="55">
        <v>0.02</v>
      </c>
      <c r="H44" s="55"/>
      <c r="I44" s="55"/>
      <c r="J44" s="56">
        <f>56250+(E44-100000)*G44</f>
        <v>65344.46</v>
      </c>
    </row>
    <row r="45" spans="1:12" ht="26.25" x14ac:dyDescent="0.25">
      <c r="A45" s="50">
        <v>19</v>
      </c>
      <c r="B45" s="64" t="s">
        <v>17</v>
      </c>
      <c r="C45" s="53" t="s">
        <v>18</v>
      </c>
      <c r="D45" s="26" t="s">
        <v>14</v>
      </c>
      <c r="E45" s="54">
        <f>J26+J37+J39+J40+J44+J41+J43</f>
        <v>913747.31146400003</v>
      </c>
      <c r="F45" s="54"/>
      <c r="G45" s="55">
        <v>0.35</v>
      </c>
      <c r="H45" s="55"/>
      <c r="I45" s="65"/>
      <c r="J45" s="56">
        <f>PRODUCT(E45:I45)</f>
        <v>319811.55901239999</v>
      </c>
    </row>
    <row r="46" spans="1:12" x14ac:dyDescent="0.25">
      <c r="A46" s="51"/>
      <c r="B46" s="131" t="s">
        <v>65</v>
      </c>
      <c r="C46" s="131"/>
      <c r="D46" s="131"/>
      <c r="E46" s="131"/>
      <c r="F46" s="131"/>
      <c r="G46" s="131"/>
      <c r="H46" s="131"/>
      <c r="I46" s="131"/>
      <c r="J46" s="124">
        <f>SUM(J39:J45)</f>
        <v>694980.33047639998</v>
      </c>
      <c r="K46" s="28"/>
    </row>
    <row r="47" spans="1:12" x14ac:dyDescent="0.25">
      <c r="A47" s="51"/>
      <c r="B47" s="131" t="s">
        <v>67</v>
      </c>
      <c r="C47" s="131"/>
      <c r="D47" s="131"/>
      <c r="E47" s="131"/>
      <c r="F47" s="131"/>
      <c r="G47" s="131"/>
      <c r="H47" s="131"/>
      <c r="I47" s="131"/>
      <c r="J47" s="124">
        <f>J26+J37+J46</f>
        <v>1249703.3304764</v>
      </c>
      <c r="K47" s="28"/>
    </row>
    <row r="48" spans="1:12" ht="30" customHeight="1" x14ac:dyDescent="0.25">
      <c r="A48" s="123"/>
      <c r="B48" s="128" t="s">
        <v>66</v>
      </c>
      <c r="C48" s="128"/>
      <c r="D48" s="128"/>
      <c r="E48" s="128"/>
      <c r="F48" s="128"/>
      <c r="G48" s="128"/>
      <c r="H48" s="129">
        <f>1/1.266</f>
        <v>0.78988941548183256</v>
      </c>
      <c r="I48" s="130"/>
      <c r="J48" s="21">
        <f>H48*J47</f>
        <v>987127.43323570304</v>
      </c>
    </row>
    <row r="49" spans="1:10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122"/>
    </row>
    <row r="50" spans="1:10" x14ac:dyDescent="0.25">
      <c r="B50" s="132"/>
      <c r="C50" s="132"/>
      <c r="D50" s="132"/>
      <c r="E50" s="132"/>
      <c r="F50" s="132"/>
      <c r="G50" s="132"/>
      <c r="H50" s="132"/>
    </row>
  </sheetData>
  <mergeCells count="20">
    <mergeCell ref="B5:C5"/>
    <mergeCell ref="B6:C6"/>
    <mergeCell ref="B7:C7"/>
    <mergeCell ref="B50:H50"/>
    <mergeCell ref="B26:I26"/>
    <mergeCell ref="B27:J27"/>
    <mergeCell ref="B37:I37"/>
    <mergeCell ref="B38:J38"/>
    <mergeCell ref="B46:I46"/>
    <mergeCell ref="B8:C8"/>
    <mergeCell ref="B10:C10"/>
    <mergeCell ref="D10:I10"/>
    <mergeCell ref="B11:C11"/>
    <mergeCell ref="D11:I11"/>
    <mergeCell ref="B12:C12"/>
    <mergeCell ref="D12:I12"/>
    <mergeCell ref="B13:I13"/>
    <mergeCell ref="B48:G48"/>
    <mergeCell ref="H48:I48"/>
    <mergeCell ref="B47:I47"/>
  </mergeCells>
  <pageMargins left="0.51181102362204722" right="0.51181102362204722" top="0.55118110236220474" bottom="0.55118110236220474" header="0.31496062992125984" footer="0.31496062992125984"/>
  <pageSetup paperSize="9" scale="92" fitToHeight="2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Яценко Александра Юрьевна</dc:creator>
  <cp:lastModifiedBy>Наумова Ирина Валериевна</cp:lastModifiedBy>
  <cp:lastPrinted>2012-09-05T05:47:39Z</cp:lastPrinted>
  <dcterms:created xsi:type="dcterms:W3CDTF">2012-08-29T11:23:39Z</dcterms:created>
  <dcterms:modified xsi:type="dcterms:W3CDTF">2012-09-17T03:02:53Z</dcterms:modified>
</cp:coreProperties>
</file>