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7235" windowHeight="8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3" i="1" l="1"/>
  <c r="D40" i="1"/>
  <c r="D52" i="1"/>
  <c r="D51" i="1"/>
  <c r="D50" i="1"/>
  <c r="D47" i="1"/>
  <c r="D41" i="1"/>
  <c r="D42" i="1"/>
  <c r="D31" i="1"/>
  <c r="D30" i="1"/>
  <c r="D29" i="1"/>
  <c r="D28" i="1"/>
  <c r="D26" i="1"/>
  <c r="D25" i="1"/>
  <c r="D24" i="1"/>
  <c r="D21" i="1"/>
  <c r="G16" i="1"/>
  <c r="D15" i="1"/>
  <c r="D13" i="1"/>
  <c r="D10" i="1"/>
  <c r="D8" i="1"/>
  <c r="D7" i="1"/>
  <c r="D6" i="1"/>
</calcChain>
</file>

<file path=xl/sharedStrings.xml><?xml version="1.0" encoding="utf-8"?>
<sst xmlns="http://schemas.openxmlformats.org/spreadsheetml/2006/main" count="97" uniqueCount="57">
  <si>
    <t>№</t>
  </si>
  <si>
    <t xml:space="preserve">Наименование работ </t>
  </si>
  <si>
    <t>ед.изм.</t>
  </si>
  <si>
    <t>кол-во</t>
  </si>
  <si>
    <t>Полы</t>
  </si>
  <si>
    <t xml:space="preserve">Грунтовка основания за 2 раза </t>
  </si>
  <si>
    <t>кв.м.</t>
  </si>
  <si>
    <t>Установка маяков</t>
  </si>
  <si>
    <t>пог.м.</t>
  </si>
  <si>
    <t>Заливка стяжки ПЦС толщиной 95 мм</t>
  </si>
  <si>
    <t>пцс</t>
  </si>
  <si>
    <t>меш</t>
  </si>
  <si>
    <t>с/н смесь</t>
  </si>
  <si>
    <t>Заливка финишного слоя чернового пола самонивелирующей смесью толщиной 5 мм</t>
  </si>
  <si>
    <t xml:space="preserve">Грунтовка основания </t>
  </si>
  <si>
    <t>Укладка плитки 100х600  "елочкой"</t>
  </si>
  <si>
    <t>плитка</t>
  </si>
  <si>
    <t>стоимость плитки не учитываем</t>
  </si>
  <si>
    <t>клей</t>
  </si>
  <si>
    <t>цена</t>
  </si>
  <si>
    <t>558 руб.</t>
  </si>
  <si>
    <t>Установка плинтуса из дюрполимера высотой 100 мм</t>
  </si>
  <si>
    <t>Установка порожков</t>
  </si>
  <si>
    <t>Потолок</t>
  </si>
  <si>
    <t>Устройство чернового потолка</t>
  </si>
  <si>
    <t>уголок 63х63х6, т.</t>
  </si>
  <si>
    <t>хим анкер, шт.</t>
  </si>
  <si>
    <t>Покраска металлоконструкций</t>
  </si>
  <si>
    <t>Обработка металлоконструкций огнезащитной пастой</t>
  </si>
  <si>
    <t>монтаж и демонтаж лесов</t>
  </si>
  <si>
    <t>Установка углозащитных профилей</t>
  </si>
  <si>
    <t>Устройство потолка из ГКЛ в два уровня два слоя ГКЛ</t>
  </si>
  <si>
    <t>Устройство потолка из ГКЛ в один уровень два слоя ГКЛ</t>
  </si>
  <si>
    <t>Шпаклевка потолка сухой смесью Ветонит за 2 раза</t>
  </si>
  <si>
    <t>Шпаклевка потолка готовой шпаклевочной смесью Sheetrock</t>
  </si>
  <si>
    <t>Высококачественная покраска потолка за 3 раза</t>
  </si>
  <si>
    <t>Устройство потолка из декоративных панелей</t>
  </si>
  <si>
    <t>панели, кв.м.</t>
  </si>
  <si>
    <t>стены</t>
  </si>
  <si>
    <t>Монтаж ГКЛ в один слой по готовому металлическому каркасу</t>
  </si>
  <si>
    <t>Облицовка стен ГКЛ в два слоя по металлическому каркасу (профиль 75)</t>
  </si>
  <si>
    <t>Устройство перегородок из ГКЛ в два слоя ГКЛ с каждой стороны по металлическому каркасу (профиль 100)</t>
  </si>
  <si>
    <t>Обшивка стен фанерой 10 мм по металлическому каркасу</t>
  </si>
  <si>
    <t>Обработка фанеры огнезащитной пастой</t>
  </si>
  <si>
    <t>Шпаклевка стен сухой смесью типа ветонит</t>
  </si>
  <si>
    <t>Шпаклевка стен готовой шпаклевочной смесью Sheetrock</t>
  </si>
  <si>
    <t>Штукатурка стен декоративной штукатуркой Боларс Минерал</t>
  </si>
  <si>
    <t>Облицовка стен клинкерной плиткой</t>
  </si>
  <si>
    <t>Оклейка стен обоями</t>
  </si>
  <si>
    <t>Оклейка стен декоративной бумагой</t>
  </si>
  <si>
    <t xml:space="preserve">Покраска стен за 2 раза </t>
  </si>
  <si>
    <t>Покраска стен в разные стороны</t>
  </si>
  <si>
    <t>Покрытие стен декоративным лаком за 2 раза</t>
  </si>
  <si>
    <t xml:space="preserve">Монтаж и демонтаж трафарета </t>
  </si>
  <si>
    <t>Покраска стен за 3 раза (темный цвет рисунка)</t>
  </si>
  <si>
    <t>Покраска стен под рисунок за 3 раза (фон рисунка)</t>
  </si>
  <si>
    <t>Покраска запотолочного пространства за 3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</si>
</sst>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2"/>
  <sheetViews>
    <sheetView tabSelected="1" workbookViewId="0">
      <selection activeCell="F43" sqref="F43"/>
    </sheetView>
  </sheetViews>
  <sheetFormatPr defaultRowHeight="15" x14ac:dyDescent="0.25"/>
  <cols>
    <col min="2" max="2" width="44.85546875" style="2" customWidth="1"/>
    <col min="3" max="3" width="21.85546875" customWidth="1"/>
    <col min="4" max="4" width="12.42578125" customWidth="1"/>
  </cols>
  <sheetData>
    <row r="3" spans="1:7" x14ac:dyDescent="0.25">
      <c r="A3" t="s">
        <v>0</v>
      </c>
      <c r="B3" s="2" t="s">
        <v>1</v>
      </c>
      <c r="C3" t="s">
        <v>2</v>
      </c>
      <c r="D3" t="s">
        <v>3</v>
      </c>
    </row>
    <row r="4" spans="1:7" x14ac:dyDescent="0.25">
      <c r="A4" s="1" t="s">
        <v>4</v>
      </c>
      <c r="B4" s="1"/>
      <c r="C4" s="1"/>
      <c r="D4" s="1"/>
    </row>
    <row r="5" spans="1:7" x14ac:dyDescent="0.25">
      <c r="B5" s="2" t="s">
        <v>5</v>
      </c>
      <c r="C5" t="s">
        <v>6</v>
      </c>
      <c r="D5">
        <v>182.71</v>
      </c>
    </row>
    <row r="6" spans="1:7" x14ac:dyDescent="0.25">
      <c r="B6" s="2" t="s">
        <v>7</v>
      </c>
      <c r="C6" t="s">
        <v>8</v>
      </c>
      <c r="D6">
        <f>19*9+9*4</f>
        <v>207</v>
      </c>
    </row>
    <row r="7" spans="1:7" x14ac:dyDescent="0.25">
      <c r="B7" s="2" t="s">
        <v>9</v>
      </c>
      <c r="C7" t="s">
        <v>6</v>
      </c>
      <c r="D7">
        <f>182.71</f>
        <v>182.71</v>
      </c>
    </row>
    <row r="8" spans="1:7" x14ac:dyDescent="0.25">
      <c r="C8" t="s">
        <v>10</v>
      </c>
      <c r="D8">
        <f>1120</f>
        <v>1120</v>
      </c>
      <c r="E8" t="s">
        <v>11</v>
      </c>
    </row>
    <row r="9" spans="1:7" ht="30" x14ac:dyDescent="0.25">
      <c r="B9" s="2" t="s">
        <v>13</v>
      </c>
      <c r="C9" t="s">
        <v>6</v>
      </c>
      <c r="D9">
        <v>182.71</v>
      </c>
    </row>
    <row r="10" spans="1:7" x14ac:dyDescent="0.25">
      <c r="C10" t="s">
        <v>12</v>
      </c>
      <c r="D10">
        <f>55</f>
        <v>55</v>
      </c>
    </row>
    <row r="11" spans="1:7" x14ac:dyDescent="0.25">
      <c r="B11" s="2" t="s">
        <v>14</v>
      </c>
      <c r="C11" t="s">
        <v>6</v>
      </c>
      <c r="D11">
        <v>182.71</v>
      </c>
    </row>
    <row r="12" spans="1:7" x14ac:dyDescent="0.25">
      <c r="B12" s="2" t="s">
        <v>15</v>
      </c>
      <c r="C12" t="s">
        <v>6</v>
      </c>
      <c r="D12">
        <v>182.71</v>
      </c>
    </row>
    <row r="13" spans="1:7" x14ac:dyDescent="0.25">
      <c r="C13" t="s">
        <v>16</v>
      </c>
      <c r="D13">
        <f>182.71*1.1</f>
        <v>200.98100000000002</v>
      </c>
    </row>
    <row r="14" spans="1:7" x14ac:dyDescent="0.25">
      <c r="B14" s="3" t="s">
        <v>17</v>
      </c>
      <c r="C14" s="3"/>
      <c r="D14" s="3"/>
    </row>
    <row r="15" spans="1:7" x14ac:dyDescent="0.25">
      <c r="C15" t="s">
        <v>18</v>
      </c>
      <c r="D15">
        <f>150</f>
        <v>150</v>
      </c>
      <c r="F15" t="s">
        <v>19</v>
      </c>
      <c r="G15" t="s">
        <v>20</v>
      </c>
    </row>
    <row r="16" spans="1:7" ht="30" x14ac:dyDescent="0.25">
      <c r="B16" s="2" t="s">
        <v>21</v>
      </c>
      <c r="C16" t="s">
        <v>8</v>
      </c>
      <c r="D16">
        <v>89</v>
      </c>
      <c r="F16" t="s">
        <v>19</v>
      </c>
      <c r="G16">
        <f>476*1.3</f>
        <v>618.80000000000007</v>
      </c>
    </row>
    <row r="17" spans="1:7" x14ac:dyDescent="0.25">
      <c r="B17" s="2" t="s">
        <v>22</v>
      </c>
      <c r="C17" t="s">
        <v>8</v>
      </c>
      <c r="D17">
        <v>0.85</v>
      </c>
    </row>
    <row r="18" spans="1:7" x14ac:dyDescent="0.25">
      <c r="A18" s="1" t="s">
        <v>23</v>
      </c>
      <c r="B18" s="1"/>
      <c r="C18" s="1"/>
      <c r="D18" s="1"/>
    </row>
    <row r="19" spans="1:7" x14ac:dyDescent="0.25">
      <c r="B19" s="2" t="s">
        <v>24</v>
      </c>
      <c r="C19" t="s">
        <v>6</v>
      </c>
      <c r="D19">
        <v>114.134</v>
      </c>
    </row>
    <row r="20" spans="1:7" x14ac:dyDescent="0.25">
      <c r="C20" t="s">
        <v>25</v>
      </c>
      <c r="D20">
        <v>2642.64</v>
      </c>
      <c r="E20" t="s">
        <v>8</v>
      </c>
      <c r="F20">
        <v>462.4</v>
      </c>
    </row>
    <row r="21" spans="1:7" x14ac:dyDescent="0.25">
      <c r="C21" t="s">
        <v>26</v>
      </c>
      <c r="D21">
        <f>96</f>
        <v>96</v>
      </c>
      <c r="F21" t="s">
        <v>19</v>
      </c>
      <c r="G21">
        <v>95</v>
      </c>
    </row>
    <row r="22" spans="1:7" x14ac:dyDescent="0.25">
      <c r="B22" s="2" t="s">
        <v>27</v>
      </c>
      <c r="C22" t="s">
        <v>8</v>
      </c>
      <c r="D22">
        <v>462.4</v>
      </c>
    </row>
    <row r="23" spans="1:7" ht="30" x14ac:dyDescent="0.25">
      <c r="B23" s="2" t="s">
        <v>28</v>
      </c>
      <c r="C23" t="s">
        <v>8</v>
      </c>
      <c r="D23">
        <v>462.4</v>
      </c>
    </row>
    <row r="24" spans="1:7" x14ac:dyDescent="0.25">
      <c r="B24" s="2" t="s">
        <v>29</v>
      </c>
      <c r="C24" t="s">
        <v>6</v>
      </c>
      <c r="D24">
        <f>114.134/2</f>
        <v>57.067</v>
      </c>
    </row>
    <row r="25" spans="1:7" ht="30" x14ac:dyDescent="0.25">
      <c r="B25" s="2" t="s">
        <v>31</v>
      </c>
      <c r="C25" t="s">
        <v>6</v>
      </c>
      <c r="D25">
        <f>69.477</f>
        <v>69.477000000000004</v>
      </c>
    </row>
    <row r="26" spans="1:7" x14ac:dyDescent="0.25">
      <c r="B26" s="2" t="s">
        <v>30</v>
      </c>
      <c r="C26" t="s">
        <v>8</v>
      </c>
      <c r="D26">
        <f>10.51*2+3.17*2+5.67*2+4.2*4+16.8+2.7*2+4.33*2+14.36+31.068*2</f>
        <v>162.85599999999999</v>
      </c>
    </row>
    <row r="27" spans="1:7" ht="30" x14ac:dyDescent="0.25">
      <c r="B27" s="2" t="s">
        <v>32</v>
      </c>
      <c r="C27" t="s">
        <v>6</v>
      </c>
      <c r="D27">
        <v>44.656999999999996</v>
      </c>
    </row>
    <row r="28" spans="1:7" ht="30" x14ac:dyDescent="0.25">
      <c r="B28" s="2" t="s">
        <v>33</v>
      </c>
      <c r="C28" t="s">
        <v>6</v>
      </c>
      <c r="D28">
        <f>D25+D27</f>
        <v>114.134</v>
      </c>
    </row>
    <row r="29" spans="1:7" ht="30" x14ac:dyDescent="0.25">
      <c r="B29" s="2" t="s">
        <v>34</v>
      </c>
      <c r="C29" t="s">
        <v>6</v>
      </c>
      <c r="D29">
        <f>D28</f>
        <v>114.134</v>
      </c>
    </row>
    <row r="30" spans="1:7" ht="30" x14ac:dyDescent="0.25">
      <c r="B30" s="2" t="s">
        <v>35</v>
      </c>
      <c r="C30" t="s">
        <v>6</v>
      </c>
      <c r="D30">
        <f>D28</f>
        <v>114.134</v>
      </c>
    </row>
    <row r="31" spans="1:7" x14ac:dyDescent="0.25">
      <c r="B31" s="2" t="s">
        <v>36</v>
      </c>
      <c r="C31" t="s">
        <v>6</v>
      </c>
      <c r="D31">
        <f>4.2*4.2+1.8*4.2</f>
        <v>25.200000000000003</v>
      </c>
    </row>
    <row r="32" spans="1:7" x14ac:dyDescent="0.25">
      <c r="C32" t="s">
        <v>37</v>
      </c>
      <c r="D32">
        <v>658</v>
      </c>
    </row>
    <row r="33" spans="1:4" ht="30" x14ac:dyDescent="0.25">
      <c r="B33" s="2" t="s">
        <v>56</v>
      </c>
      <c r="C33" t="s">
        <v>6</v>
      </c>
      <c r="D33">
        <f>198.4-D19</f>
        <v>84.266000000000005</v>
      </c>
    </row>
    <row r="34" spans="1:4" x14ac:dyDescent="0.25">
      <c r="A34" s="1" t="s">
        <v>38</v>
      </c>
      <c r="B34" s="1"/>
      <c r="C34" s="1"/>
      <c r="D34" s="1"/>
    </row>
    <row r="35" spans="1:4" ht="30" x14ac:dyDescent="0.25">
      <c r="B35" s="2" t="s">
        <v>39</v>
      </c>
      <c r="C35" t="s">
        <v>6</v>
      </c>
      <c r="D35">
        <v>233.101</v>
      </c>
    </row>
    <row r="36" spans="1:4" ht="30" x14ac:dyDescent="0.25">
      <c r="B36" s="2" t="s">
        <v>40</v>
      </c>
      <c r="C36" t="s">
        <v>6</v>
      </c>
      <c r="D36">
        <v>152.75200000000001</v>
      </c>
    </row>
    <row r="37" spans="1:4" ht="45" x14ac:dyDescent="0.25">
      <c r="B37" s="2" t="s">
        <v>41</v>
      </c>
      <c r="C37" t="s">
        <v>6</v>
      </c>
      <c r="D37">
        <v>67.433999999999997</v>
      </c>
    </row>
    <row r="38" spans="1:4" ht="30" x14ac:dyDescent="0.25">
      <c r="B38" s="2" t="s">
        <v>42</v>
      </c>
      <c r="C38" t="s">
        <v>6</v>
      </c>
      <c r="D38">
        <v>120.074</v>
      </c>
    </row>
    <row r="39" spans="1:4" x14ac:dyDescent="0.25">
      <c r="B39" s="2" t="s">
        <v>43</v>
      </c>
      <c r="C39" t="s">
        <v>6</v>
      </c>
      <c r="D39">
        <v>120.074</v>
      </c>
    </row>
    <row r="40" spans="1:4" x14ac:dyDescent="0.25">
      <c r="B40" s="2" t="s">
        <v>30</v>
      </c>
      <c r="C40" t="s">
        <v>8</v>
      </c>
      <c r="D40">
        <f>12*5.9+5*3+6*3+10*2.4</f>
        <v>127.80000000000001</v>
      </c>
    </row>
    <row r="41" spans="1:4" x14ac:dyDescent="0.25">
      <c r="B41" s="2" t="s">
        <v>44</v>
      </c>
      <c r="C41" t="s">
        <v>6</v>
      </c>
      <c r="D41">
        <f>D35+D36+D37+D37+73.067-83.69</f>
        <v>510.09800000000001</v>
      </c>
    </row>
    <row r="42" spans="1:4" ht="30" x14ac:dyDescent="0.25">
      <c r="B42" s="2" t="s">
        <v>45</v>
      </c>
      <c r="C42" t="s">
        <v>6</v>
      </c>
      <c r="D42">
        <f>D41-23.23</f>
        <v>486.86799999999999</v>
      </c>
    </row>
    <row r="43" spans="1:4" ht="30" x14ac:dyDescent="0.25">
      <c r="B43" s="2" t="s">
        <v>46</v>
      </c>
      <c r="C43" t="s">
        <v>6</v>
      </c>
      <c r="D43">
        <v>23.23</v>
      </c>
    </row>
    <row r="44" spans="1:4" x14ac:dyDescent="0.25">
      <c r="B44" s="2" t="s">
        <v>47</v>
      </c>
      <c r="C44" t="s">
        <v>6</v>
      </c>
      <c r="D44">
        <v>83.69</v>
      </c>
    </row>
    <row r="45" spans="1:4" x14ac:dyDescent="0.25">
      <c r="B45" s="2" t="s">
        <v>48</v>
      </c>
      <c r="C45" t="s">
        <v>6</v>
      </c>
      <c r="D45">
        <v>41.67</v>
      </c>
    </row>
    <row r="46" spans="1:4" x14ac:dyDescent="0.25">
      <c r="B46" s="2" t="s">
        <v>49</v>
      </c>
      <c r="C46" t="s">
        <v>6</v>
      </c>
      <c r="D46">
        <v>216.113</v>
      </c>
    </row>
    <row r="47" spans="1:4" x14ac:dyDescent="0.25">
      <c r="B47" s="2" t="s">
        <v>50</v>
      </c>
      <c r="C47" t="s">
        <v>6</v>
      </c>
      <c r="D47">
        <f>D46+73.067</f>
        <v>289.18</v>
      </c>
    </row>
    <row r="48" spans="1:4" x14ac:dyDescent="0.25">
      <c r="B48" s="2" t="s">
        <v>51</v>
      </c>
      <c r="C48" t="s">
        <v>6</v>
      </c>
      <c r="D48">
        <v>216.113</v>
      </c>
    </row>
    <row r="49" spans="2:4" x14ac:dyDescent="0.25">
      <c r="B49" s="2" t="s">
        <v>52</v>
      </c>
      <c r="C49" t="s">
        <v>6</v>
      </c>
      <c r="D49">
        <v>216.113</v>
      </c>
    </row>
    <row r="50" spans="2:4" ht="30" x14ac:dyDescent="0.25">
      <c r="B50" s="2" t="s">
        <v>55</v>
      </c>
      <c r="C50" t="s">
        <v>6</v>
      </c>
      <c r="D50">
        <f>9.51+38.37</f>
        <v>47.879999999999995</v>
      </c>
    </row>
    <row r="51" spans="2:4" x14ac:dyDescent="0.25">
      <c r="B51" s="2" t="s">
        <v>53</v>
      </c>
      <c r="C51" t="s">
        <v>6</v>
      </c>
      <c r="D51">
        <f>D50*0.55</f>
        <v>26.334</v>
      </c>
    </row>
    <row r="52" spans="2:4" x14ac:dyDescent="0.25">
      <c r="B52" s="2" t="s">
        <v>54</v>
      </c>
      <c r="C52" t="s">
        <v>6</v>
      </c>
      <c r="D52">
        <f>D51</f>
        <v>26.334</v>
      </c>
    </row>
  </sheetData>
  <mergeCells count="4">
    <mergeCell ref="A4:D4"/>
    <mergeCell ref="B14:D14"/>
    <mergeCell ref="A18:D18"/>
    <mergeCell ref="A34:D3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Куликов</dc:creator>
  <cp:lastModifiedBy>Куликов</cp:lastModifiedBy>
  <dcterms:created xsi:type="dcterms:W3CDTF">2012-02-05T19:24:15Z</dcterms:created>
  <dcterms:modified xsi:type="dcterms:W3CDTF">2012-02-05T20:06:54Z</dcterms:modified>
</cp:coreProperties>
</file>