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0" windowWidth="15195" windowHeight="12525"/>
  </bookViews>
  <sheets>
    <sheet name="Лист1" sheetId="1" r:id="rId1"/>
    <sheet name="Лист2" sheetId="2" r:id="rId2"/>
  </sheets>
  <definedNames>
    <definedName name="_Toc129790133" localSheetId="0">Лист1!#REF!</definedName>
    <definedName name="_TO0000032" localSheetId="0">Лист1!#REF!</definedName>
  </definedNames>
  <calcPr calcId="125725"/>
</workbook>
</file>

<file path=xl/calcChain.xml><?xml version="1.0" encoding="utf-8"?>
<calcChain xmlns="http://schemas.openxmlformats.org/spreadsheetml/2006/main">
  <c r="E51" i="1"/>
  <c r="E20"/>
  <c r="E65"/>
  <c r="E39"/>
  <c r="E77"/>
  <c r="E78" s="1"/>
  <c r="E79" l="1"/>
</calcChain>
</file>

<file path=xl/sharedStrings.xml><?xml version="1.0" encoding="utf-8"?>
<sst xmlns="http://schemas.openxmlformats.org/spreadsheetml/2006/main" count="79" uniqueCount="55">
  <si>
    <t>№№ частей, глав,</t>
  </si>
  <si>
    <t>таблиц, №№ пунктов</t>
  </si>
  <si>
    <t>и указаний к разделу или главе сборника цен на проектные и</t>
  </si>
  <si>
    <t>изыскательские работы</t>
  </si>
  <si>
    <t>для строительства</t>
  </si>
  <si>
    <r>
      <t>1</t>
    </r>
    <r>
      <rPr>
        <sz val="7"/>
        <rFont val="Times New Roman"/>
        <family val="1"/>
        <charset val="204"/>
      </rPr>
      <t xml:space="preserve">         </t>
    </r>
    <r>
      <rPr>
        <sz val="12"/>
        <rFont val="Times New Roman"/>
        <family val="1"/>
        <charset val="204"/>
      </rPr>
      <t> </t>
    </r>
  </si>
  <si>
    <t>Всего</t>
  </si>
  <si>
    <t>НДС 18%</t>
  </si>
  <si>
    <t>Итого по смете</t>
  </si>
  <si>
    <t>(сумма прописью)</t>
  </si>
  <si>
    <t>Характеристика предприятия, здания, сооружения или виды работ</t>
  </si>
  <si>
    <t>№ п/п</t>
  </si>
  <si>
    <t>СМЕТА</t>
  </si>
  <si>
    <t>Расчет стоимости</t>
  </si>
  <si>
    <t xml:space="preserve">Росстрой, Москва, 2008 г. </t>
  </si>
  <si>
    <t>СБЦПРС. ГОРОДСКИЕ ИНЖЕНЕРНЫЕ СООРУЖЕНИЯ И КОММУНИКАЦИИ</t>
  </si>
  <si>
    <t>а = 12</t>
  </si>
  <si>
    <t>в = 0,136</t>
  </si>
  <si>
    <t>С=(12+0,136*650)*1,07*1,1*0,6*3,05</t>
  </si>
  <si>
    <t>а = 33</t>
  </si>
  <si>
    <t>в = 0,128</t>
  </si>
  <si>
    <t>С=(33+0,128*450)*1,07*1,1*0,6*3,05</t>
  </si>
  <si>
    <t>Глава4.Табл. 6, п.1</t>
  </si>
  <si>
    <t>Глава 5.Табл. 7, п.1</t>
  </si>
  <si>
    <t>Кпк=1,07 (Прим. к табл.06 п.03.1) - Наличие в зоне работ от 5 до 10 действующих или проектируемых коммуникаций</t>
  </si>
  <si>
    <t>Ксп=1,1 (ОУ 2002 п.3.13 табл. п.4.5.1) - Дополнительные требования к проектной документации при строительстве объек-тов на подрядных условиях, в том числе составление спецификаций на оборудо-вание и материалы временного ввоза на стадии проект.</t>
  </si>
  <si>
    <t>Кр=0,6 (стадийность проекта Р)</t>
  </si>
  <si>
    <t>К= 3,05 в текущ. цены на 2 квартал 2010</t>
  </si>
  <si>
    <t>100%=(Технологические решения=78%;</t>
  </si>
  <si>
    <t>Строительные решения=15%;</t>
  </si>
  <si>
    <t>Сметная документация=7%)</t>
  </si>
  <si>
    <t>Водопровод (Р)</t>
  </si>
  <si>
    <t>Водопровод (П)</t>
  </si>
  <si>
    <t>100%=(Технологические решения=48%;</t>
  </si>
  <si>
    <t>Строительные решения=8%;</t>
  </si>
  <si>
    <t>Проект организации строительства=12,5%;</t>
  </si>
  <si>
    <t>Охрана окружающей среды в период строительства и эксплуатации объетка=25%</t>
  </si>
  <si>
    <t>Сметная документация=6,5%)</t>
  </si>
  <si>
    <t>С=(12+0,136*650)*1,07*1,1*0,4*3,05</t>
  </si>
  <si>
    <t>Канализация (П)</t>
  </si>
  <si>
    <t>Канализация (Р)</t>
  </si>
  <si>
    <t>С=(33+0,128*450)*1,07*1,1*0,4*3,05</t>
  </si>
  <si>
    <t>100%=(Технологические решения=43%;</t>
  </si>
  <si>
    <t>Строительные решения=30%;</t>
  </si>
  <si>
    <t>Охрана окружающей среды в период строительства и эксплуатации объетка=10%</t>
  </si>
  <si>
    <t>Проект организации строительства=10%;</t>
  </si>
  <si>
    <t>100%=(Технологические решения=58%;</t>
  </si>
  <si>
    <t>Строительные решения=36%;</t>
  </si>
  <si>
    <t>Сметная документация=6%)</t>
  </si>
  <si>
    <r>
      <t xml:space="preserve">Итого по смете: </t>
    </r>
    <r>
      <rPr>
        <b/>
        <u/>
        <sz val="12"/>
        <rFont val="Times New Roman"/>
        <family val="1"/>
        <charset val="204"/>
      </rPr>
      <t xml:space="preserve"> Шестьсот тридцать восемь тысяч девятьсот шестьдесят один рубль 71 копейка</t>
    </r>
  </si>
  <si>
    <t>Кр=0,4 (стадийность проекта П)</t>
  </si>
  <si>
    <t>Стоимость    (тыс. руб.)</t>
  </si>
  <si>
    <t>на проектные работы (по наружным сетям водоснабжения, канализации)</t>
  </si>
  <si>
    <t xml:space="preserve">Адрес: </t>
  </si>
  <si>
    <t xml:space="preserve">Объект: Автозаправочная странция </t>
  </si>
</sst>
</file>

<file path=xl/styles.xml><?xml version="1.0" encoding="utf-8"?>
<styleSheet xmlns="http://schemas.openxmlformats.org/spreadsheetml/2006/main">
  <numFmts count="1">
    <numFmt numFmtId="164" formatCode="0.00000"/>
  </numFmts>
  <fonts count="9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7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8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0" xfId="0" applyFont="1"/>
    <xf numFmtId="0" fontId="1" fillId="0" borderId="2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2" fillId="0" borderId="3" xfId="0" applyFont="1" applyBorder="1" applyAlignment="1">
      <alignment wrapText="1"/>
    </xf>
    <xf numFmtId="164" fontId="3" fillId="0" borderId="3" xfId="0" applyNumberFormat="1" applyFont="1" applyBorder="1" applyAlignment="1">
      <alignment wrapText="1"/>
    </xf>
    <xf numFmtId="0" fontId="0" fillId="0" borderId="0" xfId="0" applyAlignment="1">
      <alignment horizontal="left" vertical="center"/>
    </xf>
    <xf numFmtId="0" fontId="5" fillId="0" borderId="2" xfId="0" applyFont="1" applyFill="1" applyBorder="1" applyAlignment="1">
      <alignment wrapText="1"/>
    </xf>
    <xf numFmtId="0" fontId="5" fillId="0" borderId="4" xfId="0" applyFont="1" applyFill="1" applyBorder="1" applyAlignment="1">
      <alignment wrapText="1"/>
    </xf>
    <xf numFmtId="0" fontId="2" fillId="0" borderId="5" xfId="0" applyFont="1" applyBorder="1" applyAlignment="1">
      <alignment wrapText="1"/>
    </xf>
    <xf numFmtId="164" fontId="3" fillId="0" borderId="6" xfId="0" applyNumberFormat="1" applyFont="1" applyBorder="1" applyAlignment="1">
      <alignment wrapText="1"/>
    </xf>
    <xf numFmtId="9" fontId="5" fillId="0" borderId="2" xfId="0" applyNumberFormat="1" applyFont="1" applyFill="1" applyBorder="1" applyAlignment="1">
      <alignment wrapText="1"/>
    </xf>
    <xf numFmtId="0" fontId="1" fillId="0" borderId="7" xfId="0" applyFont="1" applyBorder="1" applyAlignment="1">
      <alignment wrapText="1"/>
    </xf>
    <xf numFmtId="164" fontId="1" fillId="0" borderId="7" xfId="0" applyNumberFormat="1" applyFont="1" applyBorder="1" applyAlignment="1">
      <alignment horizontal="right" vertical="center" wrapText="1"/>
    </xf>
    <xf numFmtId="164" fontId="1" fillId="0" borderId="8" xfId="0" applyNumberFormat="1" applyFont="1" applyBorder="1" applyAlignment="1">
      <alignment horizontal="righ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4" fontId="1" fillId="0" borderId="4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1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14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8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9:E86"/>
  <sheetViews>
    <sheetView tabSelected="1" view="pageBreakPreview" topLeftCell="A7" zoomScaleNormal="100" workbookViewId="0">
      <selection activeCell="B85" sqref="B85"/>
    </sheetView>
  </sheetViews>
  <sheetFormatPr defaultRowHeight="12.75"/>
  <cols>
    <col min="1" max="1" width="4.42578125" style="10" customWidth="1"/>
    <col min="2" max="2" width="21.5703125" customWidth="1"/>
    <col min="3" max="3" width="37.7109375" customWidth="1"/>
    <col min="4" max="4" width="14" customWidth="1"/>
    <col min="5" max="5" width="18.140625" customWidth="1"/>
  </cols>
  <sheetData>
    <row r="9" spans="1:5" ht="6" customHeight="1"/>
    <row r="10" spans="1:5">
      <c r="A10" s="38" t="s">
        <v>54</v>
      </c>
      <c r="B10" s="38"/>
      <c r="C10" s="38"/>
      <c r="D10" s="38"/>
      <c r="E10" s="38"/>
    </row>
    <row r="11" spans="1:5">
      <c r="A11" s="38" t="s">
        <v>53</v>
      </c>
      <c r="B11" s="38"/>
      <c r="C11" s="38"/>
      <c r="D11" s="38"/>
      <c r="E11" s="38"/>
    </row>
    <row r="12" spans="1:5" ht="8.25" customHeight="1"/>
    <row r="13" spans="1:5" ht="12.75" customHeight="1">
      <c r="A13" s="35" t="s">
        <v>12</v>
      </c>
      <c r="B13" s="35"/>
      <c r="C13" s="35"/>
      <c r="D13" s="35"/>
      <c r="E13" s="35"/>
    </row>
    <row r="14" spans="1:5" ht="12.75" customHeight="1" thickBot="1">
      <c r="A14" s="35" t="s">
        <v>52</v>
      </c>
      <c r="B14" s="35"/>
      <c r="C14" s="35"/>
      <c r="D14" s="35"/>
      <c r="E14" s="35"/>
    </row>
    <row r="15" spans="1:5" ht="17.25" customHeight="1">
      <c r="A15" s="39" t="s">
        <v>11</v>
      </c>
      <c r="B15" s="42" t="s">
        <v>10</v>
      </c>
      <c r="C15" s="1" t="s">
        <v>0</v>
      </c>
      <c r="D15" s="42" t="s">
        <v>13</v>
      </c>
      <c r="E15" s="42" t="s">
        <v>51</v>
      </c>
    </row>
    <row r="16" spans="1:5" ht="15.75">
      <c r="A16" s="40"/>
      <c r="B16" s="43"/>
      <c r="C16" s="2" t="s">
        <v>1</v>
      </c>
      <c r="D16" s="43"/>
      <c r="E16" s="43"/>
    </row>
    <row r="17" spans="1:5" ht="27.75" customHeight="1">
      <c r="A17" s="40"/>
      <c r="B17" s="43"/>
      <c r="C17" s="2" t="s">
        <v>2</v>
      </c>
      <c r="D17" s="43"/>
      <c r="E17" s="43"/>
    </row>
    <row r="18" spans="1:5" ht="15.75">
      <c r="A18" s="40"/>
      <c r="B18" s="43"/>
      <c r="C18" s="2" t="s">
        <v>3</v>
      </c>
      <c r="D18" s="43"/>
      <c r="E18" s="43"/>
    </row>
    <row r="19" spans="1:5" ht="16.5" thickBot="1">
      <c r="A19" s="41"/>
      <c r="B19" s="44"/>
      <c r="C19" s="3" t="s">
        <v>4</v>
      </c>
      <c r="D19" s="44"/>
      <c r="E19" s="44"/>
    </row>
    <row r="20" spans="1:5" ht="27.75" customHeight="1">
      <c r="A20" s="22" t="s">
        <v>5</v>
      </c>
      <c r="B20" s="19" t="s">
        <v>32</v>
      </c>
      <c r="C20" s="5" t="s">
        <v>15</v>
      </c>
      <c r="D20" s="19" t="s">
        <v>38</v>
      </c>
      <c r="E20" s="17">
        <f>(12+0.136*650)*1.07*1.1*0.4*3.05</f>
        <v>144.16837600000005</v>
      </c>
    </row>
    <row r="21" spans="1:5">
      <c r="A21" s="23"/>
      <c r="B21" s="20"/>
      <c r="C21" s="5" t="s">
        <v>14</v>
      </c>
      <c r="D21" s="20"/>
      <c r="E21" s="18"/>
    </row>
    <row r="22" spans="1:5">
      <c r="A22" s="23"/>
      <c r="B22" s="20"/>
      <c r="C22" s="5" t="s">
        <v>22</v>
      </c>
      <c r="D22" s="20"/>
      <c r="E22" s="18"/>
    </row>
    <row r="23" spans="1:5">
      <c r="A23" s="23"/>
      <c r="B23" s="20"/>
      <c r="C23" s="5" t="s">
        <v>16</v>
      </c>
      <c r="D23" s="20"/>
      <c r="E23" s="18"/>
    </row>
    <row r="24" spans="1:5" ht="13.5" customHeight="1">
      <c r="A24" s="23"/>
      <c r="B24" s="20"/>
      <c r="C24" s="5" t="s">
        <v>17</v>
      </c>
      <c r="D24" s="20"/>
      <c r="E24" s="18"/>
    </row>
    <row r="25" spans="1:5" ht="38.25">
      <c r="A25" s="23"/>
      <c r="B25" s="20"/>
      <c r="C25" s="5" t="s">
        <v>24</v>
      </c>
      <c r="D25" s="20"/>
      <c r="E25" s="18"/>
    </row>
    <row r="26" spans="1:5" ht="74.25" customHeight="1">
      <c r="A26" s="23"/>
      <c r="B26" s="20"/>
      <c r="C26" s="5" t="s">
        <v>25</v>
      </c>
      <c r="D26" s="20"/>
      <c r="E26" s="18"/>
    </row>
    <row r="27" spans="1:5">
      <c r="A27" s="23"/>
      <c r="B27" s="20"/>
      <c r="C27" s="5" t="s">
        <v>50</v>
      </c>
      <c r="D27" s="20"/>
      <c r="E27" s="18"/>
    </row>
    <row r="28" spans="1:5">
      <c r="A28" s="23"/>
      <c r="B28" s="20"/>
      <c r="C28" s="5" t="s">
        <v>27</v>
      </c>
      <c r="D28" s="20"/>
      <c r="E28" s="18"/>
    </row>
    <row r="29" spans="1:5">
      <c r="A29" s="23"/>
      <c r="B29" s="20"/>
      <c r="C29" s="15" t="s">
        <v>33</v>
      </c>
      <c r="D29" s="20"/>
      <c r="E29" s="18"/>
    </row>
    <row r="30" spans="1:5" ht="12.75" hidden="1" customHeight="1">
      <c r="A30" s="23"/>
      <c r="B30" s="20"/>
      <c r="C30" s="11"/>
      <c r="D30" s="20"/>
      <c r="E30" s="18"/>
    </row>
    <row r="31" spans="1:5">
      <c r="A31" s="23"/>
      <c r="B31" s="20"/>
      <c r="C31" s="11" t="s">
        <v>34</v>
      </c>
      <c r="D31" s="20"/>
      <c r="E31" s="18"/>
    </row>
    <row r="32" spans="1:5">
      <c r="A32" s="23"/>
      <c r="B32" s="20"/>
      <c r="C32" s="11" t="s">
        <v>35</v>
      </c>
      <c r="D32" s="20"/>
      <c r="E32" s="18"/>
    </row>
    <row r="33" spans="1:5" ht="25.5">
      <c r="A33" s="23"/>
      <c r="B33" s="20"/>
      <c r="C33" s="11" t="s">
        <v>36</v>
      </c>
      <c r="D33" s="20"/>
      <c r="E33" s="18"/>
    </row>
    <row r="34" spans="1:5" ht="15" customHeight="1" thickBot="1">
      <c r="A34" s="23"/>
      <c r="B34" s="20"/>
      <c r="C34" s="12" t="s">
        <v>37</v>
      </c>
      <c r="D34" s="20"/>
      <c r="E34" s="18"/>
    </row>
    <row r="35" spans="1:5" ht="12.75" hidden="1" customHeight="1">
      <c r="A35" s="23"/>
      <c r="B35" s="20"/>
      <c r="C35" s="11"/>
      <c r="D35" s="20"/>
      <c r="E35" s="18"/>
    </row>
    <row r="36" spans="1:5" ht="12.75" hidden="1" customHeight="1">
      <c r="A36" s="23"/>
      <c r="B36" s="20"/>
      <c r="C36" s="11"/>
      <c r="D36" s="20"/>
      <c r="E36" s="18"/>
    </row>
    <row r="37" spans="1:5" ht="13.5" hidden="1" customHeight="1" thickBot="1">
      <c r="A37" s="23"/>
      <c r="B37" s="20"/>
      <c r="C37" s="6"/>
      <c r="D37" s="20"/>
      <c r="E37" s="18"/>
    </row>
    <row r="38" spans="1:5" ht="13.5" hidden="1" customHeight="1" thickBot="1">
      <c r="A38" s="24"/>
      <c r="B38" s="21"/>
      <c r="C38" s="7"/>
      <c r="D38" s="21"/>
      <c r="E38" s="25"/>
    </row>
    <row r="39" spans="1:5" ht="25.5" customHeight="1">
      <c r="A39" s="22">
        <v>2</v>
      </c>
      <c r="B39" s="19" t="s">
        <v>31</v>
      </c>
      <c r="C39" s="5" t="s">
        <v>15</v>
      </c>
      <c r="D39" s="19" t="s">
        <v>18</v>
      </c>
      <c r="E39" s="17">
        <f>(12+0.136*650)*1.07*1.1*0.6*3.05</f>
        <v>216.25256400000004</v>
      </c>
    </row>
    <row r="40" spans="1:5" ht="13.5" customHeight="1">
      <c r="A40" s="23"/>
      <c r="B40" s="20"/>
      <c r="C40" s="5" t="s">
        <v>14</v>
      </c>
      <c r="D40" s="20"/>
      <c r="E40" s="18"/>
    </row>
    <row r="41" spans="1:5" ht="16.5" customHeight="1">
      <c r="A41" s="23"/>
      <c r="B41" s="20"/>
      <c r="C41" s="5" t="s">
        <v>22</v>
      </c>
      <c r="D41" s="20"/>
      <c r="E41" s="18"/>
    </row>
    <row r="42" spans="1:5">
      <c r="A42" s="23"/>
      <c r="B42" s="20"/>
      <c r="C42" s="5" t="s">
        <v>16</v>
      </c>
      <c r="D42" s="20"/>
      <c r="E42" s="18"/>
    </row>
    <row r="43" spans="1:5" ht="15.75" customHeight="1">
      <c r="A43" s="23"/>
      <c r="B43" s="20"/>
      <c r="C43" s="5" t="s">
        <v>17</v>
      </c>
      <c r="D43" s="20"/>
      <c r="E43" s="18"/>
    </row>
    <row r="44" spans="1:5" ht="38.25" customHeight="1">
      <c r="A44" s="23"/>
      <c r="B44" s="20"/>
      <c r="C44" s="5" t="s">
        <v>24</v>
      </c>
      <c r="D44" s="20"/>
      <c r="E44" s="18"/>
    </row>
    <row r="45" spans="1:5" ht="76.5" customHeight="1">
      <c r="A45" s="23"/>
      <c r="B45" s="20"/>
      <c r="C45" s="5" t="s">
        <v>25</v>
      </c>
      <c r="D45" s="20"/>
      <c r="E45" s="18"/>
    </row>
    <row r="46" spans="1:5">
      <c r="A46" s="23"/>
      <c r="B46" s="20"/>
      <c r="C46" s="5" t="s">
        <v>26</v>
      </c>
      <c r="D46" s="20"/>
      <c r="E46" s="18"/>
    </row>
    <row r="47" spans="1:5">
      <c r="A47" s="23"/>
      <c r="B47" s="20"/>
      <c r="C47" s="5" t="s">
        <v>27</v>
      </c>
      <c r="D47" s="20"/>
      <c r="E47" s="18"/>
    </row>
    <row r="48" spans="1:5">
      <c r="A48" s="23"/>
      <c r="B48" s="20"/>
      <c r="C48" s="15" t="s">
        <v>28</v>
      </c>
      <c r="D48" s="20"/>
      <c r="E48" s="18"/>
    </row>
    <row r="49" spans="1:5">
      <c r="A49" s="23"/>
      <c r="B49" s="20"/>
      <c r="C49" s="11" t="s">
        <v>29</v>
      </c>
      <c r="D49" s="20"/>
      <c r="E49" s="18"/>
    </row>
    <row r="50" spans="1:5" ht="13.5" thickBot="1">
      <c r="A50" s="23"/>
      <c r="B50" s="20"/>
      <c r="C50" s="11" t="s">
        <v>30</v>
      </c>
      <c r="D50" s="20"/>
      <c r="E50" s="18"/>
    </row>
    <row r="51" spans="1:5" ht="25.5">
      <c r="A51" s="22">
        <v>3</v>
      </c>
      <c r="B51" s="19" t="s">
        <v>39</v>
      </c>
      <c r="C51" s="16" t="s">
        <v>15</v>
      </c>
      <c r="D51" s="19" t="s">
        <v>41</v>
      </c>
      <c r="E51" s="17">
        <f>(33+0.128*450)*1.07*1.1*0.4*3.05</f>
        <v>130.09616400000002</v>
      </c>
    </row>
    <row r="52" spans="1:5">
      <c r="A52" s="23"/>
      <c r="B52" s="20"/>
      <c r="C52" s="5" t="s">
        <v>14</v>
      </c>
      <c r="D52" s="20"/>
      <c r="E52" s="18"/>
    </row>
    <row r="53" spans="1:5">
      <c r="A53" s="23"/>
      <c r="B53" s="20"/>
      <c r="C53" s="5" t="s">
        <v>23</v>
      </c>
      <c r="D53" s="20"/>
      <c r="E53" s="18"/>
    </row>
    <row r="54" spans="1:5">
      <c r="A54" s="23"/>
      <c r="B54" s="20"/>
      <c r="C54" s="5" t="s">
        <v>19</v>
      </c>
      <c r="D54" s="20"/>
      <c r="E54" s="18"/>
    </row>
    <row r="55" spans="1:5">
      <c r="A55" s="23"/>
      <c r="B55" s="20"/>
      <c r="C55" s="5" t="s">
        <v>20</v>
      </c>
      <c r="D55" s="20"/>
      <c r="E55" s="18"/>
    </row>
    <row r="56" spans="1:5" ht="38.25">
      <c r="A56" s="23"/>
      <c r="B56" s="20"/>
      <c r="C56" s="5" t="s">
        <v>24</v>
      </c>
      <c r="D56" s="20"/>
      <c r="E56" s="18"/>
    </row>
    <row r="57" spans="1:5" ht="89.25">
      <c r="A57" s="23"/>
      <c r="B57" s="20"/>
      <c r="C57" s="5" t="s">
        <v>25</v>
      </c>
      <c r="D57" s="20"/>
      <c r="E57" s="18"/>
    </row>
    <row r="58" spans="1:5">
      <c r="A58" s="23"/>
      <c r="B58" s="20"/>
      <c r="C58" s="5" t="s">
        <v>50</v>
      </c>
      <c r="D58" s="20"/>
      <c r="E58" s="18"/>
    </row>
    <row r="59" spans="1:5">
      <c r="A59" s="23"/>
      <c r="B59" s="20"/>
      <c r="C59" s="5" t="s">
        <v>27</v>
      </c>
      <c r="D59" s="20"/>
      <c r="E59" s="18"/>
    </row>
    <row r="60" spans="1:5">
      <c r="A60" s="23"/>
      <c r="B60" s="20"/>
      <c r="C60" s="15" t="s">
        <v>42</v>
      </c>
      <c r="D60" s="20"/>
      <c r="E60" s="18"/>
    </row>
    <row r="61" spans="1:5">
      <c r="A61" s="23"/>
      <c r="B61" s="20"/>
      <c r="C61" s="11" t="s">
        <v>43</v>
      </c>
      <c r="D61" s="20"/>
      <c r="E61" s="18"/>
    </row>
    <row r="62" spans="1:5">
      <c r="A62" s="23"/>
      <c r="B62" s="20"/>
      <c r="C62" s="11" t="s">
        <v>45</v>
      </c>
      <c r="D62" s="20"/>
      <c r="E62" s="18"/>
    </row>
    <row r="63" spans="1:5" ht="25.5">
      <c r="A63" s="23"/>
      <c r="B63" s="20"/>
      <c r="C63" s="11" t="s">
        <v>44</v>
      </c>
      <c r="D63" s="20"/>
      <c r="E63" s="18"/>
    </row>
    <row r="64" spans="1:5" ht="13.5" thickBot="1">
      <c r="A64" s="23"/>
      <c r="B64" s="20"/>
      <c r="C64" s="12" t="s">
        <v>30</v>
      </c>
      <c r="D64" s="20"/>
      <c r="E64" s="18"/>
    </row>
    <row r="65" spans="1:5" ht="25.5">
      <c r="A65" s="22">
        <v>4</v>
      </c>
      <c r="B65" s="19" t="s">
        <v>40</v>
      </c>
      <c r="C65" s="16" t="s">
        <v>15</v>
      </c>
      <c r="D65" s="19" t="s">
        <v>21</v>
      </c>
      <c r="E65" s="17">
        <f>(33+0.128*450)*1.07*1.1*0.6*3.05</f>
        <v>195.14424599999998</v>
      </c>
    </row>
    <row r="66" spans="1:5">
      <c r="A66" s="23"/>
      <c r="B66" s="20"/>
      <c r="C66" s="5" t="s">
        <v>14</v>
      </c>
      <c r="D66" s="20"/>
      <c r="E66" s="18"/>
    </row>
    <row r="67" spans="1:5">
      <c r="A67" s="23"/>
      <c r="B67" s="20"/>
      <c r="C67" s="5" t="s">
        <v>23</v>
      </c>
      <c r="D67" s="20"/>
      <c r="E67" s="18"/>
    </row>
    <row r="68" spans="1:5">
      <c r="A68" s="23"/>
      <c r="B68" s="20"/>
      <c r="C68" s="5" t="s">
        <v>19</v>
      </c>
      <c r="D68" s="20"/>
      <c r="E68" s="18"/>
    </row>
    <row r="69" spans="1:5">
      <c r="A69" s="23"/>
      <c r="B69" s="20"/>
      <c r="C69" s="5" t="s">
        <v>20</v>
      </c>
      <c r="D69" s="20"/>
      <c r="E69" s="18"/>
    </row>
    <row r="70" spans="1:5" ht="38.25">
      <c r="A70" s="23"/>
      <c r="B70" s="20"/>
      <c r="C70" s="5" t="s">
        <v>24</v>
      </c>
      <c r="D70" s="20"/>
      <c r="E70" s="18"/>
    </row>
    <row r="71" spans="1:5" ht="75" customHeight="1">
      <c r="A71" s="23"/>
      <c r="B71" s="20"/>
      <c r="C71" s="5" t="s">
        <v>25</v>
      </c>
      <c r="D71" s="20"/>
      <c r="E71" s="18"/>
    </row>
    <row r="72" spans="1:5">
      <c r="A72" s="23"/>
      <c r="B72" s="20"/>
      <c r="C72" s="5" t="s">
        <v>26</v>
      </c>
      <c r="D72" s="20"/>
      <c r="E72" s="18"/>
    </row>
    <row r="73" spans="1:5">
      <c r="A73" s="23"/>
      <c r="B73" s="20"/>
      <c r="C73" s="5" t="s">
        <v>27</v>
      </c>
      <c r="D73" s="20"/>
      <c r="E73" s="18"/>
    </row>
    <row r="74" spans="1:5">
      <c r="A74" s="23"/>
      <c r="B74" s="20"/>
      <c r="C74" s="15" t="s">
        <v>46</v>
      </c>
      <c r="D74" s="20"/>
      <c r="E74" s="18"/>
    </row>
    <row r="75" spans="1:5">
      <c r="A75" s="23"/>
      <c r="B75" s="20"/>
      <c r="C75" s="11" t="s">
        <v>47</v>
      </c>
      <c r="D75" s="20"/>
      <c r="E75" s="18"/>
    </row>
    <row r="76" spans="1:5" ht="13.5" thickBot="1">
      <c r="A76" s="23"/>
      <c r="B76" s="21"/>
      <c r="C76" s="12" t="s">
        <v>48</v>
      </c>
      <c r="D76" s="20"/>
      <c r="E76" s="18"/>
    </row>
    <row r="77" spans="1:5" ht="16.5" thickBot="1">
      <c r="A77" s="36" t="s">
        <v>6</v>
      </c>
      <c r="B77" s="37"/>
      <c r="C77" s="8"/>
      <c r="D77" s="13"/>
      <c r="E77" s="14">
        <f>SUM(E39:E76)</f>
        <v>541.492974</v>
      </c>
    </row>
    <row r="78" spans="1:5" ht="16.5" thickBot="1">
      <c r="A78" s="36" t="s">
        <v>7</v>
      </c>
      <c r="B78" s="37"/>
      <c r="C78" s="8"/>
      <c r="D78" s="8"/>
      <c r="E78" s="9">
        <f>0.18*E77</f>
        <v>97.468735319999993</v>
      </c>
    </row>
    <row r="79" spans="1:5" ht="16.5" thickBot="1">
      <c r="A79" s="36" t="s">
        <v>8</v>
      </c>
      <c r="B79" s="37"/>
      <c r="C79" s="8"/>
      <c r="D79" s="8"/>
      <c r="E79" s="9">
        <f>SUM(E77:E78)</f>
        <v>638.96170931999995</v>
      </c>
    </row>
    <row r="80" spans="1:5" ht="15.75">
      <c r="A80" s="32"/>
      <c r="B80" s="33"/>
      <c r="C80" s="33"/>
      <c r="D80" s="33"/>
      <c r="E80" s="34"/>
    </row>
    <row r="81" spans="1:5" ht="15.75">
      <c r="A81" s="29" t="s">
        <v>49</v>
      </c>
      <c r="B81" s="30"/>
      <c r="C81" s="30"/>
      <c r="D81" s="30"/>
      <c r="E81" s="31"/>
    </row>
    <row r="82" spans="1:5" ht="16.5" thickBot="1">
      <c r="A82" s="26" t="s">
        <v>9</v>
      </c>
      <c r="B82" s="27"/>
      <c r="C82" s="27"/>
      <c r="D82" s="27"/>
      <c r="E82" s="28"/>
    </row>
    <row r="85" spans="1:5" ht="15.75">
      <c r="B85" s="4"/>
      <c r="D85" s="4"/>
    </row>
    <row r="86" spans="1:5" ht="15.75">
      <c r="B86" s="4"/>
    </row>
  </sheetData>
  <mergeCells count="30">
    <mergeCell ref="A65:A76"/>
    <mergeCell ref="D39:D50"/>
    <mergeCell ref="A39:A50"/>
    <mergeCell ref="A11:E11"/>
    <mergeCell ref="A10:E10"/>
    <mergeCell ref="A15:A19"/>
    <mergeCell ref="D15:D19"/>
    <mergeCell ref="E15:E19"/>
    <mergeCell ref="B15:B19"/>
    <mergeCell ref="A13:E13"/>
    <mergeCell ref="D51:D64"/>
    <mergeCell ref="A82:E82"/>
    <mergeCell ref="A81:E81"/>
    <mergeCell ref="A80:E80"/>
    <mergeCell ref="A14:E14"/>
    <mergeCell ref="A79:B79"/>
    <mergeCell ref="B39:B50"/>
    <mergeCell ref="A77:B77"/>
    <mergeCell ref="E39:E50"/>
    <mergeCell ref="A78:B78"/>
    <mergeCell ref="E51:E64"/>
    <mergeCell ref="B65:B76"/>
    <mergeCell ref="D65:D76"/>
    <mergeCell ref="E65:E76"/>
    <mergeCell ref="A20:A38"/>
    <mergeCell ref="B20:B38"/>
    <mergeCell ref="D20:D38"/>
    <mergeCell ref="E20:E38"/>
    <mergeCell ref="A51:A64"/>
    <mergeCell ref="B51:B64"/>
  </mergeCells>
  <phoneticPr fontId="7" type="noConversion"/>
  <pageMargins left="0.35433070866141736" right="0.39370078740157483" top="0.39370078740157483" bottom="0.39370078740157483" header="0.51181102362204722" footer="0.51181102362204722"/>
  <pageSetup paperSize="9" scale="98" orientation="portrait" r:id="rId1"/>
  <headerFooter alignWithMargins="0"/>
  <rowBreaks count="1" manualBreakCount="1">
    <brk id="50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Балтпроект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Николаева Анна</dc:creator>
  <cp:lastModifiedBy>Anna(Nikolaeva)</cp:lastModifiedBy>
  <cp:lastPrinted>2010-07-19T07:52:06Z</cp:lastPrinted>
  <dcterms:created xsi:type="dcterms:W3CDTF">2009-06-19T11:04:16Z</dcterms:created>
  <dcterms:modified xsi:type="dcterms:W3CDTF">2012-02-20T11:18:54Z</dcterms:modified>
</cp:coreProperties>
</file>