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1340" windowHeight="9345"/>
  </bookViews>
  <sheets>
    <sheet name="01" sheetId="1" r:id="rId1"/>
    <sheet name="02" sheetId="6" r:id="rId2"/>
    <sheet name="Лист3" sheetId="9" r:id="rId3"/>
    <sheet name="Лист2" sheetId="8" r:id="rId4"/>
  </sheets>
  <definedNames>
    <definedName name="Constr" localSheetId="0">'01'!#REF!</definedName>
    <definedName name="Constr" localSheetId="1">'02'!#REF!</definedName>
    <definedName name="FOT" localSheetId="0">'01'!#REF!</definedName>
    <definedName name="FOT" localSheetId="1">'02'!#REF!</definedName>
    <definedName name="Ind" localSheetId="0">'01'!#REF!</definedName>
    <definedName name="Ind" localSheetId="1">'02'!#REF!</definedName>
    <definedName name="Obj" localSheetId="0">'01'!#REF!</definedName>
    <definedName name="Obj" localSheetId="1">'02'!#REF!</definedName>
    <definedName name="Obosn" localSheetId="0">'01'!#REF!</definedName>
    <definedName name="Obosn" localSheetId="1">'02'!#REF!</definedName>
    <definedName name="SmPr" localSheetId="0">'01'!#REF!</definedName>
    <definedName name="SmPr" localSheetId="1">'02'!#REF!</definedName>
    <definedName name="_xlnm.Print_Area" localSheetId="0">'01'!$A$1:$H$23</definedName>
  </definedNames>
  <calcPr calcId="125725"/>
</workbook>
</file>

<file path=xl/calcChain.xml><?xml version="1.0" encoding="utf-8"?>
<calcChain xmlns="http://schemas.openxmlformats.org/spreadsheetml/2006/main">
  <c r="G11" i="9"/>
  <c r="G10" i="8"/>
  <c r="H9" i="6"/>
  <c r="H33"/>
  <c r="H19"/>
  <c r="H32"/>
  <c r="H30"/>
  <c r="H29"/>
  <c r="H23"/>
  <c r="H22"/>
  <c r="H13" i="1"/>
  <c r="H12"/>
  <c r="H14" s="1"/>
  <c r="H11"/>
  <c r="H34" i="6" l="1"/>
  <c r="A50" s="1"/>
  <c r="D8" i="9" s="1"/>
  <c r="E8" s="1"/>
  <c r="D6" i="8" l="1"/>
</calcChain>
</file>

<file path=xl/sharedStrings.xml><?xml version="1.0" encoding="utf-8"?>
<sst xmlns="http://schemas.openxmlformats.org/spreadsheetml/2006/main" count="169" uniqueCount="96">
  <si>
    <t>№ пп</t>
  </si>
  <si>
    <t>Единица измерения</t>
  </si>
  <si>
    <t>на единицу</t>
  </si>
  <si>
    <t>Количество</t>
  </si>
  <si>
    <t>маш.-ч</t>
  </si>
  <si>
    <t>Молотки при работе от передвижных компрессорных станций: отбойные пневматические</t>
  </si>
  <si>
    <t>Вибратор поверхностный</t>
  </si>
  <si>
    <t>Установки для сварки: ручной дуговой (постоянного тока)</t>
  </si>
  <si>
    <t>Машины шлифовальные: электрические</t>
  </si>
  <si>
    <t>Аппарат для газовой сварки и резки</t>
  </si>
  <si>
    <t>Молотки при работе от передвижных компрессорных станций отбойные пневматические</t>
  </si>
  <si>
    <t>Дрели: электрические</t>
  </si>
  <si>
    <t>Трамбовки пневматические при работе от: передвижных компрессорных станций</t>
  </si>
  <si>
    <t>(должность, подпись, расшифровка)</t>
  </si>
  <si>
    <t>Лебедки электрические тяговым усилием до 5,79 кН (0,59 т)</t>
  </si>
  <si>
    <t>Агрегаты окрасочные высокого давления для окраски поверхностей конструкций мощностью 1 кВт</t>
  </si>
  <si>
    <t>Вибратор глубинный</t>
  </si>
  <si>
    <t>Пила: цепная электрическая</t>
  </si>
  <si>
    <t>Лебедки электрические тяговым усилием: до 12,26 кН (1,25 т)</t>
  </si>
  <si>
    <t>Вибропогружатели: высокочастотные для погружения свай до 1,5 т</t>
  </si>
  <si>
    <t>Аппарат пескоструйный при работе от компрессора, давлением 0,6 МПа (6 ат)</t>
  </si>
  <si>
    <t>Пылесосы промышленные</t>
  </si>
  <si>
    <t>Рубанок электрический</t>
  </si>
  <si>
    <t>Пила: дисковая электрическая</t>
  </si>
  <si>
    <t>Станции компрессорные давлением 245 кПа (2,5 ат), производительность: 40 м3/мин</t>
  </si>
  <si>
    <t>Виброрейка WHETMAN WSHE</t>
  </si>
  <si>
    <t>Перфораторы: электрические</t>
  </si>
  <si>
    <t>Лебедки электрические тяговым усилием: до 31,39 кН (3,2 т)</t>
  </si>
  <si>
    <t>Преобразователи сварочные с номинальным сварочным током 315-500 А</t>
  </si>
  <si>
    <t>Электрические печи для сушки сварочных материалов с регулированием температуры в пределах: от 80 °С до 500 °С</t>
  </si>
  <si>
    <t>Мешалки электрические с перфорированным барабаном, 250 л</t>
  </si>
  <si>
    <t>Электростанции передвижные 4 кВт</t>
  </si>
  <si>
    <t>Трамбовки электрические</t>
  </si>
  <si>
    <t>Агрегаты для сварки полиэтиленовых труб</t>
  </si>
  <si>
    <t>Стоимость</t>
  </si>
  <si>
    <t>всего</t>
  </si>
  <si>
    <t>единицы (эксп. маш.)</t>
  </si>
  <si>
    <t>111301</t>
  </si>
  <si>
    <t>040502</t>
  </si>
  <si>
    <t>330301</t>
  </si>
  <si>
    <t>330804</t>
  </si>
  <si>
    <t>040504</t>
  </si>
  <si>
    <t>330206</t>
  </si>
  <si>
    <t>331100</t>
  </si>
  <si>
    <t>030401</t>
  </si>
  <si>
    <t>111100</t>
  </si>
  <si>
    <t>331532</t>
  </si>
  <si>
    <t>030402</t>
  </si>
  <si>
    <t>140401</t>
  </si>
  <si>
    <t>331410</t>
  </si>
  <si>
    <t>331305</t>
  </si>
  <si>
    <t>340101</t>
  </si>
  <si>
    <t>331441</t>
  </si>
  <si>
    <t>331531</t>
  </si>
  <si>
    <t>050501</t>
  </si>
  <si>
    <t>111302</t>
  </si>
  <si>
    <t>331451</t>
  </si>
  <si>
    <t>030404</t>
  </si>
  <si>
    <t>041000</t>
  </si>
  <si>
    <t>041400</t>
  </si>
  <si>
    <t>331722</t>
  </si>
  <si>
    <t>040102</t>
  </si>
  <si>
    <t>331103</t>
  </si>
  <si>
    <t>081600</t>
  </si>
  <si>
    <t>Итого:</t>
  </si>
  <si>
    <t>Код ресурса</t>
  </si>
  <si>
    <t>Наименование затрат</t>
  </si>
  <si>
    <r>
      <rPr>
        <sz val="11"/>
        <rFont val="Times New Roman"/>
        <family val="1"/>
        <charset val="204"/>
      </rPr>
      <t>Составил:</t>
    </r>
    <r>
      <rPr>
        <sz val="11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___________________________</t>
    </r>
    <r>
      <rPr>
        <sz val="11"/>
        <rFont val="Times New Roman"/>
        <family val="1"/>
        <charset val="204"/>
      </rPr>
      <t>Саяпина О. П.</t>
    </r>
  </si>
  <si>
    <r>
      <rPr>
        <sz val="11"/>
        <rFont val="Times New Roman"/>
        <family val="1"/>
        <charset val="204"/>
      </rPr>
      <t>Проверил:</t>
    </r>
    <r>
      <rPr>
        <sz val="11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___________________________</t>
    </r>
    <r>
      <rPr>
        <sz val="11"/>
        <rFont val="Times New Roman"/>
        <family val="1"/>
        <charset val="204"/>
      </rPr>
      <t>Округина Е. Г.</t>
    </r>
  </si>
  <si>
    <r>
      <rPr>
        <sz val="11"/>
        <rFont val="Times New Roman"/>
        <family val="1"/>
        <charset val="204"/>
      </rPr>
      <t>Составил:</t>
    </r>
    <r>
      <rPr>
        <sz val="10"/>
        <rFont val="Arial"/>
        <family val="2"/>
        <charset val="204"/>
      </rPr>
      <t xml:space="preserve"> ___________________________</t>
    </r>
    <r>
      <rPr>
        <sz val="11"/>
        <rFont val="Times New Roman"/>
        <family val="1"/>
        <charset val="204"/>
      </rPr>
      <t>Саяпина О. П.</t>
    </r>
  </si>
  <si>
    <r>
      <rPr>
        <sz val="11"/>
        <rFont val="Times New Roman"/>
        <family val="1"/>
        <charset val="204"/>
      </rPr>
      <t>Проверил:</t>
    </r>
    <r>
      <rPr>
        <sz val="10"/>
        <rFont val="Arial"/>
        <family val="2"/>
        <charset val="204"/>
      </rPr>
      <t xml:space="preserve"> ___________________________</t>
    </r>
    <r>
      <rPr>
        <sz val="11"/>
        <rFont val="Times New Roman"/>
        <family val="1"/>
        <charset val="204"/>
      </rPr>
      <t>Округина Е. Г.</t>
    </r>
  </si>
  <si>
    <t>Дополнительных затрат при получении электроэнергии от предвижных электростанций</t>
  </si>
  <si>
    <t>Объем работ по сметным нормам в ценах 2001г составил</t>
  </si>
  <si>
    <t>Ед.изм.</t>
  </si>
  <si>
    <t>тыс.руб.</t>
  </si>
  <si>
    <t>На объекте применяется ПЭС мощностью</t>
  </si>
  <si>
    <t>кВт</t>
  </si>
  <si>
    <t>Нормативный расход электроэнергии на строительстве объекта на 1 млн.руб (цены 2000г.)</t>
  </si>
  <si>
    <t>Стоимость 1 кВт-ч электроэнергии от ПЭС мощностью 50 кВт в ценах 2000г.</t>
  </si>
  <si>
    <t>руб.</t>
  </si>
  <si>
    <t>руб./кВт-ч</t>
  </si>
  <si>
    <t xml:space="preserve">Тариф на электроэнергию, получаемый от постоянных электрических сетей, учтенный в ФЕР-2001г. </t>
  </si>
  <si>
    <t>№ п/п</t>
  </si>
  <si>
    <t>Наименование работ и затрат</t>
  </si>
  <si>
    <r>
      <t>Дэл= (4,665-0,40)*6400*</t>
    </r>
    <r>
      <rPr>
        <sz val="10"/>
        <color rgb="FFFF0000"/>
        <rFont val="Arial Cyr"/>
        <charset val="204"/>
      </rPr>
      <t>0,028</t>
    </r>
    <r>
      <rPr>
        <sz val="10"/>
        <rFont val="Arial Cyr"/>
        <charset val="204"/>
      </rPr>
      <t>=</t>
    </r>
  </si>
  <si>
    <t>Расчет мощности потребителей</t>
  </si>
  <si>
    <t>Технологических потребителей (расчет №1 и №2)</t>
  </si>
  <si>
    <t>2000 г.</t>
  </si>
  <si>
    <t>4 квартал 2011г.</t>
  </si>
  <si>
    <t xml:space="preserve">Моечная установка - мощность потребления 2,2 кВт (137.11-007-ПОС-ПЗ, стр. 33) </t>
  </si>
  <si>
    <t xml:space="preserve">Освещение внутреннее (административно-бытовых помещений) - мощность потребления 1,92 кВт (137.11-007-ПОС-ПЗ, стр. 33) </t>
  </si>
  <si>
    <t xml:space="preserve">Освещение наружное (административно-бытовых помещений, объекта ремонта, складов) - мощность потребления 10,62 кВт (137.11-007-ПОС-ПЗ, стр. 33) </t>
  </si>
  <si>
    <r>
      <rPr>
        <b/>
        <sz val="12"/>
        <rFont val="Times New Roman"/>
        <family val="1"/>
        <charset val="204"/>
      </rPr>
      <t>Объект:</t>
    </r>
    <r>
      <rPr>
        <sz val="12"/>
        <rFont val="Times New Roman"/>
        <family val="1"/>
        <charset val="204"/>
      </rPr>
      <t xml:space="preserve"> "Капитальный ремонт моста через реку Удоха на км 126+775 автомобильной дороги А-116, 1 Р 56 Новгород-Псков (через Сольцы, Порхов), Псковская область"</t>
    </r>
  </si>
  <si>
    <t>Расчет №1</t>
  </si>
  <si>
    <t>учтенных затрат при получении электроэнергии от передвижных электростанций</t>
  </si>
  <si>
    <t>Расчет №2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</si>
</sst>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rgb="FFFF0000"/>
      <name val="Arial Cyr"/>
      <charset val="204"/>
    </font>
    <font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5" fillId="0" borderId="0" xfId="0" applyNumberFormat="1" applyFont="1" applyAlignment="1">
      <alignment horizontal="right" vertical="top"/>
    </xf>
    <xf numFmtId="0" fontId="5" fillId="0" borderId="0" xfId="0" applyFont="1"/>
    <xf numFmtId="0" fontId="3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0" xfId="0" applyFont="1" applyFill="1"/>
    <xf numFmtId="0" fontId="5" fillId="3" borderId="0" xfId="0" applyFont="1" applyFill="1"/>
    <xf numFmtId="0" fontId="7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4" fontId="9" fillId="0" borderId="2" xfId="0" applyNumberFormat="1" applyFont="1" applyBorder="1" applyAlignment="1">
      <alignment horizontal="right" vertical="top" wrapText="1"/>
    </xf>
    <xf numFmtId="0" fontId="9" fillId="0" borderId="2" xfId="0" applyNumberFormat="1" applyFont="1" applyBorder="1" applyAlignment="1">
      <alignment horizontal="right" vertical="top"/>
    </xf>
    <xf numFmtId="0" fontId="9" fillId="3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0" fontId="9" fillId="3" borderId="2" xfId="0" applyNumberFormat="1" applyFont="1" applyFill="1" applyBorder="1" applyAlignment="1">
      <alignment horizontal="right" vertical="top"/>
    </xf>
    <xf numFmtId="4" fontId="9" fillId="3" borderId="2" xfId="0" applyNumberFormat="1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right" vertical="top"/>
    </xf>
    <xf numFmtId="4" fontId="8" fillId="0" borderId="2" xfId="0" applyNumberFormat="1" applyFont="1" applyBorder="1" applyAlignment="1">
      <alignment horizontal="right" vertical="top"/>
    </xf>
    <xf numFmtId="49" fontId="2" fillId="0" borderId="0" xfId="0" applyNumberFormat="1" applyFont="1" applyAlignment="1">
      <alignment horizontal="center" vertical="top" wrapText="1"/>
    </xf>
    <xf numFmtId="49" fontId="9" fillId="0" borderId="2" xfId="0" applyNumberFormat="1" applyFont="1" applyBorder="1" applyAlignment="1">
      <alignment horizontal="center" vertical="top" wrapText="1"/>
    </xf>
    <xf numFmtId="49" fontId="9" fillId="3" borderId="2" xfId="0" applyNumberFormat="1" applyFont="1" applyFill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 vertical="top"/>
    </xf>
    <xf numFmtId="49" fontId="5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horizontal="left" vertical="top" wrapText="1"/>
    </xf>
    <xf numFmtId="4" fontId="10" fillId="0" borderId="0" xfId="0" applyNumberFormat="1" applyFont="1" applyFill="1" applyAlignment="1">
      <alignment horizontal="center" vertical="top"/>
    </xf>
    <xf numFmtId="0" fontId="0" fillId="0" borderId="0" xfId="0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2" fontId="0" fillId="0" borderId="2" xfId="0" applyNumberFormat="1" applyBorder="1" applyAlignment="1">
      <alignment horizontal="center"/>
    </xf>
    <xf numFmtId="0" fontId="0" fillId="0" borderId="0" xfId="0" applyFill="1" applyBorder="1" applyAlignment="1">
      <alignment wrapText="1"/>
    </xf>
    <xf numFmtId="0" fontId="9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center" wrapText="1"/>
    </xf>
    <xf numFmtId="0" fontId="9" fillId="0" borderId="2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 wrapText="1"/>
    </xf>
    <xf numFmtId="49" fontId="9" fillId="3" borderId="2" xfId="0" applyNumberFormat="1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wrapText="1"/>
    </xf>
    <xf numFmtId="0" fontId="9" fillId="3" borderId="2" xfId="0" applyNumberFormat="1" applyFont="1" applyFill="1" applyBorder="1" applyAlignment="1">
      <alignment horizontal="right"/>
    </xf>
    <xf numFmtId="4" fontId="9" fillId="3" borderId="2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4" fontId="8" fillId="0" borderId="2" xfId="0" applyNumberFormat="1" applyFont="1" applyBorder="1" applyAlignment="1"/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NumberFormat="1" applyFont="1" applyAlignment="1">
      <alignment horizontal="righ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autoPageBreaks="0"/>
  </sheetPr>
  <dimension ref="A1:I23"/>
  <sheetViews>
    <sheetView showGridLines="0" tabSelected="1" zoomScaleNormal="75" workbookViewId="0">
      <selection activeCell="A20" sqref="A20:F20"/>
    </sheetView>
  </sheetViews>
  <sheetFormatPr defaultRowHeight="12.75" outlineLevelRow="1"/>
  <cols>
    <col min="1" max="1" width="10" style="6" customWidth="1"/>
    <col min="2" max="2" width="15.42578125" style="30" customWidth="1"/>
    <col min="3" max="3" width="48.42578125" style="7" customWidth="1"/>
    <col min="4" max="4" width="13.5703125" style="6" customWidth="1"/>
    <col min="5" max="5" width="13.85546875" style="3" customWidth="1"/>
    <col min="6" max="6" width="13.140625" style="3" customWidth="1"/>
    <col min="7" max="7" width="13.85546875" style="3" customWidth="1"/>
    <col min="8" max="8" width="13.140625" style="3" customWidth="1"/>
    <col min="9" max="9" width="9.140625" style="4"/>
    <col min="10" max="10" width="8.7109375" style="4" customWidth="1"/>
    <col min="11" max="11" width="9.28515625" style="4" customWidth="1"/>
    <col min="12" max="16384" width="9.140625" style="4"/>
  </cols>
  <sheetData>
    <row r="1" spans="1:9" ht="43.5" customHeight="1">
      <c r="A1" s="59" t="s">
        <v>92</v>
      </c>
      <c r="B1" s="59"/>
      <c r="C1" s="59"/>
      <c r="D1" s="59"/>
      <c r="E1" s="59"/>
      <c r="F1" s="59"/>
      <c r="G1" s="59"/>
      <c r="H1" s="59"/>
      <c r="I1" s="5"/>
    </row>
    <row r="2" spans="1:9" ht="35.25" customHeight="1">
      <c r="A2" s="58" t="s">
        <v>93</v>
      </c>
      <c r="B2" s="58"/>
      <c r="C2" s="58"/>
      <c r="D2" s="58"/>
      <c r="E2" s="58"/>
      <c r="F2" s="58"/>
      <c r="G2" s="58"/>
      <c r="H2" s="58"/>
      <c r="I2" s="5"/>
    </row>
    <row r="3" spans="1:9" ht="18" customHeight="1">
      <c r="A3" s="59" t="s">
        <v>94</v>
      </c>
      <c r="B3" s="59"/>
      <c r="C3" s="59"/>
      <c r="D3" s="59"/>
      <c r="E3" s="59"/>
      <c r="F3" s="59"/>
      <c r="G3" s="59"/>
      <c r="H3" s="59"/>
      <c r="I3" s="5"/>
    </row>
    <row r="4" spans="1:9">
      <c r="A4" s="1"/>
      <c r="B4" s="26"/>
      <c r="C4" s="8"/>
      <c r="D4" s="1"/>
      <c r="E4" s="2"/>
      <c r="F4" s="2"/>
      <c r="G4" s="2"/>
      <c r="H4" s="2"/>
      <c r="I4" s="5"/>
    </row>
    <row r="5" spans="1:9" ht="25.5" customHeight="1">
      <c r="A5" s="64" t="s">
        <v>0</v>
      </c>
      <c r="B5" s="66" t="s">
        <v>65</v>
      </c>
      <c r="C5" s="64" t="s">
        <v>66</v>
      </c>
      <c r="D5" s="64" t="s">
        <v>1</v>
      </c>
      <c r="E5" s="62" t="s">
        <v>3</v>
      </c>
      <c r="F5" s="63"/>
      <c r="G5" s="62" t="s">
        <v>34</v>
      </c>
      <c r="H5" s="63"/>
    </row>
    <row r="6" spans="1:9" ht="32.25" customHeight="1">
      <c r="A6" s="65"/>
      <c r="B6" s="67"/>
      <c r="C6" s="68"/>
      <c r="D6" s="65"/>
      <c r="E6" s="12" t="s">
        <v>2</v>
      </c>
      <c r="F6" s="12" t="s">
        <v>35</v>
      </c>
      <c r="G6" s="12" t="s">
        <v>36</v>
      </c>
      <c r="H6" s="12" t="s">
        <v>35</v>
      </c>
    </row>
    <row r="7" spans="1:9" ht="30" outlineLevel="1">
      <c r="A7" s="44">
        <v>1</v>
      </c>
      <c r="B7" s="45" t="s">
        <v>40</v>
      </c>
      <c r="C7" s="46" t="s">
        <v>10</v>
      </c>
      <c r="D7" s="47" t="s">
        <v>4</v>
      </c>
      <c r="E7" s="48">
        <v>315.16399999999999</v>
      </c>
      <c r="F7" s="49">
        <v>3449</v>
      </c>
      <c r="G7" s="48">
        <v>7.65</v>
      </c>
      <c r="H7" s="50">
        <v>5276.97</v>
      </c>
    </row>
    <row r="8" spans="1:9" ht="15" outlineLevel="1">
      <c r="A8" s="44">
        <v>2</v>
      </c>
      <c r="B8" s="45" t="s">
        <v>37</v>
      </c>
      <c r="C8" s="46" t="s">
        <v>6</v>
      </c>
      <c r="D8" s="47" t="s">
        <v>4</v>
      </c>
      <c r="E8" s="48">
        <v>11.2128</v>
      </c>
      <c r="F8" s="48">
        <v>30.63</v>
      </c>
      <c r="G8" s="48">
        <v>1</v>
      </c>
      <c r="H8" s="50">
        <v>15.32</v>
      </c>
    </row>
    <row r="9" spans="1:9" ht="30" outlineLevel="1">
      <c r="A9" s="44">
        <v>3</v>
      </c>
      <c r="B9" s="45" t="s">
        <v>38</v>
      </c>
      <c r="C9" s="46" t="s">
        <v>7</v>
      </c>
      <c r="D9" s="47" t="s">
        <v>4</v>
      </c>
      <c r="E9" s="48">
        <v>77.649600000000007</v>
      </c>
      <c r="F9" s="48">
        <v>39.33</v>
      </c>
      <c r="G9" s="48">
        <v>40.5</v>
      </c>
      <c r="H9" s="50">
        <v>318.57</v>
      </c>
    </row>
    <row r="10" spans="1:9" ht="15" outlineLevel="1">
      <c r="A10" s="44">
        <v>4</v>
      </c>
      <c r="B10" s="45" t="s">
        <v>39</v>
      </c>
      <c r="C10" s="46" t="s">
        <v>8</v>
      </c>
      <c r="D10" s="47" t="s">
        <v>4</v>
      </c>
      <c r="E10" s="48">
        <v>6.6863999999999999</v>
      </c>
      <c r="F10" s="48">
        <v>20.02</v>
      </c>
      <c r="G10" s="48">
        <v>10.26</v>
      </c>
      <c r="H10" s="50">
        <v>102.7</v>
      </c>
    </row>
    <row r="11" spans="1:9" ht="15" outlineLevel="1">
      <c r="A11" s="44">
        <v>5</v>
      </c>
      <c r="B11" s="51" t="s">
        <v>41</v>
      </c>
      <c r="C11" s="52" t="s">
        <v>9</v>
      </c>
      <c r="D11" s="53" t="s">
        <v>4</v>
      </c>
      <c r="E11" s="54">
        <v>2.44</v>
      </c>
      <c r="F11" s="54">
        <v>5.37</v>
      </c>
      <c r="G11" s="54">
        <v>1.2</v>
      </c>
      <c r="H11" s="55">
        <f t="shared" ref="H11:H12" si="0">F11*G11</f>
        <v>6.444</v>
      </c>
    </row>
    <row r="12" spans="1:9" ht="16.5" customHeight="1" outlineLevel="1">
      <c r="A12" s="44">
        <v>6</v>
      </c>
      <c r="B12" s="51" t="s">
        <v>42</v>
      </c>
      <c r="C12" s="52" t="s">
        <v>11</v>
      </c>
      <c r="D12" s="53" t="s">
        <v>4</v>
      </c>
      <c r="E12" s="54">
        <v>29.28</v>
      </c>
      <c r="F12" s="54">
        <v>15.9</v>
      </c>
      <c r="G12" s="54">
        <v>1.95</v>
      </c>
      <c r="H12" s="55">
        <f t="shared" si="0"/>
        <v>31.004999999999999</v>
      </c>
    </row>
    <row r="13" spans="1:9" ht="30" outlineLevel="1">
      <c r="A13" s="44">
        <v>7</v>
      </c>
      <c r="B13" s="51" t="s">
        <v>43</v>
      </c>
      <c r="C13" s="52" t="s">
        <v>12</v>
      </c>
      <c r="D13" s="53" t="s">
        <v>4</v>
      </c>
      <c r="E13" s="54">
        <v>15.475199999999999</v>
      </c>
      <c r="F13" s="54">
        <v>4.42</v>
      </c>
      <c r="G13" s="54">
        <v>0.55000000000000004</v>
      </c>
      <c r="H13" s="55">
        <f t="shared" ref="H13" si="1">F13*G13</f>
        <v>2.431</v>
      </c>
    </row>
    <row r="14" spans="1:9" ht="21" customHeight="1" outlineLevel="1">
      <c r="A14" s="56"/>
      <c r="B14" s="31" t="s">
        <v>64</v>
      </c>
      <c r="C14" s="56"/>
      <c r="D14" s="56"/>
      <c r="E14" s="56"/>
      <c r="F14" s="56"/>
      <c r="G14" s="56"/>
      <c r="H14" s="57">
        <f>SUM(H7:H13)</f>
        <v>5753.44</v>
      </c>
    </row>
    <row r="15" spans="1:9" outlineLevel="1">
      <c r="A15" s="4"/>
      <c r="B15" s="32"/>
      <c r="C15" s="4"/>
      <c r="D15" s="4"/>
      <c r="E15" s="4"/>
      <c r="F15" s="4"/>
      <c r="G15" s="4"/>
      <c r="H15" s="4"/>
    </row>
    <row r="16" spans="1:9" outlineLevel="1">
      <c r="A16" s="4"/>
      <c r="B16" s="32"/>
      <c r="C16" s="4"/>
      <c r="D16" s="4"/>
      <c r="E16" s="4"/>
      <c r="F16" s="4"/>
      <c r="G16" s="4"/>
      <c r="H16" s="4"/>
    </row>
    <row r="19" spans="1:8" ht="17.25" customHeight="1">
      <c r="A19" s="69" t="s">
        <v>67</v>
      </c>
      <c r="B19" s="61"/>
      <c r="C19" s="61"/>
      <c r="D19" s="61"/>
      <c r="E19" s="61"/>
      <c r="F19" s="61"/>
      <c r="G19" s="4"/>
      <c r="H19" s="4"/>
    </row>
    <row r="20" spans="1:8">
      <c r="A20" s="60" t="s">
        <v>13</v>
      </c>
      <c r="B20" s="61"/>
      <c r="C20" s="61"/>
      <c r="D20" s="61"/>
      <c r="E20" s="61"/>
      <c r="F20" s="61"/>
      <c r="G20" s="4"/>
      <c r="H20" s="4"/>
    </row>
    <row r="22" spans="1:8" ht="18.75" customHeight="1">
      <c r="A22" s="69" t="s">
        <v>68</v>
      </c>
      <c r="B22" s="61"/>
      <c r="C22" s="61"/>
      <c r="D22" s="61"/>
      <c r="E22" s="61"/>
      <c r="F22" s="61"/>
      <c r="G22" s="4"/>
      <c r="H22" s="4"/>
    </row>
    <row r="23" spans="1:8">
      <c r="A23" s="60" t="s">
        <v>13</v>
      </c>
      <c r="B23" s="61"/>
      <c r="C23" s="61"/>
      <c r="D23" s="61"/>
      <c r="E23" s="61"/>
      <c r="F23" s="61"/>
      <c r="G23" s="4"/>
      <c r="H23" s="4"/>
    </row>
  </sheetData>
  <mergeCells count="13">
    <mergeCell ref="A2:H2"/>
    <mergeCell ref="A3:H3"/>
    <mergeCell ref="A1:H1"/>
    <mergeCell ref="A23:F23"/>
    <mergeCell ref="E5:F5"/>
    <mergeCell ref="A5:A6"/>
    <mergeCell ref="B5:B6"/>
    <mergeCell ref="C5:C6"/>
    <mergeCell ref="D5:D6"/>
    <mergeCell ref="G5:H5"/>
    <mergeCell ref="A19:F19"/>
    <mergeCell ref="A20:F20"/>
    <mergeCell ref="A22:F22"/>
  </mergeCells>
  <phoneticPr fontId="1" type="noConversion"/>
  <pageMargins left="0.35433070866141736" right="0.39370078740157483" top="0.39370078740157483" bottom="0.43307086614173229" header="0.23622047244094491" footer="0.27559055118110237"/>
  <pageSetup paperSize="9" scale="95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autoPageBreaks="0"/>
  </sheetPr>
  <dimension ref="A1:K54"/>
  <sheetViews>
    <sheetView showGridLines="0" zoomScaleNormal="75" workbookViewId="0">
      <selection activeCell="I10" sqref="I10"/>
    </sheetView>
  </sheetViews>
  <sheetFormatPr defaultRowHeight="12.75" outlineLevelRow="1"/>
  <cols>
    <col min="1" max="1" width="10" style="6" customWidth="1"/>
    <col min="2" max="2" width="13.7109375" style="30" customWidth="1"/>
    <col min="3" max="3" width="52" style="7" customWidth="1"/>
    <col min="4" max="4" width="12" style="6" customWidth="1"/>
    <col min="5" max="5" width="13.85546875" style="3" customWidth="1"/>
    <col min="6" max="6" width="13.140625" style="3" customWidth="1"/>
    <col min="7" max="7" width="13.85546875" style="3" customWidth="1"/>
    <col min="8" max="8" width="13.140625" style="3" customWidth="1"/>
    <col min="9" max="9" width="9.140625" style="4"/>
    <col min="10" max="10" width="8.7109375" style="4" customWidth="1"/>
    <col min="11" max="11" width="9.28515625" style="4" customWidth="1"/>
    <col min="12" max="16384" width="9.140625" style="4"/>
  </cols>
  <sheetData>
    <row r="1" spans="1:11" ht="43.5" customHeight="1">
      <c r="A1" s="59" t="s">
        <v>92</v>
      </c>
      <c r="B1" s="59"/>
      <c r="C1" s="59"/>
      <c r="D1" s="59"/>
      <c r="E1" s="59"/>
      <c r="F1" s="59"/>
      <c r="G1" s="59"/>
      <c r="H1" s="59"/>
      <c r="I1" s="5"/>
    </row>
    <row r="2" spans="1:11" ht="35.25" customHeight="1">
      <c r="A2" s="58" t="s">
        <v>95</v>
      </c>
      <c r="B2" s="58"/>
      <c r="C2" s="58"/>
      <c r="D2" s="58"/>
      <c r="E2" s="58"/>
      <c r="F2" s="58"/>
      <c r="G2" s="58"/>
      <c r="H2" s="58"/>
      <c r="I2" s="5"/>
    </row>
    <row r="3" spans="1:11" ht="18" customHeight="1">
      <c r="A3" s="59" t="s">
        <v>94</v>
      </c>
      <c r="B3" s="59"/>
      <c r="C3" s="59"/>
      <c r="D3" s="59"/>
      <c r="E3" s="59"/>
      <c r="F3" s="59"/>
      <c r="G3" s="59"/>
      <c r="H3" s="59"/>
      <c r="I3" s="5"/>
    </row>
    <row r="4" spans="1:11">
      <c r="A4" s="1"/>
      <c r="B4" s="26"/>
      <c r="C4" s="8"/>
      <c r="D4" s="1"/>
      <c r="E4" s="2"/>
      <c r="F4" s="2"/>
      <c r="G4" s="2"/>
      <c r="H4" s="2"/>
      <c r="I4" s="5"/>
    </row>
    <row r="5" spans="1:11" ht="25.5" customHeight="1">
      <c r="A5" s="64" t="s">
        <v>0</v>
      </c>
      <c r="B5" s="66" t="s">
        <v>65</v>
      </c>
      <c r="C5" s="64" t="s">
        <v>66</v>
      </c>
      <c r="D5" s="64" t="s">
        <v>1</v>
      </c>
      <c r="E5" s="62" t="s">
        <v>3</v>
      </c>
      <c r="F5" s="63"/>
      <c r="G5" s="62" t="s">
        <v>34</v>
      </c>
      <c r="H5" s="63"/>
    </row>
    <row r="6" spans="1:11" ht="32.25" customHeight="1">
      <c r="A6" s="65"/>
      <c r="B6" s="67"/>
      <c r="C6" s="68"/>
      <c r="D6" s="65"/>
      <c r="E6" s="12" t="s">
        <v>2</v>
      </c>
      <c r="F6" s="12" t="s">
        <v>35</v>
      </c>
      <c r="G6" s="12" t="s">
        <v>36</v>
      </c>
      <c r="H6" s="12" t="s">
        <v>35</v>
      </c>
    </row>
    <row r="7" spans="1:11" s="10" customFormat="1" ht="30" outlineLevel="1">
      <c r="A7" s="13">
        <v>1</v>
      </c>
      <c r="B7" s="27" t="s">
        <v>38</v>
      </c>
      <c r="C7" s="14" t="s">
        <v>7</v>
      </c>
      <c r="D7" s="15" t="s">
        <v>4</v>
      </c>
      <c r="E7" s="17">
        <v>132.398</v>
      </c>
      <c r="F7" s="17">
        <v>255.38</v>
      </c>
      <c r="G7" s="17">
        <v>105.3</v>
      </c>
      <c r="H7" s="16">
        <v>2068.58</v>
      </c>
      <c r="I7" s="11"/>
      <c r="J7" s="11"/>
      <c r="K7" s="11"/>
    </row>
    <row r="8" spans="1:11" s="10" customFormat="1" ht="15" outlineLevel="1">
      <c r="A8" s="13">
        <v>2</v>
      </c>
      <c r="B8" s="27" t="s">
        <v>41</v>
      </c>
      <c r="C8" s="14" t="s">
        <v>9</v>
      </c>
      <c r="D8" s="15" t="s">
        <v>4</v>
      </c>
      <c r="E8" s="17">
        <v>4.5708000000000002</v>
      </c>
      <c r="F8" s="17">
        <v>61.81</v>
      </c>
      <c r="G8" s="17">
        <v>14.4</v>
      </c>
      <c r="H8" s="16">
        <v>74.17</v>
      </c>
      <c r="I8" s="11"/>
      <c r="J8" s="11"/>
      <c r="K8" s="11"/>
    </row>
    <row r="9" spans="1:11" s="10" customFormat="1" ht="15" outlineLevel="1">
      <c r="A9" s="13">
        <v>3</v>
      </c>
      <c r="B9" s="28" t="s">
        <v>63</v>
      </c>
      <c r="C9" s="18" t="s">
        <v>33</v>
      </c>
      <c r="D9" s="19" t="s">
        <v>4</v>
      </c>
      <c r="E9" s="20">
        <v>2.6</v>
      </c>
      <c r="F9" s="20">
        <v>8.84</v>
      </c>
      <c r="G9" s="20">
        <v>100.1</v>
      </c>
      <c r="H9" s="21">
        <f>F9*G9</f>
        <v>884.8839999999999</v>
      </c>
      <c r="I9" s="11"/>
      <c r="J9" s="11"/>
      <c r="K9" s="11"/>
    </row>
    <row r="10" spans="1:11" s="10" customFormat="1" ht="30" outlineLevel="1">
      <c r="A10" s="13">
        <v>4</v>
      </c>
      <c r="B10" s="27" t="s">
        <v>51</v>
      </c>
      <c r="C10" s="14" t="s">
        <v>15</v>
      </c>
      <c r="D10" s="15" t="s">
        <v>4</v>
      </c>
      <c r="E10" s="17">
        <v>6.0149999999999997</v>
      </c>
      <c r="F10" s="17">
        <v>140.04</v>
      </c>
      <c r="G10" s="17">
        <v>34.1</v>
      </c>
      <c r="H10" s="16">
        <v>955.07</v>
      </c>
      <c r="I10" s="11"/>
      <c r="J10" s="11"/>
      <c r="K10" s="11"/>
    </row>
    <row r="11" spans="1:11" ht="30" outlineLevel="1">
      <c r="A11" s="13">
        <v>5</v>
      </c>
      <c r="B11" s="27" t="s">
        <v>54</v>
      </c>
      <c r="C11" s="14" t="s">
        <v>24</v>
      </c>
      <c r="D11" s="15" t="s">
        <v>4</v>
      </c>
      <c r="E11" s="17">
        <v>0.44</v>
      </c>
      <c r="F11" s="17">
        <v>10.050000000000001</v>
      </c>
      <c r="G11" s="17">
        <v>453.63</v>
      </c>
      <c r="H11" s="16">
        <v>1519.66</v>
      </c>
    </row>
    <row r="12" spans="1:11" ht="15" outlineLevel="1">
      <c r="A12" s="13">
        <v>6</v>
      </c>
      <c r="B12" s="27" t="s">
        <v>42</v>
      </c>
      <c r="C12" s="14" t="s">
        <v>11</v>
      </c>
      <c r="D12" s="15" t="s">
        <v>4</v>
      </c>
      <c r="E12" s="20">
        <v>32.445700000000002</v>
      </c>
      <c r="F12" s="20">
        <v>119.07</v>
      </c>
      <c r="G12" s="20">
        <v>15.6</v>
      </c>
      <c r="H12" s="21">
        <v>232.19</v>
      </c>
    </row>
    <row r="13" spans="1:11" ht="15" outlineLevel="1">
      <c r="A13" s="13">
        <v>7</v>
      </c>
      <c r="B13" s="27" t="s">
        <v>45</v>
      </c>
      <c r="C13" s="14" t="s">
        <v>16</v>
      </c>
      <c r="D13" s="15" t="s">
        <v>4</v>
      </c>
      <c r="E13" s="17">
        <v>718.57950000000005</v>
      </c>
      <c r="F13" s="17">
        <v>97.09</v>
      </c>
      <c r="G13" s="17">
        <v>20.9</v>
      </c>
      <c r="H13" s="16">
        <v>184.47</v>
      </c>
    </row>
    <row r="14" spans="1:11" ht="15" outlineLevel="1">
      <c r="A14" s="13">
        <v>8</v>
      </c>
      <c r="B14" s="27" t="s">
        <v>37</v>
      </c>
      <c r="C14" s="14" t="s">
        <v>6</v>
      </c>
      <c r="D14" s="15" t="s">
        <v>4</v>
      </c>
      <c r="E14" s="17">
        <v>69.48</v>
      </c>
      <c r="F14" s="17">
        <v>195.48</v>
      </c>
      <c r="G14" s="17">
        <v>5</v>
      </c>
      <c r="H14" s="16">
        <v>97.92</v>
      </c>
    </row>
    <row r="15" spans="1:11" ht="15" outlineLevel="1">
      <c r="A15" s="13">
        <v>9</v>
      </c>
      <c r="B15" s="27" t="s">
        <v>55</v>
      </c>
      <c r="C15" s="14" t="s">
        <v>25</v>
      </c>
      <c r="D15" s="15" t="s">
        <v>4</v>
      </c>
      <c r="E15" s="17">
        <v>0.72</v>
      </c>
      <c r="F15" s="17">
        <v>16.45</v>
      </c>
      <c r="G15" s="17">
        <v>102.93</v>
      </c>
      <c r="H15" s="16">
        <v>564.4</v>
      </c>
    </row>
    <row r="16" spans="1:11" ht="15" outlineLevel="1">
      <c r="A16" s="13">
        <v>10</v>
      </c>
      <c r="B16" s="27" t="s">
        <v>46</v>
      </c>
      <c r="C16" s="14" t="s">
        <v>17</v>
      </c>
      <c r="D16" s="15" t="s">
        <v>4</v>
      </c>
      <c r="E16" s="17">
        <v>3.1680000000000001</v>
      </c>
      <c r="F16" s="17">
        <v>0.33</v>
      </c>
      <c r="G16" s="17">
        <v>6.54</v>
      </c>
      <c r="H16" s="16">
        <v>1.08</v>
      </c>
    </row>
    <row r="17" spans="1:8" ht="15" outlineLevel="1">
      <c r="A17" s="13">
        <v>11</v>
      </c>
      <c r="B17" s="27" t="s">
        <v>53</v>
      </c>
      <c r="C17" s="14" t="s">
        <v>23</v>
      </c>
      <c r="D17" s="15" t="s">
        <v>4</v>
      </c>
      <c r="E17" s="17">
        <v>0.61499999999999999</v>
      </c>
      <c r="F17" s="17">
        <v>13.78</v>
      </c>
      <c r="G17" s="17">
        <v>3.8</v>
      </c>
      <c r="H17" s="16">
        <v>13.09</v>
      </c>
    </row>
    <row r="18" spans="1:8" ht="30" outlineLevel="1">
      <c r="A18" s="13">
        <v>12</v>
      </c>
      <c r="B18" s="27" t="s">
        <v>43</v>
      </c>
      <c r="C18" s="14" t="s">
        <v>12</v>
      </c>
      <c r="D18" s="15" t="s">
        <v>4</v>
      </c>
      <c r="E18" s="17">
        <v>570.5412</v>
      </c>
      <c r="F18" s="17">
        <v>233.59</v>
      </c>
      <c r="G18" s="17">
        <v>7.15</v>
      </c>
      <c r="H18" s="16">
        <v>128.47</v>
      </c>
    </row>
    <row r="19" spans="1:8" ht="15" outlineLevel="1">
      <c r="A19" s="13">
        <v>13</v>
      </c>
      <c r="B19" s="28" t="s">
        <v>62</v>
      </c>
      <c r="C19" s="18" t="s">
        <v>32</v>
      </c>
      <c r="D19" s="19" t="s">
        <v>4</v>
      </c>
      <c r="E19" s="20">
        <v>0.3</v>
      </c>
      <c r="F19" s="20">
        <v>0.28999999999999998</v>
      </c>
      <c r="G19" s="20">
        <v>6.7</v>
      </c>
      <c r="H19" s="21">
        <f>F19*G19</f>
        <v>1.9429999999999998</v>
      </c>
    </row>
    <row r="20" spans="1:8" ht="30" outlineLevel="1">
      <c r="A20" s="13">
        <v>14</v>
      </c>
      <c r="B20" s="27" t="s">
        <v>47</v>
      </c>
      <c r="C20" s="14" t="s">
        <v>18</v>
      </c>
      <c r="D20" s="15" t="s">
        <v>4</v>
      </c>
      <c r="E20" s="17">
        <v>1.03</v>
      </c>
      <c r="F20" s="17">
        <v>25.28</v>
      </c>
      <c r="G20" s="17">
        <v>13.12</v>
      </c>
      <c r="H20" s="16">
        <v>82.92</v>
      </c>
    </row>
    <row r="21" spans="1:8" ht="30" outlineLevel="1">
      <c r="A21" s="13">
        <v>15</v>
      </c>
      <c r="B21" s="27" t="s">
        <v>44</v>
      </c>
      <c r="C21" s="14" t="s">
        <v>14</v>
      </c>
      <c r="D21" s="15" t="s">
        <v>4</v>
      </c>
      <c r="E21" s="17">
        <v>0.34</v>
      </c>
      <c r="F21" s="17">
        <v>1.43</v>
      </c>
      <c r="G21" s="17">
        <v>10.199999999999999</v>
      </c>
      <c r="H21" s="16">
        <v>2.4300000000000002</v>
      </c>
    </row>
    <row r="22" spans="1:8" ht="30" outlineLevel="1">
      <c r="A22" s="13">
        <v>16</v>
      </c>
      <c r="B22" s="28" t="s">
        <v>57</v>
      </c>
      <c r="C22" s="18" t="s">
        <v>27</v>
      </c>
      <c r="D22" s="19" t="s">
        <v>4</v>
      </c>
      <c r="E22" s="20">
        <v>10.53</v>
      </c>
      <c r="F22" s="20">
        <v>16.739999999999998</v>
      </c>
      <c r="G22" s="20">
        <v>6.9</v>
      </c>
      <c r="H22" s="21">
        <f>F22*G22</f>
        <v>115.506</v>
      </c>
    </row>
    <row r="23" spans="1:8" ht="30" outlineLevel="1">
      <c r="A23" s="13">
        <v>17</v>
      </c>
      <c r="B23" s="28" t="s">
        <v>48</v>
      </c>
      <c r="C23" s="18" t="s">
        <v>19</v>
      </c>
      <c r="D23" s="19" t="s">
        <v>4</v>
      </c>
      <c r="E23" s="20">
        <v>3.4049999999999998</v>
      </c>
      <c r="F23" s="20">
        <v>89.55</v>
      </c>
      <c r="G23" s="20">
        <v>35</v>
      </c>
      <c r="H23" s="21">
        <f>F23*G23</f>
        <v>3134.25</v>
      </c>
    </row>
    <row r="24" spans="1:8" ht="30" outlineLevel="1">
      <c r="A24" s="13">
        <v>18</v>
      </c>
      <c r="B24" s="27" t="s">
        <v>40</v>
      </c>
      <c r="C24" s="14" t="s">
        <v>5</v>
      </c>
      <c r="D24" s="15" t="s">
        <v>4</v>
      </c>
      <c r="E24" s="20">
        <v>230.01900000000001</v>
      </c>
      <c r="F24" s="20">
        <v>145.56</v>
      </c>
      <c r="G24" s="20">
        <v>6.12</v>
      </c>
      <c r="H24" s="21">
        <v>222.71</v>
      </c>
    </row>
    <row r="25" spans="1:8" ht="30" outlineLevel="1">
      <c r="A25" s="13">
        <v>19</v>
      </c>
      <c r="B25" s="27" t="s">
        <v>49</v>
      </c>
      <c r="C25" s="14" t="s">
        <v>20</v>
      </c>
      <c r="D25" s="15" t="s">
        <v>4</v>
      </c>
      <c r="E25" s="20">
        <v>83.52</v>
      </c>
      <c r="F25" s="20">
        <v>23.97</v>
      </c>
      <c r="G25" s="20">
        <v>53.85</v>
      </c>
      <c r="H25" s="21">
        <v>430.26</v>
      </c>
    </row>
    <row r="26" spans="1:8" ht="15" outlineLevel="1">
      <c r="A26" s="13">
        <v>20</v>
      </c>
      <c r="B26" s="27" t="s">
        <v>50</v>
      </c>
      <c r="C26" s="14" t="s">
        <v>21</v>
      </c>
      <c r="D26" s="15" t="s">
        <v>4</v>
      </c>
      <c r="E26" s="20">
        <v>0.45</v>
      </c>
      <c r="F26" s="20">
        <v>71.7</v>
      </c>
      <c r="G26" s="20">
        <v>8.1</v>
      </c>
      <c r="H26" s="21">
        <v>193.59</v>
      </c>
    </row>
    <row r="27" spans="1:8" ht="15" outlineLevel="1">
      <c r="A27" s="13">
        <v>21</v>
      </c>
      <c r="B27" s="27" t="s">
        <v>52</v>
      </c>
      <c r="C27" s="14" t="s">
        <v>22</v>
      </c>
      <c r="D27" s="15" t="s">
        <v>4</v>
      </c>
      <c r="E27" s="17">
        <v>0.69499999999999995</v>
      </c>
      <c r="F27" s="17">
        <v>15.61</v>
      </c>
      <c r="G27" s="17">
        <v>28.04</v>
      </c>
      <c r="H27" s="16">
        <v>109.43</v>
      </c>
    </row>
    <row r="28" spans="1:8" ht="15" outlineLevel="1">
      <c r="A28" s="13">
        <v>22</v>
      </c>
      <c r="B28" s="27" t="s">
        <v>56</v>
      </c>
      <c r="C28" s="14" t="s">
        <v>26</v>
      </c>
      <c r="D28" s="15" t="s">
        <v>4</v>
      </c>
      <c r="E28" s="17">
        <v>4.72</v>
      </c>
      <c r="F28" s="17">
        <v>107.8</v>
      </c>
      <c r="G28" s="17">
        <v>6.24</v>
      </c>
      <c r="H28" s="16">
        <v>224.22</v>
      </c>
    </row>
    <row r="29" spans="1:8" ht="30" outlineLevel="1">
      <c r="A29" s="13">
        <v>23</v>
      </c>
      <c r="B29" s="28" t="s">
        <v>58</v>
      </c>
      <c r="C29" s="18" t="s">
        <v>28</v>
      </c>
      <c r="D29" s="19" t="s">
        <v>4</v>
      </c>
      <c r="E29" s="20">
        <v>2.0299999999999998</v>
      </c>
      <c r="F29" s="20">
        <v>3.23</v>
      </c>
      <c r="G29" s="20">
        <v>12.31</v>
      </c>
      <c r="H29" s="21">
        <f>F29*G29</f>
        <v>39.761299999999999</v>
      </c>
    </row>
    <row r="30" spans="1:8" ht="45" outlineLevel="1">
      <c r="A30" s="13">
        <v>24</v>
      </c>
      <c r="B30" s="28" t="s">
        <v>59</v>
      </c>
      <c r="C30" s="18" t="s">
        <v>29</v>
      </c>
      <c r="D30" s="19" t="s">
        <v>4</v>
      </c>
      <c r="E30" s="20">
        <v>0.14000000000000001</v>
      </c>
      <c r="F30" s="20">
        <v>0.22</v>
      </c>
      <c r="G30" s="20">
        <v>6.7</v>
      </c>
      <c r="H30" s="21">
        <f>F30*G30</f>
        <v>1.474</v>
      </c>
    </row>
    <row r="31" spans="1:8" ht="15" outlineLevel="1">
      <c r="A31" s="13">
        <v>25</v>
      </c>
      <c r="B31" s="27" t="s">
        <v>39</v>
      </c>
      <c r="C31" s="14" t="s">
        <v>8</v>
      </c>
      <c r="D31" s="15" t="s">
        <v>4</v>
      </c>
      <c r="E31" s="17">
        <v>15.805999999999999</v>
      </c>
      <c r="F31" s="17">
        <v>29.76</v>
      </c>
      <c r="G31" s="17">
        <v>20.52</v>
      </c>
      <c r="H31" s="16">
        <v>152.66999999999999</v>
      </c>
    </row>
    <row r="32" spans="1:8" ht="30" outlineLevel="1">
      <c r="A32" s="13">
        <v>26</v>
      </c>
      <c r="B32" s="28" t="s">
        <v>60</v>
      </c>
      <c r="C32" s="18" t="s">
        <v>30</v>
      </c>
      <c r="D32" s="19" t="s">
        <v>4</v>
      </c>
      <c r="E32" s="20">
        <v>169.5</v>
      </c>
      <c r="F32" s="20">
        <v>43.22</v>
      </c>
      <c r="G32" s="20">
        <v>3.45</v>
      </c>
      <c r="H32" s="21">
        <f>F32*G32</f>
        <v>149.10900000000001</v>
      </c>
    </row>
    <row r="33" spans="1:8" ht="15" outlineLevel="1">
      <c r="A33" s="13">
        <v>27</v>
      </c>
      <c r="B33" s="28" t="s">
        <v>61</v>
      </c>
      <c r="C33" s="18" t="s">
        <v>31</v>
      </c>
      <c r="D33" s="19" t="s">
        <v>4</v>
      </c>
      <c r="E33" s="20">
        <v>0.15</v>
      </c>
      <c r="F33" s="20">
        <v>0.14000000000000001</v>
      </c>
      <c r="G33" s="20">
        <v>27.11</v>
      </c>
      <c r="H33" s="21">
        <f>F33*G33</f>
        <v>3.7954000000000003</v>
      </c>
    </row>
    <row r="34" spans="1:8" ht="15.75">
      <c r="A34" s="22"/>
      <c r="B34" s="29" t="s">
        <v>64</v>
      </c>
      <c r="C34" s="23"/>
      <c r="D34" s="22"/>
      <c r="E34" s="24"/>
      <c r="F34" s="24"/>
      <c r="G34" s="24"/>
      <c r="H34" s="25">
        <f>SUM(H7:H33)</f>
        <v>11588.052700000002</v>
      </c>
    </row>
    <row r="36" spans="1:8">
      <c r="C36" s="9"/>
    </row>
    <row r="37" spans="1:8">
      <c r="C37" s="9"/>
    </row>
    <row r="38" spans="1:8" ht="16.5" customHeight="1">
      <c r="A38" s="69" t="s">
        <v>69</v>
      </c>
      <c r="B38" s="70"/>
      <c r="C38" s="71"/>
      <c r="D38" s="69"/>
      <c r="E38" s="72"/>
      <c r="F38" s="72"/>
      <c r="G38" s="4"/>
      <c r="H38" s="4"/>
    </row>
    <row r="39" spans="1:8">
      <c r="A39" s="60" t="s">
        <v>13</v>
      </c>
      <c r="B39" s="61"/>
      <c r="C39" s="61"/>
      <c r="D39" s="61"/>
      <c r="E39" s="61"/>
      <c r="F39" s="61"/>
      <c r="G39" s="4"/>
      <c r="H39" s="4"/>
    </row>
    <row r="41" spans="1:8" ht="17.25" customHeight="1">
      <c r="A41" s="69" t="s">
        <v>70</v>
      </c>
      <c r="B41" s="61"/>
      <c r="C41" s="61"/>
      <c r="D41" s="61"/>
      <c r="E41" s="61"/>
      <c r="F41" s="61"/>
      <c r="G41" s="4"/>
      <c r="H41" s="4"/>
    </row>
    <row r="42" spans="1:8">
      <c r="A42" s="60" t="s">
        <v>13</v>
      </c>
      <c r="B42" s="61"/>
      <c r="C42" s="61"/>
      <c r="D42" s="61"/>
      <c r="E42" s="61"/>
      <c r="F42" s="61"/>
      <c r="G42" s="4"/>
      <c r="H42" s="4"/>
    </row>
    <row r="49" spans="1:3">
      <c r="A49" s="33"/>
      <c r="B49" s="34"/>
      <c r="C49" s="35"/>
    </row>
    <row r="50" spans="1:3">
      <c r="A50" s="36">
        <f>H34+'01'!H14</f>
        <v>17341.492700000003</v>
      </c>
      <c r="B50" s="34"/>
      <c r="C50" s="35"/>
    </row>
    <row r="51" spans="1:3">
      <c r="A51" s="33"/>
      <c r="B51" s="34"/>
      <c r="C51" s="35"/>
    </row>
    <row r="52" spans="1:3">
      <c r="A52" s="33"/>
      <c r="B52" s="34"/>
      <c r="C52" s="35"/>
    </row>
    <row r="53" spans="1:3">
      <c r="A53" s="33"/>
      <c r="B53" s="34"/>
      <c r="C53" s="35"/>
    </row>
    <row r="54" spans="1:3">
      <c r="A54" s="33"/>
      <c r="B54" s="34"/>
      <c r="C54" s="35"/>
    </row>
  </sheetData>
  <mergeCells count="13">
    <mergeCell ref="A1:H1"/>
    <mergeCell ref="A2:H2"/>
    <mergeCell ref="A3:H3"/>
    <mergeCell ref="A39:F39"/>
    <mergeCell ref="A41:F41"/>
    <mergeCell ref="A42:F42"/>
    <mergeCell ref="A38:F38"/>
    <mergeCell ref="G5:H5"/>
    <mergeCell ref="A5:A6"/>
    <mergeCell ref="B5:B6"/>
    <mergeCell ref="C5:C6"/>
    <mergeCell ref="D5:D6"/>
    <mergeCell ref="E5:F5"/>
  </mergeCells>
  <pageMargins left="0.35433070866141736" right="0.39370078740157483" top="0.39370078740157483" bottom="0.43307086614173229" header="0.23622047244094491" footer="0.27559055118110237"/>
  <pageSetup paperSize="9" scale="95" orientation="landscape" r:id="rId1"/>
  <headerFooter alignWithMargins="0">
    <oddHeader>&amp;LГранд-СМЕТА</oddHead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4:G11"/>
  <sheetViews>
    <sheetView workbookViewId="0">
      <selection activeCell="B17" sqref="B17"/>
    </sheetView>
  </sheetViews>
  <sheetFormatPr defaultRowHeight="12.75"/>
  <cols>
    <col min="2" max="2" width="38.28515625" customWidth="1"/>
    <col min="3" max="3" width="23.140625" customWidth="1"/>
    <col min="4" max="4" width="16.140625" customWidth="1"/>
    <col min="5" max="5" width="18" style="37" customWidth="1"/>
  </cols>
  <sheetData>
    <row r="4" spans="1:7" ht="28.5" customHeight="1">
      <c r="A4" s="39" t="s">
        <v>82</v>
      </c>
      <c r="B4" s="39" t="s">
        <v>83</v>
      </c>
      <c r="C4" s="39" t="s">
        <v>73</v>
      </c>
      <c r="D4" s="73" t="s">
        <v>34</v>
      </c>
      <c r="E4" s="74"/>
    </row>
    <row r="5" spans="1:7" ht="28.5" customHeight="1">
      <c r="A5" s="39"/>
      <c r="B5" s="39"/>
      <c r="C5" s="39"/>
      <c r="D5" s="39" t="s">
        <v>87</v>
      </c>
      <c r="E5" s="39" t="s">
        <v>88</v>
      </c>
    </row>
    <row r="6" spans="1:7" ht="15" customHeight="1">
      <c r="A6" s="39">
        <v>1</v>
      </c>
      <c r="B6" s="39">
        <v>2</v>
      </c>
      <c r="C6" s="39">
        <v>3</v>
      </c>
      <c r="D6" s="39">
        <v>4</v>
      </c>
      <c r="E6" s="39">
        <v>5</v>
      </c>
    </row>
    <row r="7" spans="1:7" ht="27" customHeight="1">
      <c r="A7" s="39"/>
      <c r="B7" s="40" t="s">
        <v>85</v>
      </c>
      <c r="C7" s="39"/>
      <c r="D7" s="38"/>
      <c r="E7" s="39"/>
    </row>
    <row r="8" spans="1:7" ht="27.75" customHeight="1">
      <c r="A8" s="39">
        <v>1</v>
      </c>
      <c r="B8" s="40" t="s">
        <v>86</v>
      </c>
      <c r="C8" s="39" t="s">
        <v>74</v>
      </c>
      <c r="D8" s="38">
        <f>'02'!A50/1000</f>
        <v>17.341492700000003</v>
      </c>
      <c r="E8" s="42">
        <f>D8*5.36</f>
        <v>92.950400872000017</v>
      </c>
    </row>
    <row r="9" spans="1:7" ht="42" customHeight="1">
      <c r="A9" s="39">
        <v>2</v>
      </c>
      <c r="B9" s="40" t="s">
        <v>89</v>
      </c>
      <c r="C9" s="39" t="s">
        <v>74</v>
      </c>
      <c r="D9" s="39"/>
      <c r="E9" s="42"/>
    </row>
    <row r="10" spans="1:7" ht="54" customHeight="1">
      <c r="A10" s="39">
        <v>3</v>
      </c>
      <c r="B10" s="40" t="s">
        <v>90</v>
      </c>
      <c r="C10" s="39" t="s">
        <v>74</v>
      </c>
      <c r="D10" s="42"/>
      <c r="E10" s="42"/>
    </row>
    <row r="11" spans="1:7" ht="54" customHeight="1">
      <c r="A11" s="39">
        <v>4</v>
      </c>
      <c r="B11" s="40" t="s">
        <v>91</v>
      </c>
      <c r="C11" s="39" t="s">
        <v>74</v>
      </c>
      <c r="D11" s="39"/>
      <c r="E11" s="42"/>
      <c r="G11">
        <f xml:space="preserve"> (4.665-0.4)*6400*0.028</f>
        <v>764.2879999999999</v>
      </c>
    </row>
  </sheetData>
  <mergeCells count="1"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G13"/>
  <sheetViews>
    <sheetView workbookViewId="0">
      <selection activeCell="B24" sqref="B23:B24"/>
    </sheetView>
  </sheetViews>
  <sheetFormatPr defaultRowHeight="12.75"/>
  <cols>
    <col min="1" max="1" width="9.140625" style="37"/>
    <col min="2" max="2" width="54.42578125" customWidth="1"/>
    <col min="3" max="3" width="11" style="37" customWidth="1"/>
    <col min="4" max="4" width="14.7109375" style="37" customWidth="1"/>
  </cols>
  <sheetData>
    <row r="2" spans="1:7" ht="16.5" customHeight="1">
      <c r="B2" s="75" t="s">
        <v>71</v>
      </c>
      <c r="C2" s="75"/>
      <c r="D2" s="75"/>
    </row>
    <row r="4" spans="1:7" ht="28.5" customHeight="1">
      <c r="A4" s="39" t="s">
        <v>82</v>
      </c>
      <c r="B4" s="39" t="s">
        <v>83</v>
      </c>
      <c r="C4" s="39" t="s">
        <v>73</v>
      </c>
      <c r="D4" s="39" t="s">
        <v>34</v>
      </c>
    </row>
    <row r="5" spans="1:7" ht="15" customHeight="1">
      <c r="A5" s="39">
        <v>1</v>
      </c>
      <c r="B5" s="39">
        <v>2</v>
      </c>
      <c r="C5" s="39">
        <v>3</v>
      </c>
      <c r="D5" s="39">
        <v>4</v>
      </c>
    </row>
    <row r="6" spans="1:7" ht="27" customHeight="1">
      <c r="A6" s="39"/>
      <c r="B6" s="40" t="s">
        <v>72</v>
      </c>
      <c r="C6" s="39" t="s">
        <v>74</v>
      </c>
      <c r="D6" s="38">
        <f>'02'!A50/1000</f>
        <v>17.341492700000003</v>
      </c>
    </row>
    <row r="7" spans="1:7" ht="23.25" customHeight="1">
      <c r="A7" s="39"/>
      <c r="B7" s="40" t="s">
        <v>75</v>
      </c>
      <c r="C7" s="39" t="s">
        <v>76</v>
      </c>
      <c r="D7" s="39">
        <v>50</v>
      </c>
    </row>
    <row r="8" spans="1:7" ht="30.75" customHeight="1">
      <c r="A8" s="39"/>
      <c r="B8" s="40" t="s">
        <v>77</v>
      </c>
      <c r="C8" s="39" t="s">
        <v>76</v>
      </c>
      <c r="D8" s="39">
        <v>6400</v>
      </c>
    </row>
    <row r="9" spans="1:7" ht="31.5" customHeight="1">
      <c r="A9" s="39"/>
      <c r="B9" s="40" t="s">
        <v>81</v>
      </c>
      <c r="C9" s="39" t="s">
        <v>80</v>
      </c>
      <c r="D9" s="42">
        <v>0.4</v>
      </c>
    </row>
    <row r="10" spans="1:7" ht="29.25" customHeight="1">
      <c r="A10" s="39"/>
      <c r="B10" s="40" t="s">
        <v>78</v>
      </c>
      <c r="C10" s="39" t="s">
        <v>79</v>
      </c>
      <c r="D10" s="39">
        <v>4.665</v>
      </c>
      <c r="G10">
        <f xml:space="preserve"> (4.665-0.4)*6400*0.028</f>
        <v>764.2879999999999</v>
      </c>
    </row>
    <row r="11" spans="1:7">
      <c r="B11" s="41"/>
    </row>
    <row r="13" spans="1:7">
      <c r="B13" s="43" t="s">
        <v>84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01</vt:lpstr>
      <vt:lpstr>02</vt:lpstr>
      <vt:lpstr>Лист3</vt:lpstr>
      <vt:lpstr>Лист2</vt:lpstr>
      <vt:lpstr>'01'!Область_печати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osajapina</dc:creator>
  <cp:lastModifiedBy>eokrugina</cp:lastModifiedBy>
  <cp:lastPrinted>2012-01-15T11:32:28Z</cp:lastPrinted>
  <dcterms:created xsi:type="dcterms:W3CDTF">2002-02-11T05:58:42Z</dcterms:created>
  <dcterms:modified xsi:type="dcterms:W3CDTF">2012-01-15T13:19:30Z</dcterms:modified>
</cp:coreProperties>
</file>