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11355" windowHeight="8700"/>
  </bookViews>
  <sheets>
    <sheet name="Мои данные" sheetId="6" r:id="rId1"/>
    <sheet name="Сокращения" sheetId="8" state="hidden" r:id="rId2"/>
    <sheet name="Вспомогательный" sheetId="7" state="hidden" r:id="rId3"/>
    <sheet name="Исходные данные" sheetId="5" state="hidden" r:id="rId4"/>
  </sheets>
  <definedNames>
    <definedName name="Норма" localSheetId="2">Вспомогательный!#REF!</definedName>
    <definedName name="_xlnm.Print_Area" localSheetId="0">'Мои данные'!$A$1:$G$22</definedName>
    <definedName name="Ресурс" localSheetId="2">Вспомогательный!#REF!</definedName>
  </definedNames>
  <calcPr calcId="145621"/>
</workbook>
</file>

<file path=xl/calcChain.xml><?xml version="1.0" encoding="utf-8"?>
<calcChain xmlns="http://schemas.openxmlformats.org/spreadsheetml/2006/main">
  <c r="F20" i="6" l="1"/>
  <c r="G18" i="6"/>
  <c r="F18" i="6"/>
  <c r="F3" i="7" l="1"/>
  <c r="F4" i="7" s="1"/>
  <c r="F19" i="6" l="1"/>
  <c r="F5" i="7"/>
  <c r="A7" i="7"/>
  <c r="F21" i="6" l="1"/>
  <c r="F22" i="6" s="1"/>
</calcChain>
</file>

<file path=xl/comments1.xml><?xml version="1.0" encoding="utf-8"?>
<comments xmlns="http://schemas.openxmlformats.org/spreadsheetml/2006/main">
  <authors>
    <author>Сергей</author>
    <author>Alex</author>
  </authors>
  <commentList>
    <comment ref="A4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   &lt;Регистрационный номер локальной сметы&gt;</t>
        </r>
      </text>
    </comment>
    <comment ref="A8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локальной сметы&gt;, &lt;Наименование очереди&gt;</t>
        </r>
      </text>
    </comment>
    <comment ref="B12" authorId="0">
      <text>
        <r>
          <rPr>
            <sz val="8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B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230 значение&gt;</t>
        </r>
      </text>
    </comment>
  </commentList>
</comments>
</file>

<file path=xl/comments2.xml><?xml version="1.0" encoding="utf-8"?>
<comments xmlns="http://schemas.openxmlformats.org/spreadsheetml/2006/main">
  <authors>
    <author>YuKazaeva</author>
  </authors>
  <commentList>
    <comment ref="E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</commentList>
</comments>
</file>

<file path=xl/comments3.xml><?xml version="1.0" encoding="utf-8"?>
<comments xmlns="http://schemas.openxmlformats.org/spreadsheetml/2006/main">
  <authors>
    <author>Сергей</author>
    <author>Alex Sosedko</author>
    <author>Alex</author>
  </authors>
  <commentList>
    <comment ref="A1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</t>
        </r>
      </text>
    </comment>
    <comment ref="B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D1" authorId="0">
      <text>
        <r>
          <rPr>
            <sz val="8"/>
            <color indexed="81"/>
            <rFont val="Tahoma"/>
            <family val="2"/>
            <charset val="204"/>
          </rPr>
          <t xml:space="preserve"> &lt;Норма расхода на единицу&gt;</t>
        </r>
      </text>
    </comment>
    <comment ref="E1" authorId="0">
      <text>
        <r>
          <rPr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&gt;</t>
        </r>
      </text>
    </comment>
    <comment ref="F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типа ресурса в затратной части&gt;</t>
        </r>
      </text>
    </comment>
    <comment ref="G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H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</commentList>
</comments>
</file>

<file path=xl/sharedStrings.xml><?xml version="1.0" encoding="utf-8"?>
<sst xmlns="http://schemas.openxmlformats.org/spreadsheetml/2006/main" count="103" uniqueCount="76">
  <si>
    <t>обоснование</t>
  </si>
  <si>
    <t>наименование</t>
  </si>
  <si>
    <t>количество</t>
  </si>
  <si>
    <t>норма расхода</t>
  </si>
  <si>
    <t>признак типа ресурса</t>
  </si>
  <si>
    <t>материал-позиция</t>
  </si>
  <si>
    <t>единичная стоимость</t>
  </si>
  <si>
    <t>раздел</t>
  </si>
  <si>
    <t>№ п.п.</t>
  </si>
  <si>
    <t>Перечень выполняемых работ</t>
  </si>
  <si>
    <t>кол-во ресурсов ТЗ</t>
  </si>
  <si>
    <t>факт время участия</t>
  </si>
  <si>
    <t>к-т</t>
  </si>
  <si>
    <t>Количество</t>
  </si>
  <si>
    <t>Исполнители</t>
  </si>
  <si>
    <t>Средняя заработная плата за 1 день в руб.</t>
  </si>
  <si>
    <t>Должность</t>
  </si>
  <si>
    <t>Главный инженер проекта</t>
  </si>
  <si>
    <t>Главный геолог</t>
  </si>
  <si>
    <t>Главный гидрогеолог</t>
  </si>
  <si>
    <t>Главный геофизик</t>
  </si>
  <si>
    <t>Начальник экспедиции</t>
  </si>
  <si>
    <t>Главный специалист в проектных отделах</t>
  </si>
  <si>
    <t>Начальник партии</t>
  </si>
  <si>
    <t>Начальник отряда</t>
  </si>
  <si>
    <t>Руководитель группы</t>
  </si>
  <si>
    <t>Ведущий геодезист</t>
  </si>
  <si>
    <t>Ведущий геолог</t>
  </si>
  <si>
    <t>Ведущий геофизик</t>
  </si>
  <si>
    <t>Ведущий гидролог</t>
  </si>
  <si>
    <t>Ведущий инженер</t>
  </si>
  <si>
    <t>Ведущий архитектор</t>
  </si>
  <si>
    <t>Геодезист</t>
  </si>
  <si>
    <t>Геолог</t>
  </si>
  <si>
    <t>Геофизик</t>
  </si>
  <si>
    <t>Гидролог</t>
  </si>
  <si>
    <t>Инженер</t>
  </si>
  <si>
    <t>Архитектор</t>
  </si>
  <si>
    <t>Техник</t>
  </si>
  <si>
    <t>Водитель</t>
  </si>
  <si>
    <t>Полное наименование</t>
  </si>
  <si>
    <t>Краткое наименование</t>
  </si>
  <si>
    <t>ГИП</t>
  </si>
  <si>
    <t>Начальник ТО</t>
  </si>
  <si>
    <t>Составил</t>
  </si>
  <si>
    <t>СОГЛАСОВАНО</t>
  </si>
  <si>
    <t>Ответственный представитель</t>
  </si>
  <si>
    <t>заказчика_________________________________________________________</t>
  </si>
  <si>
    <t>Итого:</t>
  </si>
  <si>
    <t xml:space="preserve">Итого с НДС </t>
  </si>
  <si>
    <t>Итого с коэф. перевода</t>
  </si>
  <si>
    <t>НДС</t>
  </si>
  <si>
    <t>Главный инженер</t>
  </si>
  <si>
    <t xml:space="preserve">Раздел 1. </t>
  </si>
  <si>
    <t>РНиП4.05.01_93-7.1-2-Г</t>
  </si>
  <si>
    <t>Инженерно-технические специальные работы: сметный расчет укрупненных показателей / Анализ (мониторинг) стоимости материалов, оборудования, изделий и конструкций по прайс-листам не менее чем от трех производителей (поставщиков) - до 50 ед. материалов - 100 ед. анализа</t>
  </si>
  <si>
    <t>Р</t>
  </si>
  <si>
    <t>Инженер-сметчик</t>
  </si>
  <si>
    <t>30000/21*2,5/Ип</t>
  </si>
  <si>
    <t>ТЗ</t>
  </si>
  <si>
    <t>Трудозатраты в чел.дн.</t>
  </si>
  <si>
    <t>Количество человеко-дней</t>
  </si>
  <si>
    <t>Основная заработная плата в руб.</t>
  </si>
  <si>
    <t>Приложение к</t>
  </si>
  <si>
    <t>(договору, дополнительному соглашению)</t>
  </si>
  <si>
    <t>Наименование предприятия, здания, сооружения, стадии проектирования, этапа, вида проектных</t>
  </si>
  <si>
    <t>Наименование проектной (изыскательской) организации:</t>
  </si>
  <si>
    <t>Наименование организации заказчика:</t>
  </si>
  <si>
    <t>Итого с накладными расходами и прибылью</t>
  </si>
  <si>
    <t>СМЕТА № 12-01-05</t>
  </si>
  <si>
    <t xml:space="preserve"> Анализ (мониторинг) стоимости материалов, оборудования, изделий и конструкций</t>
  </si>
  <si>
    <t>Форма 3п</t>
  </si>
  <si>
    <t>…………</t>
  </si>
  <si>
    <t>ООО «……………...»</t>
  </si>
  <si>
    <t>Государственное бюджетное учреждение "………………….."</t>
  </si>
  <si>
    <t>Инженерно-технические специальные работы: сметный расчет укрупненных показателей / Анализ (мониторинг) стоимости материалов, оборудования, изделий и конструкций по прайс-листам не менее чем от трех производителей (поставщиков) - до 50 ед. материалов - 100 ед. анализа.
(Консультации № 4 за 2017 г. п. 53, Методические рекомендации по определению стоимости научно-проектных работ для реставрации недвижимых памятников истории и культуры, табл. 7.1)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</si>
</sst>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1" fillId="0" borderId="0"/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0"/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1" fillId="0" borderId="0"/>
    <xf numFmtId="0" fontId="2" fillId="0" borderId="0"/>
  </cellStyleXfs>
  <cellXfs count="84">
    <xf numFmtId="0" fontId="0" fillId="0" borderId="0" xfId="0"/>
    <xf numFmtId="0" fontId="5" fillId="0" borderId="2" xfId="19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24" applyFont="1">
      <alignment horizontal="left" vertical="top"/>
    </xf>
    <xf numFmtId="0" fontId="9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vertical="top" wrapText="1"/>
    </xf>
    <xf numFmtId="0" fontId="7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 applyAlignme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Alignment="1"/>
    <xf numFmtId="2" fontId="8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/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6" fillId="0" borderId="3" xfId="0" applyFont="1" applyBorder="1" applyAlignment="1"/>
    <xf numFmtId="0" fontId="6" fillId="0" borderId="4" xfId="0" applyFont="1" applyBorder="1"/>
    <xf numFmtId="0" fontId="6" fillId="0" borderId="4" xfId="0" applyFont="1" applyBorder="1" applyAlignment="1">
      <alignment horizontal="center" wrapText="1"/>
    </xf>
    <xf numFmtId="0" fontId="7" fillId="0" borderId="5" xfId="0" applyFont="1" applyBorder="1"/>
    <xf numFmtId="2" fontId="7" fillId="0" borderId="5" xfId="0" applyNumberFormat="1" applyFont="1" applyBorder="1" applyAlignment="1">
      <alignment horizontal="left" wrapText="1"/>
    </xf>
    <xf numFmtId="9" fontId="7" fillId="0" borderId="5" xfId="0" applyNumberFormat="1" applyFont="1" applyBorder="1" applyAlignment="1">
      <alignment horizontal="left" wrapText="1"/>
    </xf>
    <xf numFmtId="0" fontId="6" fillId="0" borderId="5" xfId="0" applyFont="1" applyBorder="1"/>
    <xf numFmtId="0" fontId="5" fillId="0" borderId="8" xfId="19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0" fontId="11" fillId="0" borderId="6" xfId="0" applyFont="1" applyBorder="1"/>
    <xf numFmtId="0" fontId="0" fillId="0" borderId="9" xfId="0" applyBorder="1"/>
    <xf numFmtId="0" fontId="0" fillId="0" borderId="10" xfId="0" applyBorder="1"/>
    <xf numFmtId="0" fontId="11" fillId="0" borderId="11" xfId="0" applyFont="1" applyBorder="1"/>
    <xf numFmtId="0" fontId="0" fillId="0" borderId="12" xfId="0" applyBorder="1"/>
    <xf numFmtId="0" fontId="0" fillId="0" borderId="13" xfId="0" applyBorder="1"/>
    <xf numFmtId="0" fontId="11" fillId="0" borderId="14" xfId="0" applyFont="1" applyBorder="1"/>
    <xf numFmtId="49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8" xfId="0" applyNumberFormat="1" applyFont="1" applyBorder="1" applyAlignment="1">
      <alignment horizontal="righ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0" fontId="5" fillId="0" borderId="0" xfId="23" applyFont="1" applyBorder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/>
    <xf numFmtId="0" fontId="5" fillId="0" borderId="6" xfId="23" applyFont="1" applyBorder="1" applyAlignment="1">
      <alignment vertical="top" wrapText="1"/>
    </xf>
    <xf numFmtId="0" fontId="12" fillId="0" borderId="6" xfId="0" applyFont="1" applyBorder="1"/>
    <xf numFmtId="0" fontId="5" fillId="0" borderId="0" xfId="23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1" fillId="0" borderId="0" xfId="0" applyFont="1"/>
    <xf numFmtId="0" fontId="12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left" indent="1"/>
    </xf>
    <xf numFmtId="1" fontId="8" fillId="0" borderId="1" xfId="0" applyNumberFormat="1" applyFont="1" applyBorder="1" applyAlignment="1">
      <alignment horizontal="right" vertical="top" wrapText="1"/>
    </xf>
    <xf numFmtId="0" fontId="0" fillId="0" borderId="0" xfId="0" applyFont="1" applyAlignment="1">
      <alignment horizontal="right"/>
    </xf>
    <xf numFmtId="2" fontId="6" fillId="0" borderId="3" xfId="0" applyNumberFormat="1" applyFont="1" applyBorder="1" applyAlignment="1">
      <alignment horizontal="right" wrapText="1"/>
    </xf>
    <xf numFmtId="2" fontId="6" fillId="0" borderId="5" xfId="0" applyNumberFormat="1" applyFont="1" applyBorder="1" applyAlignment="1">
      <alignment horizontal="right" wrapText="1"/>
    </xf>
    <xf numFmtId="0" fontId="6" fillId="0" borderId="1" xfId="0" applyFont="1" applyBorder="1" applyAlignment="1"/>
    <xf numFmtId="0" fontId="5" fillId="0" borderId="0" xfId="23" applyFont="1" applyBorder="1" applyAlignment="1">
      <alignment horizontal="left" vertical="top" wrapText="1"/>
    </xf>
    <xf numFmtId="0" fontId="13" fillId="0" borderId="7" xfId="23" applyFont="1" applyBorder="1" applyAlignment="1">
      <alignment horizontal="center" vertical="top" wrapText="1"/>
    </xf>
    <xf numFmtId="0" fontId="13" fillId="0" borderId="0" xfId="23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right" wrapText="1"/>
    </xf>
    <xf numFmtId="1" fontId="7" fillId="0" borderId="5" xfId="0" applyNumberFormat="1" applyFont="1" applyBorder="1" applyAlignment="1">
      <alignment horizontal="right" wrapText="1"/>
    </xf>
    <xf numFmtId="0" fontId="1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vertical="top"/>
    </xf>
    <xf numFmtId="0" fontId="5" fillId="0" borderId="0" xfId="23" applyFont="1" applyBorder="1" applyAlignment="1">
      <alignment horizontal="center" vertical="top" wrapText="1"/>
    </xf>
    <xf numFmtId="0" fontId="14" fillId="0" borderId="0" xfId="23" applyFont="1" applyAlignment="1">
      <alignment horizontal="center"/>
    </xf>
    <xf numFmtId="2" fontId="7" fillId="0" borderId="3" xfId="0" applyNumberFormat="1" applyFont="1" applyBorder="1" applyAlignment="1">
      <alignment horizontal="right" wrapText="1"/>
    </xf>
    <xf numFmtId="2" fontId="7" fillId="0" borderId="5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6" xfId="0" applyFont="1" applyBorder="1"/>
    <xf numFmtId="0" fontId="7" fillId="0" borderId="0" xfId="0" applyFont="1" applyAlignment="1"/>
    <xf numFmtId="164" fontId="7" fillId="0" borderId="3" xfId="0" applyNumberFormat="1" applyFont="1" applyBorder="1" applyAlignment="1">
      <alignment horizontal="right" wrapText="1"/>
    </xf>
    <xf numFmtId="164" fontId="7" fillId="0" borderId="5" xfId="0" applyNumberFormat="1" applyFont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7" fillId="0" borderId="0" xfId="0" applyFont="1"/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L22"/>
  <sheetViews>
    <sheetView showGridLines="0" tabSelected="1" view="pageBreakPreview" topLeftCell="A16" zoomScale="145" zoomScaleNormal="100" zoomScaleSheetLayoutView="145" workbookViewId="0"/>
  </sheetViews>
  <sheetFormatPr defaultRowHeight="15" outlineLevelRow="1" x14ac:dyDescent="0.2"/>
  <cols>
    <col min="1" max="1" width="5.28515625" style="4" customWidth="1"/>
    <col min="2" max="2" width="41.42578125" style="4" customWidth="1"/>
    <col min="3" max="3" width="13.140625" style="4" customWidth="1"/>
    <col min="4" max="4" width="15.140625" style="4" customWidth="1"/>
    <col min="5" max="5" width="15.85546875" style="4" customWidth="1"/>
    <col min="6" max="7" width="13.42578125" style="4" customWidth="1"/>
    <col min="8" max="9" width="11.7109375" style="4" customWidth="1"/>
    <col min="10" max="10" width="12.85546875" style="4" customWidth="1"/>
    <col min="11" max="11" width="13.42578125" style="4" customWidth="1"/>
    <col min="12" max="16384" width="9.140625" style="4"/>
  </cols>
  <sheetData>
    <row r="1" spans="1:7" s="46" customFormat="1" ht="12.75" collapsed="1" x14ac:dyDescent="0.2">
      <c r="A1" s="44"/>
      <c r="B1" s="44"/>
      <c r="C1" s="44"/>
      <c r="D1" s="45"/>
      <c r="G1" s="57" t="s">
        <v>71</v>
      </c>
    </row>
    <row r="2" spans="1:7" s="46" customFormat="1" ht="14.45" hidden="1" customHeight="1" outlineLevel="1" x14ac:dyDescent="0.2">
      <c r="A2" s="61" t="s">
        <v>63</v>
      </c>
      <c r="B2" s="61"/>
      <c r="C2" s="47"/>
      <c r="D2" s="47"/>
      <c r="E2" s="48"/>
    </row>
    <row r="3" spans="1:7" s="46" customFormat="1" ht="18" hidden="1" customHeight="1" outlineLevel="1" x14ac:dyDescent="0.2">
      <c r="A3" s="49"/>
      <c r="B3" s="49"/>
      <c r="C3" s="62" t="s">
        <v>64</v>
      </c>
      <c r="D3" s="62"/>
      <c r="E3" s="63"/>
    </row>
    <row r="4" spans="1:7" s="46" customFormat="1" ht="12.75" collapsed="1" x14ac:dyDescent="0.2">
      <c r="A4" s="69" t="s">
        <v>69</v>
      </c>
      <c r="B4" s="69"/>
      <c r="C4" s="69"/>
      <c r="D4" s="69"/>
      <c r="E4" s="69"/>
      <c r="F4" s="69"/>
      <c r="G4" s="69"/>
    </row>
    <row r="5" spans="1:7" s="46" customFormat="1" ht="12.75" customHeight="1" x14ac:dyDescent="0.2">
      <c r="A5" s="66" t="s">
        <v>70</v>
      </c>
      <c r="B5" s="66"/>
      <c r="C5" s="66"/>
      <c r="D5" s="66"/>
      <c r="E5" s="66"/>
      <c r="F5" s="66"/>
      <c r="G5" s="66"/>
    </row>
    <row r="6" spans="1:7" s="46" customFormat="1" ht="12.75" x14ac:dyDescent="0.2">
      <c r="A6" s="66"/>
      <c r="B6" s="66"/>
      <c r="C6" s="66"/>
      <c r="D6" s="66"/>
      <c r="E6" s="66"/>
      <c r="F6" s="66"/>
      <c r="G6" s="66"/>
    </row>
    <row r="7" spans="1:7" s="46" customFormat="1" ht="12.75" x14ac:dyDescent="0.2">
      <c r="A7" s="50"/>
      <c r="B7" s="50"/>
      <c r="C7" s="50"/>
      <c r="D7" s="50"/>
      <c r="E7" s="50"/>
    </row>
    <row r="8" spans="1:7" s="46" customFormat="1" ht="51.95" customHeight="1" x14ac:dyDescent="0.2">
      <c r="A8" s="68" t="s">
        <v>72</v>
      </c>
      <c r="B8" s="68"/>
      <c r="C8" s="68"/>
      <c r="D8" s="68"/>
      <c r="E8" s="68"/>
      <c r="F8" s="68"/>
      <c r="G8" s="68"/>
    </row>
    <row r="9" spans="1:7" s="46" customFormat="1" ht="19.149999999999999" customHeight="1" x14ac:dyDescent="0.2">
      <c r="A9" s="67" t="s">
        <v>65</v>
      </c>
      <c r="B9" s="67"/>
      <c r="C9" s="67"/>
      <c r="D9" s="67"/>
      <c r="E9" s="67"/>
      <c r="F9" s="67"/>
      <c r="G9" s="67"/>
    </row>
    <row r="10" spans="1:7" s="46" customFormat="1" ht="12.75" x14ac:dyDescent="0.2">
      <c r="A10" s="50"/>
      <c r="B10" s="50"/>
      <c r="C10" s="50"/>
      <c r="D10" s="50"/>
      <c r="E10" s="50"/>
    </row>
    <row r="11" spans="1:7" s="46" customFormat="1" ht="17.45" customHeight="1" x14ac:dyDescent="0.2">
      <c r="A11" s="51" t="s">
        <v>66</v>
      </c>
      <c r="B11" s="50"/>
      <c r="C11" s="52"/>
      <c r="D11" s="52"/>
      <c r="E11" s="52"/>
    </row>
    <row r="12" spans="1:7" s="46" customFormat="1" ht="16.899999999999999" customHeight="1" x14ac:dyDescent="0.2">
      <c r="A12" s="53"/>
      <c r="B12" s="61" t="s">
        <v>73</v>
      </c>
      <c r="C12" s="61"/>
      <c r="D12" s="61"/>
      <c r="E12" s="61"/>
      <c r="F12" s="61"/>
      <c r="G12" s="61"/>
    </row>
    <row r="13" spans="1:7" s="46" customFormat="1" ht="12.75" x14ac:dyDescent="0.2">
      <c r="A13" s="54" t="s">
        <v>67</v>
      </c>
      <c r="B13" s="50"/>
      <c r="C13" s="55"/>
      <c r="D13" s="55"/>
      <c r="E13" s="55"/>
    </row>
    <row r="14" spans="1:7" s="46" customFormat="1" ht="12.75" customHeight="1" x14ac:dyDescent="0.2">
      <c r="B14" s="61" t="s">
        <v>74</v>
      </c>
      <c r="C14" s="61"/>
      <c r="D14" s="61"/>
      <c r="E14" s="61"/>
      <c r="F14" s="61"/>
      <c r="G14" s="61"/>
    </row>
    <row r="15" spans="1:7" s="2" customFormat="1" x14ac:dyDescent="0.2"/>
    <row r="16" spans="1:7" s="3" customFormat="1" ht="34.5" customHeight="1" x14ac:dyDescent="0.2">
      <c r="A16" s="72" t="s">
        <v>8</v>
      </c>
      <c r="B16" s="72" t="s">
        <v>9</v>
      </c>
      <c r="C16" s="72" t="s">
        <v>14</v>
      </c>
      <c r="D16" s="72"/>
      <c r="E16" s="72" t="s">
        <v>61</v>
      </c>
      <c r="F16" s="72" t="s">
        <v>15</v>
      </c>
      <c r="G16" s="72" t="s">
        <v>62</v>
      </c>
    </row>
    <row r="17" spans="1:12" s="3" customFormat="1" ht="33.75" customHeight="1" x14ac:dyDescent="0.2">
      <c r="A17" s="72"/>
      <c r="B17" s="72"/>
      <c r="C17" s="18" t="s">
        <v>13</v>
      </c>
      <c r="D17" s="18" t="s">
        <v>16</v>
      </c>
      <c r="E17" s="72"/>
      <c r="F17" s="72"/>
      <c r="G17" s="72"/>
    </row>
    <row r="18" spans="1:12" s="8" customFormat="1" ht="225" x14ac:dyDescent="0.2">
      <c r="A18" s="42">
        <v>1</v>
      </c>
      <c r="B18" s="43" t="s">
        <v>75</v>
      </c>
      <c r="C18" s="41">
        <v>1</v>
      </c>
      <c r="D18" s="40" t="s">
        <v>57</v>
      </c>
      <c r="E18" s="41">
        <v>16</v>
      </c>
      <c r="F18" s="17">
        <f>30000/21</f>
        <v>1428.5714285714287</v>
      </c>
      <c r="G18" s="56">
        <f>ROUND(E18*F18,)</f>
        <v>22857</v>
      </c>
    </row>
    <row r="19" spans="1:12" s="14" customFormat="1" x14ac:dyDescent="0.2">
      <c r="A19" s="73" t="s">
        <v>48</v>
      </c>
      <c r="B19" s="73"/>
      <c r="C19" s="73"/>
      <c r="D19" s="73"/>
      <c r="E19" s="21"/>
      <c r="F19" s="64">
        <f>SUM(G18:G18)</f>
        <v>22857</v>
      </c>
      <c r="G19" s="65"/>
      <c r="I19" s="9"/>
      <c r="J19" s="9"/>
      <c r="K19" s="9"/>
      <c r="L19" s="9"/>
    </row>
    <row r="20" spans="1:12" s="14" customFormat="1" x14ac:dyDescent="0.2">
      <c r="A20" s="73" t="s">
        <v>68</v>
      </c>
      <c r="B20" s="73"/>
      <c r="C20" s="73"/>
      <c r="D20" s="73"/>
      <c r="E20" s="27">
        <v>2.5</v>
      </c>
      <c r="F20" s="64">
        <f>ROUND(F19*E20,)-1</f>
        <v>57142</v>
      </c>
      <c r="G20" s="65"/>
    </row>
    <row r="21" spans="1:12" s="14" customFormat="1" x14ac:dyDescent="0.2">
      <c r="A21" s="73" t="s">
        <v>51</v>
      </c>
      <c r="B21" s="73"/>
      <c r="C21" s="73"/>
      <c r="D21" s="73"/>
      <c r="E21" s="28">
        <v>0.18</v>
      </c>
      <c r="F21" s="70">
        <f>F20*E21</f>
        <v>10285.56</v>
      </c>
      <c r="G21" s="71"/>
    </row>
    <row r="22" spans="1:12" s="15" customFormat="1" ht="15.75" x14ac:dyDescent="0.25">
      <c r="A22" s="60" t="s">
        <v>49</v>
      </c>
      <c r="B22" s="60"/>
      <c r="C22" s="60"/>
      <c r="D22" s="60"/>
      <c r="E22" s="25"/>
      <c r="F22" s="58">
        <f>F20+F21</f>
        <v>67427.56</v>
      </c>
      <c r="G22" s="59"/>
    </row>
  </sheetData>
  <mergeCells count="23">
    <mergeCell ref="A20:D20"/>
    <mergeCell ref="A21:D21"/>
    <mergeCell ref="C16:D16"/>
    <mergeCell ref="E16:E17"/>
    <mergeCell ref="F16:F17"/>
    <mergeCell ref="G16:G17"/>
    <mergeCell ref="A19:D19"/>
    <mergeCell ref="F22:G22"/>
    <mergeCell ref="A22:D22"/>
    <mergeCell ref="A2:B2"/>
    <mergeCell ref="C3:E3"/>
    <mergeCell ref="F19:G19"/>
    <mergeCell ref="A6:G6"/>
    <mergeCell ref="A9:G9"/>
    <mergeCell ref="B14:G14"/>
    <mergeCell ref="B12:G12"/>
    <mergeCell ref="A8:G8"/>
    <mergeCell ref="A4:G4"/>
    <mergeCell ref="A5:G5"/>
    <mergeCell ref="F20:G20"/>
    <mergeCell ref="F21:G21"/>
    <mergeCell ref="A16:A17"/>
    <mergeCell ref="B16:B17"/>
  </mergeCells>
  <pageMargins left="0.78740157480314965" right="0.31496062992125984" top="0.39370078740157483" bottom="0.39370078740157483" header="0.23622047244094491" footer="0.23622047244094491"/>
  <pageSetup paperSize="9" scale="79" fitToHeight="30000" orientation="portrait" r:id="rId1"/>
  <headerFooter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24"/>
  <sheetViews>
    <sheetView showGridLines="0" workbookViewId="0">
      <selection sqref="A1:B24"/>
    </sheetView>
  </sheetViews>
  <sheetFormatPr defaultRowHeight="15" x14ac:dyDescent="0.2"/>
  <cols>
    <col min="1" max="1" width="45.85546875" style="4" bestFit="1" customWidth="1"/>
    <col min="2" max="2" width="45.85546875" bestFit="1" customWidth="1"/>
  </cols>
  <sheetData>
    <row r="1" spans="1:2" ht="15.75" x14ac:dyDescent="0.25">
      <c r="A1" s="6" t="s">
        <v>40</v>
      </c>
      <c r="B1" s="6" t="s">
        <v>41</v>
      </c>
    </row>
    <row r="2" spans="1:2" x14ac:dyDescent="0.2">
      <c r="A2" s="7" t="s">
        <v>17</v>
      </c>
      <c r="B2" s="4" t="s">
        <v>42</v>
      </c>
    </row>
    <row r="3" spans="1:2" x14ac:dyDescent="0.2">
      <c r="A3" s="7" t="s">
        <v>18</v>
      </c>
      <c r="B3" s="7" t="s">
        <v>18</v>
      </c>
    </row>
    <row r="4" spans="1:2" x14ac:dyDescent="0.2">
      <c r="A4" s="7" t="s">
        <v>19</v>
      </c>
      <c r="B4" s="7" t="s">
        <v>19</v>
      </c>
    </row>
    <row r="5" spans="1:2" x14ac:dyDescent="0.2">
      <c r="A5" s="7" t="s">
        <v>20</v>
      </c>
      <c r="B5" s="7" t="s">
        <v>20</v>
      </c>
    </row>
    <row r="6" spans="1:2" x14ac:dyDescent="0.2">
      <c r="A6" s="7" t="s">
        <v>21</v>
      </c>
      <c r="B6" s="7" t="s">
        <v>21</v>
      </c>
    </row>
    <row r="7" spans="1:2" x14ac:dyDescent="0.2">
      <c r="A7" s="7" t="s">
        <v>22</v>
      </c>
      <c r="B7" s="7" t="s">
        <v>22</v>
      </c>
    </row>
    <row r="8" spans="1:2" x14ac:dyDescent="0.2">
      <c r="A8" s="7" t="s">
        <v>23</v>
      </c>
      <c r="B8" s="7" t="s">
        <v>23</v>
      </c>
    </row>
    <row r="9" spans="1:2" x14ac:dyDescent="0.2">
      <c r="A9" s="7" t="s">
        <v>24</v>
      </c>
      <c r="B9" s="7" t="s">
        <v>24</v>
      </c>
    </row>
    <row r="10" spans="1:2" x14ac:dyDescent="0.2">
      <c r="A10" s="7" t="s">
        <v>25</v>
      </c>
      <c r="B10" s="7" t="s">
        <v>25</v>
      </c>
    </row>
    <row r="11" spans="1:2" x14ac:dyDescent="0.2">
      <c r="A11" s="7" t="s">
        <v>26</v>
      </c>
      <c r="B11" s="7" t="s">
        <v>26</v>
      </c>
    </row>
    <row r="12" spans="1:2" x14ac:dyDescent="0.2">
      <c r="A12" s="7" t="s">
        <v>27</v>
      </c>
      <c r="B12" s="7" t="s">
        <v>27</v>
      </c>
    </row>
    <row r="13" spans="1:2" x14ac:dyDescent="0.2">
      <c r="A13" s="7" t="s">
        <v>28</v>
      </c>
      <c r="B13" s="7" t="s">
        <v>28</v>
      </c>
    </row>
    <row r="14" spans="1:2" x14ac:dyDescent="0.2">
      <c r="A14" s="7" t="s">
        <v>29</v>
      </c>
      <c r="B14" s="7" t="s">
        <v>29</v>
      </c>
    </row>
    <row r="15" spans="1:2" x14ac:dyDescent="0.2">
      <c r="A15" s="7" t="s">
        <v>30</v>
      </c>
      <c r="B15" s="7" t="s">
        <v>30</v>
      </c>
    </row>
    <row r="16" spans="1:2" x14ac:dyDescent="0.2">
      <c r="A16" s="7" t="s">
        <v>31</v>
      </c>
      <c r="B16" s="7" t="s">
        <v>31</v>
      </c>
    </row>
    <row r="17" spans="1:2" x14ac:dyDescent="0.2">
      <c r="A17" s="7" t="s">
        <v>32</v>
      </c>
      <c r="B17" s="7" t="s">
        <v>32</v>
      </c>
    </row>
    <row r="18" spans="1:2" x14ac:dyDescent="0.2">
      <c r="A18" s="7" t="s">
        <v>33</v>
      </c>
      <c r="B18" s="7" t="s">
        <v>33</v>
      </c>
    </row>
    <row r="19" spans="1:2" x14ac:dyDescent="0.2">
      <c r="A19" s="7" t="s">
        <v>34</v>
      </c>
      <c r="B19" s="7" t="s">
        <v>34</v>
      </c>
    </row>
    <row r="20" spans="1:2" x14ac:dyDescent="0.2">
      <c r="A20" s="7" t="s">
        <v>35</v>
      </c>
      <c r="B20" s="7" t="s">
        <v>35</v>
      </c>
    </row>
    <row r="21" spans="1:2" x14ac:dyDescent="0.2">
      <c r="A21" s="7" t="s">
        <v>36</v>
      </c>
      <c r="B21" s="7" t="s">
        <v>36</v>
      </c>
    </row>
    <row r="22" spans="1:2" x14ac:dyDescent="0.2">
      <c r="A22" s="7" t="s">
        <v>37</v>
      </c>
      <c r="B22" s="7" t="s">
        <v>37</v>
      </c>
    </row>
    <row r="23" spans="1:2" x14ac:dyDescent="0.2">
      <c r="A23" s="7" t="s">
        <v>38</v>
      </c>
      <c r="B23" s="7" t="s">
        <v>38</v>
      </c>
    </row>
    <row r="24" spans="1:2" x14ac:dyDescent="0.2">
      <c r="A24" s="7" t="s">
        <v>39</v>
      </c>
      <c r="B24" s="7" t="s">
        <v>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L18"/>
  <sheetViews>
    <sheetView workbookViewId="0">
      <selection activeCell="E12" sqref="E12"/>
    </sheetView>
  </sheetViews>
  <sheetFormatPr defaultRowHeight="15" x14ac:dyDescent="0.2"/>
  <cols>
    <col min="1" max="1" width="5.28515625" style="2" customWidth="1"/>
    <col min="2" max="2" width="41.42578125" style="2" customWidth="1"/>
    <col min="3" max="4" width="13.140625" style="2" customWidth="1"/>
    <col min="5" max="5" width="15.85546875" style="2" customWidth="1"/>
    <col min="6" max="7" width="13.42578125" style="2" customWidth="1"/>
    <col min="8" max="9" width="11.7109375" style="2" customWidth="1"/>
    <col min="10" max="10" width="12.85546875" style="2" customWidth="1"/>
    <col min="11" max="11" width="13.42578125" style="2" customWidth="1"/>
    <col min="12" max="16384" width="9.140625" style="2"/>
  </cols>
  <sheetData>
    <row r="1" spans="1:12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4" customFormat="1" x14ac:dyDescent="0.2">
      <c r="A2" s="19" t="s">
        <v>48</v>
      </c>
      <c r="B2" s="20"/>
      <c r="C2" s="26"/>
      <c r="D2" s="21"/>
      <c r="E2" s="21"/>
      <c r="F2" s="76">
        <v>770</v>
      </c>
      <c r="G2" s="77"/>
      <c r="I2" s="9"/>
      <c r="J2" s="9"/>
      <c r="K2" s="9"/>
      <c r="L2" s="9"/>
    </row>
    <row r="3" spans="1:12" s="14" customFormat="1" x14ac:dyDescent="0.2">
      <c r="A3" s="19" t="s">
        <v>50</v>
      </c>
      <c r="B3" s="20"/>
      <c r="C3" s="27">
        <v>2.4</v>
      </c>
      <c r="D3" s="20"/>
      <c r="E3" s="21"/>
      <c r="F3" s="76">
        <f>F2*C3</f>
        <v>1848</v>
      </c>
      <c r="G3" s="77"/>
    </row>
    <row r="4" spans="1:12" s="14" customFormat="1" x14ac:dyDescent="0.2">
      <c r="A4" s="19" t="s">
        <v>51</v>
      </c>
      <c r="B4" s="20"/>
      <c r="C4" s="28">
        <v>0.18</v>
      </c>
      <c r="D4" s="20"/>
      <c r="E4" s="22"/>
      <c r="F4" s="76">
        <f>F3*C4</f>
        <v>332.64</v>
      </c>
      <c r="G4" s="77"/>
    </row>
    <row r="5" spans="1:12" s="15" customFormat="1" ht="15.75" x14ac:dyDescent="0.25">
      <c r="A5" s="23" t="s">
        <v>49</v>
      </c>
      <c r="B5" s="24"/>
      <c r="C5" s="29"/>
      <c r="D5" s="25"/>
      <c r="E5" s="25"/>
      <c r="F5" s="78">
        <f>F3+F4</f>
        <v>2180.64</v>
      </c>
      <c r="G5" s="79"/>
    </row>
    <row r="6" spans="1:12" s="15" customFormat="1" ht="15.75" x14ac:dyDescent="0.25">
      <c r="A6" s="10"/>
      <c r="D6" s="11"/>
      <c r="E6" s="11"/>
      <c r="F6" s="12"/>
      <c r="G6" s="12"/>
    </row>
    <row r="7" spans="1:12" s="15" customFormat="1" ht="15.75" x14ac:dyDescent="0.25">
      <c r="A7" s="80" t="str">
        <f>"Итого: " &amp; SummaString_(F5*1000)</f>
        <v xml:space="preserve">Итого: два миллиона сто восемьдесят тысяч шестьсот сорок рублей </v>
      </c>
      <c r="B7" s="80"/>
      <c r="C7" s="80"/>
      <c r="D7" s="80"/>
      <c r="E7" s="80"/>
      <c r="F7" s="80"/>
      <c r="G7" s="80"/>
    </row>
    <row r="10" spans="1:12" x14ac:dyDescent="0.2">
      <c r="B10" s="13" t="s">
        <v>52</v>
      </c>
      <c r="C10" s="74"/>
      <c r="D10" s="74"/>
      <c r="E10" s="13"/>
    </row>
    <row r="11" spans="1:12" x14ac:dyDescent="0.2">
      <c r="B11" s="13"/>
      <c r="C11" s="75"/>
      <c r="D11" s="75"/>
      <c r="E11" s="13"/>
      <c r="F11" s="13"/>
      <c r="G11" s="13"/>
      <c r="H11" s="13"/>
      <c r="I11" s="13"/>
      <c r="J11" s="13"/>
      <c r="K11" s="13"/>
      <c r="L11" s="13"/>
    </row>
    <row r="12" spans="1:12" x14ac:dyDescent="0.2">
      <c r="B12" s="13" t="s">
        <v>43</v>
      </c>
      <c r="C12" s="74"/>
      <c r="D12" s="74"/>
      <c r="E12" s="13"/>
      <c r="F12" s="13"/>
      <c r="G12" s="13"/>
      <c r="H12" s="13"/>
      <c r="J12" s="13"/>
      <c r="K12" s="13"/>
      <c r="L12" s="13"/>
    </row>
    <row r="13" spans="1:12" x14ac:dyDescent="0.2">
      <c r="B13" s="13"/>
      <c r="C13" s="75"/>
      <c r="D13" s="75"/>
      <c r="E13" s="13"/>
      <c r="F13" s="13"/>
      <c r="G13" s="13"/>
      <c r="H13" s="13"/>
      <c r="J13" s="13"/>
      <c r="K13" s="13"/>
      <c r="L13" s="13"/>
    </row>
    <row r="14" spans="1:12" x14ac:dyDescent="0.2">
      <c r="B14" s="13" t="s">
        <v>44</v>
      </c>
      <c r="C14" s="74"/>
      <c r="D14" s="74"/>
      <c r="E14" s="5"/>
      <c r="F14" s="13"/>
      <c r="G14" s="13"/>
      <c r="H14" s="13"/>
      <c r="I14" s="13"/>
      <c r="K14" s="13"/>
      <c r="L14" s="13"/>
    </row>
    <row r="15" spans="1:12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5.75" x14ac:dyDescent="0.25">
      <c r="B16" s="16" t="s">
        <v>45</v>
      </c>
      <c r="C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">
      <c r="B17" s="13" t="s">
        <v>46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">
      <c r="B18" s="13" t="s">
        <v>47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</row>
  </sheetData>
  <mergeCells count="10">
    <mergeCell ref="F2:G2"/>
    <mergeCell ref="F3:G3"/>
    <mergeCell ref="F4:G4"/>
    <mergeCell ref="F5:G5"/>
    <mergeCell ref="A7:G7"/>
    <mergeCell ref="C10:D10"/>
    <mergeCell ref="C11:D11"/>
    <mergeCell ref="C12:D12"/>
    <mergeCell ref="C13:D13"/>
    <mergeCell ref="C14:D14"/>
  </mergeCells>
  <pageMargins left="0.70866141732283472" right="0.70866141732283472" top="0.74803149606299213" bottom="0.74803149606299213" header="0.31496062992125984" footer="0.31496062992125984"/>
  <pageSetup paperSize="9" scale="62" fitToHeight="3000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A1:K5"/>
  <sheetViews>
    <sheetView workbookViewId="0">
      <selection activeCell="E1" sqref="E1"/>
    </sheetView>
  </sheetViews>
  <sheetFormatPr defaultRowHeight="12.75" outlineLevelRow="1" x14ac:dyDescent="0.2"/>
  <cols>
    <col min="1" max="1" width="24" customWidth="1"/>
    <col min="2" max="2" width="23" customWidth="1"/>
    <col min="3" max="5" width="19.42578125" customWidth="1"/>
    <col min="6" max="6" width="13.5703125" customWidth="1"/>
    <col min="7" max="7" width="10.85546875" customWidth="1"/>
  </cols>
  <sheetData>
    <row r="1" spans="1:11" ht="27.75" customHeight="1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6</v>
      </c>
      <c r="F1" s="30" t="s">
        <v>4</v>
      </c>
      <c r="G1" s="30" t="s">
        <v>5</v>
      </c>
      <c r="H1" s="30" t="s">
        <v>7</v>
      </c>
      <c r="I1" s="1" t="s">
        <v>10</v>
      </c>
      <c r="J1" s="1" t="s">
        <v>11</v>
      </c>
      <c r="K1" s="1" t="s">
        <v>12</v>
      </c>
    </row>
    <row r="2" spans="1:11" ht="21" customHeight="1" x14ac:dyDescent="0.2">
      <c r="A2" s="81" t="s">
        <v>53</v>
      </c>
      <c r="B2" s="82"/>
      <c r="C2" s="82"/>
      <c r="D2" s="82"/>
      <c r="E2" s="82"/>
      <c r="F2" s="82"/>
      <c r="G2" s="82"/>
      <c r="H2" s="83"/>
    </row>
    <row r="3" spans="1:11" x14ac:dyDescent="0.2">
      <c r="A3" s="34" t="s">
        <v>54</v>
      </c>
      <c r="B3" s="31" t="s">
        <v>55</v>
      </c>
      <c r="C3" s="31">
        <v>10</v>
      </c>
      <c r="D3" s="31"/>
      <c r="E3" s="31"/>
      <c r="F3" s="31"/>
      <c r="G3" s="31" t="s">
        <v>56</v>
      </c>
      <c r="H3" s="37">
        <v>1</v>
      </c>
      <c r="I3">
        <v>3.2</v>
      </c>
    </row>
    <row r="4" spans="1:11" outlineLevel="1" x14ac:dyDescent="0.2">
      <c r="A4" s="35">
        <v>1</v>
      </c>
      <c r="B4" s="32" t="s">
        <v>57</v>
      </c>
      <c r="C4" s="32">
        <v>16</v>
      </c>
      <c r="D4" s="32">
        <v>1.6</v>
      </c>
      <c r="E4" s="32" t="s">
        <v>58</v>
      </c>
      <c r="F4" s="32" t="s">
        <v>59</v>
      </c>
      <c r="G4" s="32"/>
      <c r="H4" s="38"/>
    </row>
    <row r="5" spans="1:11" outlineLevel="1" x14ac:dyDescent="0.2">
      <c r="A5" s="36">
        <v>1</v>
      </c>
      <c r="B5" s="33" t="s">
        <v>60</v>
      </c>
      <c r="C5" s="33">
        <v>16</v>
      </c>
      <c r="D5" s="33">
        <v>1.6</v>
      </c>
      <c r="E5" s="33"/>
      <c r="F5" s="33" t="s">
        <v>59</v>
      </c>
      <c r="G5" s="33"/>
      <c r="H5" s="39"/>
    </row>
  </sheetData>
  <mergeCells count="1">
    <mergeCell ref="A2:H2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Мои данные</vt:lpstr>
      <vt:lpstr>Сокращения</vt:lpstr>
      <vt:lpstr>Вспомогательный</vt:lpstr>
      <vt:lpstr>Исходные данные</vt:lpstr>
      <vt:lpstr>'Мои данные'!Область_печати</vt:lpstr>
    </vt:vector>
  </TitlesOfParts>
  <Company>Гранд-СПБ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</dc:creator>
  <cp:lastModifiedBy>ал</cp:lastModifiedBy>
  <cp:lastPrinted>2018-02-03T07:18:00Z</cp:lastPrinted>
  <dcterms:created xsi:type="dcterms:W3CDTF">2008-05-14T12:05:52Z</dcterms:created>
  <dcterms:modified xsi:type="dcterms:W3CDTF">2018-02-03T11:22:39Z</dcterms:modified>
</cp:coreProperties>
</file>