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Сметные услуги\_расчеты\_ТЧ базы\"/>
    </mc:Choice>
  </mc:AlternateContent>
  <xr:revisionPtr revIDLastSave="0" documentId="13_ncr:1_{B4449A75-36E2-4166-844D-C6F73870597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Sheet1!$A$9:$E$26</definedName>
    <definedName name="_xlnm.Print_Area" localSheetId="0">Sheet1!$F$1:$O$26</definedName>
  </definedNames>
  <calcPr calcId="162913" calcOnSave="0"/>
</workbook>
</file>

<file path=xl/calcChain.xml><?xml version="1.0" encoding="utf-8"?>
<calcChain xmlns="http://schemas.openxmlformats.org/spreadsheetml/2006/main">
  <c r="R26" i="1" l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S26" i="1" l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</calcChain>
</file>

<file path=xl/sharedStrings.xml><?xml version="1.0" encoding="utf-8"?>
<sst xmlns="http://schemas.openxmlformats.org/spreadsheetml/2006/main" count="144" uniqueCount="54">
  <si>
    <t>Норма расхода асфальтобетонной смеси</t>
  </si>
  <si>
    <t>ФЕР-2020
исходный (без изм.)</t>
  </si>
  <si>
    <t xml:space="preserve">                 св. 2,9 т/м3</t>
  </si>
  <si>
    <t>т</t>
  </si>
  <si>
    <t>Приложение 27.1</t>
  </si>
  <si>
    <t>Наименование смеси</t>
  </si>
  <si>
    <t>Ед. измер.</t>
  </si>
  <si>
    <t>4</t>
  </si>
  <si>
    <t>±0,5</t>
  </si>
  <si>
    <t>1. Плотные, мелкозернистые, тип АБВ, марки I с плотностью каменных материалов 3 т/м3 и более</t>
  </si>
  <si>
    <t>2. Плотные, мелкозернистые, тип АБВ, марки II с плотностью каменных материалов 2,5-2,9 т/м3</t>
  </si>
  <si>
    <t>3. Плотные, крупнозернистые, тип АБ, марки I с плотностью каменных материалов 3 т/м3 и более</t>
  </si>
  <si>
    <t>4. Плотные, крупнозернистые, тип АБ, марки II с плотностью каменных материалов 2,5-2,9 т/м3</t>
  </si>
  <si>
    <t>5. Плотные, песчаные, типа ГД, марки II с плотностью каменных материалов 2,5-2,9-3 т/м3</t>
  </si>
  <si>
    <t>6. Пористые, мелкозернистые, марки I с плотностью каменных материалов 3 т/м3 и более</t>
  </si>
  <si>
    <t>7. Пористые, мелкозернистые, марки II с плотностью каменных материалов 2,5-2,9 т/м3</t>
  </si>
  <si>
    <t>8. Пористые, крупнозернистые, марки I с плотностью каменных материалов 3 т/м3 и более</t>
  </si>
  <si>
    <t>9. Плотные, крупнозернистые, тип АБ, марки II с плотностью каменных материалов 2,5-2,9 т/м3</t>
  </si>
  <si>
    <t>10. Высокопористые, мелкозернистые, марки I с плотностью каменных материалов 3 т/м3 и более</t>
  </si>
  <si>
    <t>11. Высокопористые, мелкозернистые, марки II с плотностью каменных материалов 2,5-2,9 т/м3</t>
  </si>
  <si>
    <t>12. Высокопористые, крупнозернистые, марки I с плотностью каменных материалов 3 т/м3 и более</t>
  </si>
  <si>
    <t>13. Высокопористые, крупнозернистые, марки II с плотностью каменных материалов 2,5-2,9 т/м3</t>
  </si>
  <si>
    <t>14. Высокопористые, песчаные, марки II с плотностью каменных материалов 2,5-2,9-3 т/м3</t>
  </si>
  <si>
    <r>
      <t>15. Высокоплотная, марки I для плотности каменных материалов: св. 2,5 до 2,9 т/м</t>
    </r>
    <r>
      <rPr>
        <vertAlign val="superscript"/>
        <sz val="10"/>
        <rFont val="Arial"/>
        <family val="2"/>
        <charset val="204"/>
      </rPr>
      <t>3</t>
    </r>
  </si>
  <si>
    <t>16. ЩМА-10, ЩМА-15, ЩМА-20</t>
  </si>
  <si>
    <t>Удельный вес асфальтовой конструкции, т/м3</t>
  </si>
  <si>
    <t>Толщина, см</t>
  </si>
  <si>
    <t xml:space="preserve">Приложение № 27 </t>
  </si>
  <si>
    <t xml:space="preserve">к приказу Министерства строительства и жилищно-коммунального хозяйства Российской Федерации </t>
  </si>
  <si>
    <t>от 26 декабря 2019 г. № 876/пр</t>
  </si>
  <si>
    <t>Расход асфальтовой конструкции, т на 1 см</t>
  </si>
  <si>
    <t>Объём асфальтовой конструкции, м3, на 1000 м2</t>
  </si>
  <si>
    <t>[по расценками расход дан на 1000 м2]</t>
  </si>
  <si>
    <t>[на 1 м2]</t>
  </si>
  <si>
    <t>Плотные</t>
  </si>
  <si>
    <t>Пористые</t>
  </si>
  <si>
    <t>Высокопористые</t>
  </si>
  <si>
    <t>Высокоплотные</t>
  </si>
  <si>
    <t>Мелкозернистые</t>
  </si>
  <si>
    <t>Крупнозернистые</t>
  </si>
  <si>
    <t>Песчаные</t>
  </si>
  <si>
    <t>-</t>
  </si>
  <si>
    <t>3 т/м3 и более</t>
  </si>
  <si>
    <t>св. 2,9 т/м3</t>
  </si>
  <si>
    <t>Плотность каменных материалов</t>
  </si>
  <si>
    <t>2,5-2,9 т/м3</t>
  </si>
  <si>
    <t>2,5-2,9-3 т/м3</t>
  </si>
  <si>
    <t>АБВ</t>
  </si>
  <si>
    <t>АБ</t>
  </si>
  <si>
    <t>I</t>
  </si>
  <si>
    <t>Марка</t>
  </si>
  <si>
    <t>ГД</t>
  </si>
  <si>
    <t>II</t>
  </si>
  <si>
    <t xml:space="preserve">Тип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</si>
</sst>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2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0" xfId="0" applyFont="1" applyAlignment="1"/>
    <xf numFmtId="0" fontId="1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tabSelected="1" view="pageBreakPreview" topLeftCell="F1" zoomScaleNormal="100" zoomScaleSheetLayoutView="100" workbookViewId="0">
      <selection activeCell="F2" sqref="F2"/>
    </sheetView>
  </sheetViews>
  <sheetFormatPr defaultRowHeight="12.75" outlineLevelCol="1" x14ac:dyDescent="0.2"/>
  <cols>
    <col min="1" max="1" width="15.5703125" hidden="1" customWidth="1" outlineLevel="1"/>
    <col min="2" max="2" width="0" hidden="1" customWidth="1" outlineLevel="1"/>
    <col min="3" max="3" width="15.42578125" hidden="1" customWidth="1" outlineLevel="1"/>
    <col min="4" max="5" width="0" hidden="1" customWidth="1" outlineLevel="1"/>
    <col min="6" max="6" width="28.42578125" collapsed="1"/>
    <col min="7" max="7" width="10.28515625" bestFit="1" customWidth="1"/>
    <col min="8" max="9" width="7.85546875" customWidth="1"/>
    <col min="10" max="10" width="1.7109375" customWidth="1"/>
    <col min="11" max="12" width="21.85546875" customWidth="1"/>
    <col min="13" max="13" width="1.7109375" customWidth="1"/>
    <col min="14" max="15" width="21.85546875" customWidth="1"/>
    <col min="16" max="16" width="1.7109375" customWidth="1"/>
    <col min="17" max="18" width="21.85546875" customWidth="1"/>
  </cols>
  <sheetData>
    <row r="1" spans="1:19" ht="25.5" x14ac:dyDescent="0.2">
      <c r="F1" s="2" t="s">
        <v>1</v>
      </c>
      <c r="G1" s="4"/>
      <c r="H1" s="9" t="s">
        <v>27</v>
      </c>
      <c r="I1" s="9"/>
    </row>
    <row r="2" spans="1:19" x14ac:dyDescent="0.2">
      <c r="F2" s="4"/>
      <c r="G2" s="4"/>
      <c r="H2" s="9" t="s">
        <v>28</v>
      </c>
      <c r="I2" s="4"/>
    </row>
    <row r="3" spans="1:19" x14ac:dyDescent="0.2">
      <c r="F3" s="5"/>
      <c r="G3" s="4"/>
      <c r="H3" s="9" t="s">
        <v>29</v>
      </c>
      <c r="I3" s="4"/>
    </row>
    <row r="4" spans="1:19" x14ac:dyDescent="0.2">
      <c r="F4" s="5" t="s">
        <v>4</v>
      </c>
      <c r="G4" s="4"/>
      <c r="H4" s="4"/>
      <c r="I4" s="4"/>
    </row>
    <row r="5" spans="1:19" x14ac:dyDescent="0.2">
      <c r="F5" s="14" t="s">
        <v>0</v>
      </c>
      <c r="G5" s="14"/>
      <c r="H5" s="14"/>
      <c r="I5" s="14"/>
      <c r="J5" s="1"/>
    </row>
    <row r="6" spans="1:19" x14ac:dyDescent="0.2">
      <c r="F6" s="6"/>
      <c r="G6" s="6"/>
      <c r="H6" s="6"/>
      <c r="I6" s="13" t="s">
        <v>32</v>
      </c>
      <c r="J6" s="1"/>
      <c r="R6" s="11" t="s">
        <v>33</v>
      </c>
    </row>
    <row r="7" spans="1:19" x14ac:dyDescent="0.2">
      <c r="F7" s="15" t="s">
        <v>5</v>
      </c>
      <c r="G7" s="15" t="s">
        <v>6</v>
      </c>
      <c r="H7" s="15" t="s">
        <v>26</v>
      </c>
      <c r="I7" s="15"/>
      <c r="J7" s="1"/>
      <c r="K7" s="15" t="s">
        <v>31</v>
      </c>
      <c r="L7" s="15"/>
      <c r="N7" s="15" t="s">
        <v>25</v>
      </c>
      <c r="O7" s="15"/>
      <c r="Q7" s="15" t="s">
        <v>30</v>
      </c>
      <c r="R7" s="15"/>
    </row>
    <row r="8" spans="1:19" x14ac:dyDescent="0.2">
      <c r="F8" s="15"/>
      <c r="G8" s="15"/>
      <c r="H8" s="7" t="s">
        <v>7</v>
      </c>
      <c r="I8" s="7" t="s">
        <v>8</v>
      </c>
      <c r="K8" s="7" t="s">
        <v>7</v>
      </c>
      <c r="L8" s="7" t="s">
        <v>8</v>
      </c>
      <c r="N8" s="7" t="s">
        <v>7</v>
      </c>
      <c r="O8" s="7" t="s">
        <v>8</v>
      </c>
      <c r="Q8" s="7" t="s">
        <v>7</v>
      </c>
      <c r="R8" s="7" t="s">
        <v>8</v>
      </c>
    </row>
    <row r="9" spans="1:19" x14ac:dyDescent="0.2">
      <c r="A9" s="16"/>
      <c r="B9" s="16"/>
      <c r="C9" s="16" t="s">
        <v>44</v>
      </c>
      <c r="D9" s="17" t="s">
        <v>53</v>
      </c>
      <c r="E9" s="17" t="s">
        <v>50</v>
      </c>
      <c r="F9" s="10"/>
      <c r="G9" s="10"/>
      <c r="H9" s="10"/>
      <c r="I9" s="10"/>
      <c r="K9" s="10"/>
      <c r="L9" s="10"/>
      <c r="N9" s="10"/>
      <c r="O9" s="10"/>
      <c r="Q9" s="10"/>
      <c r="R9" s="10"/>
    </row>
    <row r="10" spans="1:19" x14ac:dyDescent="0.2">
      <c r="A10" s="16" t="s">
        <v>34</v>
      </c>
      <c r="B10" s="16" t="s">
        <v>38</v>
      </c>
      <c r="C10" s="16" t="s">
        <v>42</v>
      </c>
      <c r="D10" s="17" t="s">
        <v>47</v>
      </c>
      <c r="E10" s="17" t="s">
        <v>49</v>
      </c>
      <c r="F10" s="3" t="s">
        <v>9</v>
      </c>
      <c r="G10" s="7" t="s">
        <v>3</v>
      </c>
      <c r="H10" s="8">
        <v>102</v>
      </c>
      <c r="I10" s="8">
        <v>12.8</v>
      </c>
      <c r="K10" s="8">
        <f>4/100*1000</f>
        <v>40</v>
      </c>
      <c r="L10" s="8">
        <f>0.5/100*1000</f>
        <v>5</v>
      </c>
      <c r="N10" s="12">
        <f>H10/K10</f>
        <v>2.5499999999999998</v>
      </c>
      <c r="O10" s="12">
        <f>I10/L10</f>
        <v>2.56</v>
      </c>
      <c r="Q10" s="8">
        <f>H10/4/1000</f>
        <v>2.5499999999999998E-2</v>
      </c>
      <c r="R10" s="8">
        <f>I10*2/1000</f>
        <v>2.5600000000000001E-2</v>
      </c>
      <c r="S10">
        <f>R10/Q10</f>
        <v>1.0039215686274512</v>
      </c>
    </row>
    <row r="11" spans="1:19" x14ac:dyDescent="0.2">
      <c r="A11" s="16" t="s">
        <v>34</v>
      </c>
      <c r="B11" s="16" t="s">
        <v>38</v>
      </c>
      <c r="C11" s="16" t="s">
        <v>45</v>
      </c>
      <c r="D11" s="17" t="s">
        <v>47</v>
      </c>
      <c r="E11" s="17" t="s">
        <v>52</v>
      </c>
      <c r="F11" s="3" t="s">
        <v>10</v>
      </c>
      <c r="G11" s="7" t="s">
        <v>3</v>
      </c>
      <c r="H11" s="8">
        <v>96.6</v>
      </c>
      <c r="I11" s="8">
        <v>12.1</v>
      </c>
      <c r="K11" s="8">
        <f t="shared" ref="K11:K26" si="0">4/100*1000</f>
        <v>40</v>
      </c>
      <c r="L11" s="8">
        <f t="shared" ref="L11:L26" si="1">0.5/100*1000</f>
        <v>5</v>
      </c>
      <c r="N11" s="12">
        <f t="shared" ref="N11:O26" si="2">H11/K11</f>
        <v>2.415</v>
      </c>
      <c r="O11" s="12">
        <f t="shared" si="2"/>
        <v>2.42</v>
      </c>
      <c r="Q11" s="8">
        <f t="shared" ref="Q11:Q26" si="3">H11/4/1000</f>
        <v>2.4149999999999998E-2</v>
      </c>
      <c r="R11" s="8">
        <f t="shared" ref="R11:R26" si="4">I11*2/1000</f>
        <v>2.4199999999999999E-2</v>
      </c>
      <c r="S11">
        <f t="shared" ref="S11:S26" si="5">R11/Q11</f>
        <v>1.0020703933747412</v>
      </c>
    </row>
    <row r="12" spans="1:19" x14ac:dyDescent="0.2">
      <c r="A12" s="16" t="s">
        <v>34</v>
      </c>
      <c r="B12" s="16" t="s">
        <v>39</v>
      </c>
      <c r="C12" s="16" t="s">
        <v>42</v>
      </c>
      <c r="D12" s="17" t="s">
        <v>48</v>
      </c>
      <c r="E12" s="17" t="s">
        <v>49</v>
      </c>
      <c r="F12" s="3" t="s">
        <v>11</v>
      </c>
      <c r="G12" s="7" t="s">
        <v>3</v>
      </c>
      <c r="H12" s="8">
        <v>102</v>
      </c>
      <c r="I12" s="8">
        <v>12.7</v>
      </c>
      <c r="K12" s="8">
        <f t="shared" si="0"/>
        <v>40</v>
      </c>
      <c r="L12" s="8">
        <f t="shared" si="1"/>
        <v>5</v>
      </c>
      <c r="N12" s="12">
        <f t="shared" si="2"/>
        <v>2.5499999999999998</v>
      </c>
      <c r="O12" s="12">
        <f t="shared" si="2"/>
        <v>2.54</v>
      </c>
      <c r="Q12" s="8">
        <f t="shared" si="3"/>
        <v>2.5499999999999998E-2</v>
      </c>
      <c r="R12" s="8">
        <f t="shared" si="4"/>
        <v>2.5399999999999999E-2</v>
      </c>
      <c r="S12">
        <f t="shared" si="5"/>
        <v>0.99607843137254903</v>
      </c>
    </row>
    <row r="13" spans="1:19" x14ac:dyDescent="0.2">
      <c r="A13" s="16" t="s">
        <v>34</v>
      </c>
      <c r="B13" s="16" t="s">
        <v>39</v>
      </c>
      <c r="C13" s="16" t="s">
        <v>45</v>
      </c>
      <c r="D13" s="17" t="s">
        <v>48</v>
      </c>
      <c r="E13" s="17" t="s">
        <v>52</v>
      </c>
      <c r="F13" s="3" t="s">
        <v>12</v>
      </c>
      <c r="G13" s="7" t="s">
        <v>3</v>
      </c>
      <c r="H13" s="7">
        <v>95.8</v>
      </c>
      <c r="I13" s="8">
        <v>12</v>
      </c>
      <c r="K13" s="8">
        <f t="shared" si="0"/>
        <v>40</v>
      </c>
      <c r="L13" s="8">
        <f t="shared" si="1"/>
        <v>5</v>
      </c>
      <c r="N13" s="12">
        <f t="shared" si="2"/>
        <v>2.395</v>
      </c>
      <c r="O13" s="12">
        <f t="shared" si="2"/>
        <v>2.4</v>
      </c>
      <c r="Q13" s="8">
        <f t="shared" si="3"/>
        <v>2.3949999999999999E-2</v>
      </c>
      <c r="R13" s="8">
        <f t="shared" si="4"/>
        <v>2.4E-2</v>
      </c>
      <c r="S13">
        <f t="shared" si="5"/>
        <v>1.0020876826722338</v>
      </c>
    </row>
    <row r="14" spans="1:19" x14ac:dyDescent="0.2">
      <c r="A14" s="16" t="s">
        <v>34</v>
      </c>
      <c r="B14" s="16" t="s">
        <v>40</v>
      </c>
      <c r="C14" s="16" t="s">
        <v>46</v>
      </c>
      <c r="D14" s="17" t="s">
        <v>51</v>
      </c>
      <c r="E14" s="17" t="s">
        <v>52</v>
      </c>
      <c r="F14" s="3" t="s">
        <v>13</v>
      </c>
      <c r="G14" s="7" t="s">
        <v>3</v>
      </c>
      <c r="H14" s="8">
        <v>93.3</v>
      </c>
      <c r="I14" s="8">
        <v>11.7</v>
      </c>
      <c r="K14" s="8">
        <f t="shared" si="0"/>
        <v>40</v>
      </c>
      <c r="L14" s="8">
        <f t="shared" si="1"/>
        <v>5</v>
      </c>
      <c r="N14" s="12">
        <f t="shared" si="2"/>
        <v>2.3325</v>
      </c>
      <c r="O14" s="12">
        <f t="shared" si="2"/>
        <v>2.34</v>
      </c>
      <c r="Q14" s="8">
        <f t="shared" si="3"/>
        <v>2.3324999999999999E-2</v>
      </c>
      <c r="R14" s="8">
        <f t="shared" si="4"/>
        <v>2.3399999999999997E-2</v>
      </c>
      <c r="S14">
        <f t="shared" si="5"/>
        <v>1.0032154340836013</v>
      </c>
    </row>
    <row r="15" spans="1:19" x14ac:dyDescent="0.2">
      <c r="A15" s="16" t="s">
        <v>35</v>
      </c>
      <c r="B15" s="16" t="s">
        <v>38</v>
      </c>
      <c r="C15" s="16" t="s">
        <v>42</v>
      </c>
      <c r="D15" s="18" t="s">
        <v>41</v>
      </c>
      <c r="E15" s="17" t="s">
        <v>49</v>
      </c>
      <c r="F15" s="3" t="s">
        <v>14</v>
      </c>
      <c r="G15" s="7" t="s">
        <v>3</v>
      </c>
      <c r="H15" s="8">
        <v>97.4</v>
      </c>
      <c r="I15" s="8">
        <v>12.2</v>
      </c>
      <c r="K15" s="8">
        <f t="shared" si="0"/>
        <v>40</v>
      </c>
      <c r="L15" s="8">
        <f t="shared" si="1"/>
        <v>5</v>
      </c>
      <c r="N15" s="12">
        <f t="shared" si="2"/>
        <v>2.4350000000000001</v>
      </c>
      <c r="O15" s="12">
        <f t="shared" si="2"/>
        <v>2.44</v>
      </c>
      <c r="Q15" s="8">
        <f t="shared" si="3"/>
        <v>2.435E-2</v>
      </c>
      <c r="R15" s="8">
        <f t="shared" si="4"/>
        <v>2.4399999999999998E-2</v>
      </c>
      <c r="S15">
        <f t="shared" si="5"/>
        <v>1.0020533880903491</v>
      </c>
    </row>
    <row r="16" spans="1:19" x14ac:dyDescent="0.2">
      <c r="A16" s="16" t="s">
        <v>35</v>
      </c>
      <c r="B16" s="16" t="s">
        <v>38</v>
      </c>
      <c r="C16" s="16" t="s">
        <v>45</v>
      </c>
      <c r="D16" s="18" t="s">
        <v>41</v>
      </c>
      <c r="E16" s="17" t="s">
        <v>52</v>
      </c>
      <c r="F16" s="3" t="s">
        <v>15</v>
      </c>
      <c r="G16" s="7" t="s">
        <v>3</v>
      </c>
      <c r="H16" s="8">
        <v>93.7</v>
      </c>
      <c r="I16" s="8">
        <v>11.7</v>
      </c>
      <c r="K16" s="8">
        <f t="shared" si="0"/>
        <v>40</v>
      </c>
      <c r="L16" s="8">
        <f t="shared" si="1"/>
        <v>5</v>
      </c>
      <c r="N16" s="12">
        <f t="shared" si="2"/>
        <v>2.3425000000000002</v>
      </c>
      <c r="O16" s="12">
        <f t="shared" si="2"/>
        <v>2.34</v>
      </c>
      <c r="Q16" s="8">
        <f t="shared" si="3"/>
        <v>2.3425000000000001E-2</v>
      </c>
      <c r="R16" s="8">
        <f t="shared" si="4"/>
        <v>2.3399999999999997E-2</v>
      </c>
      <c r="S16">
        <f t="shared" si="5"/>
        <v>0.99893276414087495</v>
      </c>
    </row>
    <row r="17" spans="1:19" x14ac:dyDescent="0.2">
      <c r="A17" s="16" t="s">
        <v>35</v>
      </c>
      <c r="B17" s="16" t="s">
        <v>39</v>
      </c>
      <c r="C17" s="16" t="s">
        <v>42</v>
      </c>
      <c r="D17" s="18" t="s">
        <v>41</v>
      </c>
      <c r="E17" s="17" t="s">
        <v>49</v>
      </c>
      <c r="F17" s="3" t="s">
        <v>16</v>
      </c>
      <c r="G17" s="7" t="s">
        <v>3</v>
      </c>
      <c r="H17" s="8">
        <v>96.2</v>
      </c>
      <c r="I17" s="8">
        <v>12</v>
      </c>
      <c r="K17" s="8">
        <f t="shared" si="0"/>
        <v>40</v>
      </c>
      <c r="L17" s="8">
        <f t="shared" si="1"/>
        <v>5</v>
      </c>
      <c r="N17" s="12">
        <f t="shared" si="2"/>
        <v>2.4050000000000002</v>
      </c>
      <c r="O17" s="12">
        <f t="shared" si="2"/>
        <v>2.4</v>
      </c>
      <c r="Q17" s="8">
        <f t="shared" si="3"/>
        <v>2.4050000000000002E-2</v>
      </c>
      <c r="R17" s="8">
        <f t="shared" si="4"/>
        <v>2.4E-2</v>
      </c>
      <c r="S17">
        <f t="shared" si="5"/>
        <v>0.99792099792099787</v>
      </c>
    </row>
    <row r="18" spans="1:19" x14ac:dyDescent="0.2">
      <c r="A18" s="16" t="s">
        <v>34</v>
      </c>
      <c r="B18" s="16" t="s">
        <v>39</v>
      </c>
      <c r="C18" s="16" t="s">
        <v>45</v>
      </c>
      <c r="D18" s="17" t="s">
        <v>48</v>
      </c>
      <c r="E18" s="17" t="s">
        <v>52</v>
      </c>
      <c r="F18" s="3" t="s">
        <v>17</v>
      </c>
      <c r="G18" s="7" t="s">
        <v>3</v>
      </c>
      <c r="H18" s="8">
        <v>92.5</v>
      </c>
      <c r="I18" s="8">
        <v>11.6</v>
      </c>
      <c r="K18" s="8">
        <f t="shared" si="0"/>
        <v>40</v>
      </c>
      <c r="L18" s="8">
        <f t="shared" si="1"/>
        <v>5</v>
      </c>
      <c r="N18" s="12">
        <f t="shared" si="2"/>
        <v>2.3125</v>
      </c>
      <c r="O18" s="12">
        <f t="shared" si="2"/>
        <v>2.3199999999999998</v>
      </c>
      <c r="Q18" s="8">
        <f t="shared" si="3"/>
        <v>2.3125E-2</v>
      </c>
      <c r="R18" s="8">
        <f t="shared" si="4"/>
        <v>2.3199999999999998E-2</v>
      </c>
      <c r="S18">
        <f t="shared" si="5"/>
        <v>1.0032432432432432</v>
      </c>
    </row>
    <row r="19" spans="1:19" x14ac:dyDescent="0.2">
      <c r="A19" s="16" t="s">
        <v>36</v>
      </c>
      <c r="B19" s="16" t="s">
        <v>38</v>
      </c>
      <c r="C19" s="16" t="s">
        <v>42</v>
      </c>
      <c r="D19" s="18" t="s">
        <v>41</v>
      </c>
      <c r="E19" s="17" t="s">
        <v>49</v>
      </c>
      <c r="F19" s="3" t="s">
        <v>18</v>
      </c>
      <c r="G19" s="7" t="s">
        <v>3</v>
      </c>
      <c r="H19" s="7">
        <v>95.9</v>
      </c>
      <c r="I19" s="8">
        <v>12</v>
      </c>
      <c r="K19" s="8">
        <f t="shared" si="0"/>
        <v>40</v>
      </c>
      <c r="L19" s="8">
        <f t="shared" si="1"/>
        <v>5</v>
      </c>
      <c r="N19" s="12">
        <f t="shared" si="2"/>
        <v>2.3975</v>
      </c>
      <c r="O19" s="12">
        <f t="shared" si="2"/>
        <v>2.4</v>
      </c>
      <c r="Q19" s="8">
        <f t="shared" si="3"/>
        <v>2.3975E-2</v>
      </c>
      <c r="R19" s="8">
        <f t="shared" si="4"/>
        <v>2.4E-2</v>
      </c>
      <c r="S19">
        <f t="shared" si="5"/>
        <v>1.0010427528675705</v>
      </c>
    </row>
    <row r="20" spans="1:19" x14ac:dyDescent="0.2">
      <c r="A20" s="16" t="s">
        <v>36</v>
      </c>
      <c r="B20" s="16" t="s">
        <v>38</v>
      </c>
      <c r="C20" s="16" t="s">
        <v>45</v>
      </c>
      <c r="D20" s="18" t="s">
        <v>41</v>
      </c>
      <c r="E20" s="17" t="s">
        <v>52</v>
      </c>
      <c r="F20" s="3" t="s">
        <v>19</v>
      </c>
      <c r="G20" s="7" t="s">
        <v>3</v>
      </c>
      <c r="H20" s="8">
        <v>92.2</v>
      </c>
      <c r="I20" s="8">
        <v>11.5</v>
      </c>
      <c r="K20" s="8">
        <f t="shared" si="0"/>
        <v>40</v>
      </c>
      <c r="L20" s="8">
        <f t="shared" si="1"/>
        <v>5</v>
      </c>
      <c r="N20" s="12">
        <f t="shared" si="2"/>
        <v>2.3050000000000002</v>
      </c>
      <c r="O20" s="12">
        <f t="shared" si="2"/>
        <v>2.2999999999999998</v>
      </c>
      <c r="Q20" s="8">
        <f t="shared" si="3"/>
        <v>2.3050000000000001E-2</v>
      </c>
      <c r="R20" s="8">
        <f t="shared" si="4"/>
        <v>2.3E-2</v>
      </c>
      <c r="S20">
        <f t="shared" si="5"/>
        <v>0.9978308026030368</v>
      </c>
    </row>
    <row r="21" spans="1:19" x14ac:dyDescent="0.2">
      <c r="A21" s="16" t="s">
        <v>36</v>
      </c>
      <c r="B21" s="16" t="s">
        <v>39</v>
      </c>
      <c r="C21" s="16" t="s">
        <v>42</v>
      </c>
      <c r="D21" s="18" t="s">
        <v>41</v>
      </c>
      <c r="E21" s="17" t="s">
        <v>49</v>
      </c>
      <c r="F21" s="3" t="s">
        <v>20</v>
      </c>
      <c r="G21" s="7" t="s">
        <v>3</v>
      </c>
      <c r="H21" s="8">
        <v>95.1</v>
      </c>
      <c r="I21" s="8">
        <v>11.9</v>
      </c>
      <c r="K21" s="8">
        <f t="shared" si="0"/>
        <v>40</v>
      </c>
      <c r="L21" s="8">
        <f t="shared" si="1"/>
        <v>5</v>
      </c>
      <c r="N21" s="12">
        <f t="shared" si="2"/>
        <v>2.3774999999999999</v>
      </c>
      <c r="O21" s="12">
        <f t="shared" si="2"/>
        <v>2.38</v>
      </c>
      <c r="Q21" s="8">
        <f t="shared" si="3"/>
        <v>2.3774999999999998E-2</v>
      </c>
      <c r="R21" s="8">
        <f t="shared" si="4"/>
        <v>2.3800000000000002E-2</v>
      </c>
      <c r="S21">
        <f t="shared" si="5"/>
        <v>1.0010515247108309</v>
      </c>
    </row>
    <row r="22" spans="1:19" x14ac:dyDescent="0.2">
      <c r="A22" s="16" t="s">
        <v>36</v>
      </c>
      <c r="B22" s="16" t="s">
        <v>39</v>
      </c>
      <c r="C22" s="16" t="s">
        <v>45</v>
      </c>
      <c r="D22" s="18" t="s">
        <v>41</v>
      </c>
      <c r="E22" s="17" t="s">
        <v>52</v>
      </c>
      <c r="F22" s="3" t="s">
        <v>21</v>
      </c>
      <c r="G22" s="7" t="s">
        <v>3</v>
      </c>
      <c r="H22" s="8">
        <v>91.4</v>
      </c>
      <c r="I22" s="8">
        <v>11.4</v>
      </c>
      <c r="K22" s="8">
        <f t="shared" si="0"/>
        <v>40</v>
      </c>
      <c r="L22" s="8">
        <f t="shared" si="1"/>
        <v>5</v>
      </c>
      <c r="N22" s="12">
        <f t="shared" si="2"/>
        <v>2.2850000000000001</v>
      </c>
      <c r="O22" s="12">
        <f t="shared" si="2"/>
        <v>2.2800000000000002</v>
      </c>
      <c r="Q22" s="8">
        <f t="shared" si="3"/>
        <v>2.2850000000000002E-2</v>
      </c>
      <c r="R22" s="8">
        <f t="shared" si="4"/>
        <v>2.2800000000000001E-2</v>
      </c>
      <c r="S22">
        <f t="shared" si="5"/>
        <v>0.9978118161925601</v>
      </c>
    </row>
    <row r="23" spans="1:19" x14ac:dyDescent="0.2">
      <c r="A23" s="16" t="s">
        <v>36</v>
      </c>
      <c r="B23" s="16" t="s">
        <v>40</v>
      </c>
      <c r="C23" s="16" t="s">
        <v>46</v>
      </c>
      <c r="D23" s="18" t="s">
        <v>41</v>
      </c>
      <c r="E23" s="17" t="s">
        <v>52</v>
      </c>
      <c r="F23" s="3" t="s">
        <v>22</v>
      </c>
      <c r="G23" s="7" t="s">
        <v>3</v>
      </c>
      <c r="H23" s="8">
        <v>88.6</v>
      </c>
      <c r="I23" s="8">
        <v>11.1</v>
      </c>
      <c r="K23" s="8">
        <f t="shared" si="0"/>
        <v>40</v>
      </c>
      <c r="L23" s="8">
        <f t="shared" si="1"/>
        <v>5</v>
      </c>
      <c r="N23" s="12">
        <f t="shared" si="2"/>
        <v>2.2149999999999999</v>
      </c>
      <c r="O23" s="12">
        <f t="shared" si="2"/>
        <v>2.2199999999999998</v>
      </c>
      <c r="Q23" s="8">
        <f t="shared" si="3"/>
        <v>2.215E-2</v>
      </c>
      <c r="R23" s="8">
        <f t="shared" si="4"/>
        <v>2.2200000000000001E-2</v>
      </c>
      <c r="S23">
        <f t="shared" si="5"/>
        <v>1.0022573363431151</v>
      </c>
    </row>
    <row r="24" spans="1:19" ht="14.25" x14ac:dyDescent="0.2">
      <c r="A24" s="16" t="s">
        <v>37</v>
      </c>
      <c r="B24" s="18" t="s">
        <v>41</v>
      </c>
      <c r="C24" s="16" t="s">
        <v>45</v>
      </c>
      <c r="D24" s="18" t="s">
        <v>41</v>
      </c>
      <c r="E24" s="17" t="s">
        <v>49</v>
      </c>
      <c r="F24" s="3" t="s">
        <v>23</v>
      </c>
      <c r="G24" s="7" t="s">
        <v>3</v>
      </c>
      <c r="H24" s="7">
        <v>99.2</v>
      </c>
      <c r="I24" s="7">
        <v>12.4</v>
      </c>
      <c r="K24" s="8">
        <f t="shared" si="0"/>
        <v>40</v>
      </c>
      <c r="L24" s="8">
        <f t="shared" si="1"/>
        <v>5</v>
      </c>
      <c r="N24" s="12">
        <f t="shared" si="2"/>
        <v>2.48</v>
      </c>
      <c r="O24" s="12">
        <f t="shared" si="2"/>
        <v>2.48</v>
      </c>
      <c r="Q24" s="8">
        <f t="shared" si="3"/>
        <v>2.4799999999999999E-2</v>
      </c>
      <c r="R24" s="8">
        <f t="shared" si="4"/>
        <v>2.4799999999999999E-2</v>
      </c>
      <c r="S24">
        <f t="shared" si="5"/>
        <v>1</v>
      </c>
    </row>
    <row r="25" spans="1:19" x14ac:dyDescent="0.2">
      <c r="A25" s="16" t="s">
        <v>37</v>
      </c>
      <c r="B25" s="18" t="s">
        <v>41</v>
      </c>
      <c r="C25" t="s">
        <v>43</v>
      </c>
      <c r="D25" s="18" t="s">
        <v>41</v>
      </c>
      <c r="E25" s="17" t="s">
        <v>49</v>
      </c>
      <c r="F25" s="3" t="s">
        <v>2</v>
      </c>
      <c r="G25" s="7" t="s">
        <v>3</v>
      </c>
      <c r="H25" s="7">
        <v>104.7</v>
      </c>
      <c r="I25" s="7">
        <v>13.1</v>
      </c>
      <c r="K25" s="8">
        <f t="shared" si="0"/>
        <v>40</v>
      </c>
      <c r="L25" s="8">
        <f t="shared" si="1"/>
        <v>5</v>
      </c>
      <c r="N25" s="12">
        <f t="shared" si="2"/>
        <v>2.6175000000000002</v>
      </c>
      <c r="O25" s="12">
        <f t="shared" si="2"/>
        <v>2.62</v>
      </c>
      <c r="Q25" s="8">
        <f t="shared" si="3"/>
        <v>2.6175E-2</v>
      </c>
      <c r="R25" s="8">
        <f t="shared" si="4"/>
        <v>2.6199999999999998E-2</v>
      </c>
      <c r="S25">
        <f t="shared" si="5"/>
        <v>1.0009551098376313</v>
      </c>
    </row>
    <row r="26" spans="1:19" x14ac:dyDescent="0.2">
      <c r="A26" s="18" t="s">
        <v>41</v>
      </c>
      <c r="B26" s="18" t="s">
        <v>41</v>
      </c>
      <c r="C26" s="18" t="s">
        <v>41</v>
      </c>
      <c r="D26" s="18" t="s">
        <v>41</v>
      </c>
      <c r="E26" s="18" t="s">
        <v>41</v>
      </c>
      <c r="F26" s="3" t="s">
        <v>24</v>
      </c>
      <c r="G26" s="7" t="s">
        <v>3</v>
      </c>
      <c r="H26" s="8">
        <v>100</v>
      </c>
      <c r="I26" s="8">
        <v>12.5</v>
      </c>
      <c r="K26" s="8">
        <f t="shared" si="0"/>
        <v>40</v>
      </c>
      <c r="L26" s="8">
        <f t="shared" si="1"/>
        <v>5</v>
      </c>
      <c r="N26" s="12">
        <f t="shared" si="2"/>
        <v>2.5</v>
      </c>
      <c r="O26" s="12">
        <f t="shared" si="2"/>
        <v>2.5</v>
      </c>
      <c r="Q26" s="8">
        <f t="shared" si="3"/>
        <v>2.5000000000000001E-2</v>
      </c>
      <c r="R26" s="8">
        <f t="shared" si="4"/>
        <v>2.5000000000000001E-2</v>
      </c>
      <c r="S26">
        <f t="shared" si="5"/>
        <v>1</v>
      </c>
    </row>
    <row r="27" spans="1:19" x14ac:dyDescent="0.2">
      <c r="F27" s="4"/>
      <c r="G27" s="4"/>
      <c r="H27" s="4"/>
      <c r="I27" s="4"/>
    </row>
  </sheetData>
  <autoFilter ref="A9:E26" xr:uid="{538BC7CF-C450-4ABA-90F6-FA4953A5E485}"/>
  <mergeCells count="7">
    <mergeCell ref="F5:I5"/>
    <mergeCell ref="K7:L7"/>
    <mergeCell ref="N7:O7"/>
    <mergeCell ref="Q7:R7"/>
    <mergeCell ref="F7:F8"/>
    <mergeCell ref="G7:G8"/>
    <mergeCell ref="H7:I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cp:lastModifiedBy>Admin</cp:lastModifiedBy>
  <cp:lastPrinted>2021-07-02T08:06:41Z</cp:lastPrinted>
  <dcterms:created xsi:type="dcterms:W3CDTF">2021-07-02T07:56:30Z</dcterms:created>
  <dcterms:modified xsi:type="dcterms:W3CDTF">2021-07-02T08:36:30Z</dcterms:modified>
</cp:coreProperties>
</file>