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 defaultThemeVersion="124226"/>
  <bookViews>
    <workbookView xWindow="0" yWindow="120" windowWidth="7500" windowHeight="4190"/>
  </bookViews>
  <sheets>
    <sheet name="Мои данные" sheetId="9" r:id="rId1"/>
  </sheets>
  <definedNames>
    <definedName name="_xlnm.Print_Titles" localSheetId="0">'Мои данные'!$30:$31</definedName>
    <definedName name="_xlnm.Print_Area" localSheetId="0">'Мои данные'!$A$1:$L$149</definedName>
  </definedNames>
  <calcPr calcId="125725"/>
</workbook>
</file>

<file path=xl/calcChain.xml><?xml version="1.0" encoding="utf-8"?>
<calcChain xmlns="http://schemas.openxmlformats.org/spreadsheetml/2006/main">
  <c r="J136" i="9"/>
  <c r="G136"/>
  <c r="P62"/>
  <c r="P63"/>
  <c r="P64"/>
  <c r="P65"/>
  <c r="P66"/>
  <c r="P67"/>
  <c r="P68"/>
  <c r="P71"/>
  <c r="P72"/>
  <c r="P73"/>
  <c r="P74"/>
  <c r="P75"/>
  <c r="P76"/>
  <c r="P77"/>
  <c r="P80"/>
  <c r="P81"/>
  <c r="P82"/>
  <c r="P83"/>
  <c r="P84"/>
  <c r="P85"/>
  <c r="P86"/>
  <c r="P89"/>
  <c r="P90"/>
  <c r="P91"/>
  <c r="P92"/>
  <c r="P93"/>
  <c r="P94"/>
  <c r="P95"/>
  <c r="P99"/>
  <c r="P100"/>
  <c r="P101"/>
  <c r="P102"/>
  <c r="P103"/>
  <c r="P104"/>
  <c r="P105"/>
  <c r="P108"/>
  <c r="P109"/>
  <c r="P110"/>
  <c r="P111"/>
  <c r="P112"/>
  <c r="P113"/>
  <c r="P114"/>
  <c r="P59"/>
  <c r="P53"/>
  <c r="P54"/>
  <c r="P55"/>
  <c r="P56"/>
  <c r="P57"/>
  <c r="P58"/>
  <c r="N114"/>
  <c r="N105"/>
  <c r="N95"/>
  <c r="N86"/>
  <c r="N77"/>
  <c r="N68"/>
  <c r="P50"/>
  <c r="P41"/>
</calcChain>
</file>

<file path=xl/comments1.xml><?xml version="1.0" encoding="utf-8"?>
<comments xmlns="http://schemas.openxmlformats.org/spreadsheetml/2006/main">
  <authors>
    <author>Сергей</author>
    <author>Alex Sosedko</author>
    <author>Alex</author>
    <author>Comp</author>
    <author>Осипов</author>
    <author>alexso</author>
    <author>&lt;&gt;</author>
  </authors>
  <commentList>
    <comment ref="A3" authorId="0">
      <text>
        <r>
          <rPr>
            <sz val="8"/>
            <color indexed="81"/>
            <rFont val="Tahoma"/>
            <family val="2"/>
            <charset val="204"/>
          </rPr>
          <t xml:space="preserve"> &lt;подпись 200 атрибут 950 текст&gt;  &lt;подпись 200 значение&gt;</t>
        </r>
      </text>
    </comment>
    <comment ref="A6" authorId="0">
      <text>
        <r>
          <rPr>
            <sz val="8"/>
            <color indexed="81"/>
            <rFont val="Tahoma"/>
            <family val="2"/>
            <charset val="204"/>
          </rPr>
          <t xml:space="preserve"> _________________ /&lt;подпись 200 атрибут 950 значение&gt;/</t>
        </r>
      </text>
    </comment>
    <comment ref="L6" authorId="0">
      <text>
        <r>
          <rPr>
            <sz val="8"/>
            <color indexed="81"/>
            <rFont val="Tahoma"/>
            <family val="2"/>
            <charset val="204"/>
          </rPr>
          <t xml:space="preserve"> _________________ /&lt;подпись 210 атрибут 950 значение&gt;/</t>
        </r>
      </text>
    </comment>
    <comment ref="A1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15" author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1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на &lt;Наименование локальной сметы&gt;, &lt;Наименование объекта&gt;</t>
        </r>
      </text>
    </comment>
    <comment ref="A2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I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по расчету&gt; руб.</t>
        </r>
      </text>
    </comment>
    <comment ref="K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по расчету&gt; руб.</t>
        </r>
      </text>
    </comment>
    <comment ref="I2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 руб.</t>
        </r>
      </text>
    </comment>
    <comment ref="K2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 руб.</t>
        </r>
      </text>
    </comment>
    <comment ref="I2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ТЗ&gt; чел.час</t>
        </r>
      </text>
    </comment>
    <comment ref="A3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&lt;Номер позиции по смете&gt;&lt;Статус ресурса&gt;</t>
        </r>
      </text>
    </comment>
    <comment ref="B3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&lt;Обоснование (код) позиции&gt;
&lt;Пункт ТЧ&gt;</t>
        </r>
      </text>
    </comment>
    <comment ref="C3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(текстовая часть) расценки&gt;                                         &lt;Формула расчета стоимости единицы&gt;
Ц=&lt;Формула базисной цены единицы ПЗ&gt;&lt;Формула базисной цены единицы МАТ&gt;</t>
        </r>
      </text>
    </comment>
    <comment ref="D3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&lt;Ед. измерения по расценке&gt;</t>
        </r>
      </text>
    </comment>
    <comment ref="E3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
&lt;Формула расчета физ. объема&gt;&lt;Нормы НР(неокругл.) по позиции при БИМ&gt;&lt;Нормы СП(неокругл.) по позиции при БИМ&gt;&lt;ТЗ по позиции на единицу без коэффициентов&gt;&lt;ТЗМ по позиции на единицу без коэффициентов&gt;</t>
        </r>
      </text>
    </comment>
    <comment ref="F3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&lt;Исходное значение ПЗ по позиции на единицу&gt;</t>
        </r>
      </text>
    </comment>
    <comment ref="G3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 &lt;К-т к позиции на прямые затраты&gt;&lt;К-т к позиции на основную з/п&gt;&lt;К-т к позиции на эксплуатацию машин&gt;&lt;К-т к позиции на з/п машинистов&gt;&lt;К-т к позиции на материалы&gt;&lt;К-т к позиции на трудозатраты рабочих&gt;  &lt;К-т к позиции на трудозатраты механизаторов&gt; &lt;К-ты к НР по позиции для баз.цен&gt;&lt;К-ты к СП по позиции для баз.цен&gt;</t>
        </r>
      </text>
    </comment>
    <comment ref="H31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в базисных ценах с учетом к-тов к итогам&gt; &lt;Сумма НР по позиции при расчете в базисных ценах&gt;&lt;Сумма СП по позиции при расчете в базисных ценах&gt;</t>
        </r>
      </text>
    </comment>
    <comment ref="I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индекса к позиции&gt;</t>
        </r>
      </text>
    </comment>
    <comment ref="J3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 к позиции на ОЗП&gt;&lt;Индекс к позиции на ЭМ&gt;&lt;Индекс к позиции на ЗПМ&gt;&lt;Индекс к позиции на МАТ&gt;&lt;Индекс к СМР&gt;&lt;Строка задания НР для БИМ&gt;&lt;Строка задания СП для БИМ&gt;</t>
        </r>
      </text>
    </comment>
    <comment ref="K3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для БИМ до начисления НР и СП&gt;&lt;Сумма НР по позиции для БИМ&gt;&lt;Сумма СП по позиции для БИМ&gt;</t>
        </r>
      </text>
    </comment>
    <comment ref="L3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&lt;Стоимость единицы по позиции с коэф-ми, НР и СП для БИМ&gt;&lt;ТЗ по позиции всего&gt;&lt;ТЗМ по позиции всего&gt;</t>
        </r>
      </text>
    </comment>
    <comment ref="C14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H14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4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L14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&lt;Пустой идентификатор&gt;</t>
        </r>
      </text>
    </comment>
    <comment ref="B146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&lt;Составил&gt;</t>
        </r>
      </text>
    </comment>
    <comment ref="B148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&lt;Проверил&gt;</t>
        </r>
      </text>
    </comment>
  </commentList>
</comments>
</file>

<file path=xl/sharedStrings.xml><?xml version="1.0" encoding="utf-8"?>
<sst xmlns="http://schemas.openxmlformats.org/spreadsheetml/2006/main" count="592" uniqueCount="139">
  <si>
    <t>(локальный сметный расчет)</t>
  </si>
  <si>
    <t>(наименование работ и затрат, наименование объекта)</t>
  </si>
  <si>
    <t xml:space="preserve">Сметная стоимость </t>
  </si>
  <si>
    <t>Средства на оплату труда</t>
  </si>
  <si>
    <t>№ п/п</t>
  </si>
  <si>
    <t>Наименование работ и затрат</t>
  </si>
  <si>
    <t>Единица измерения</t>
  </si>
  <si>
    <t>Кол-во единиц</t>
  </si>
  <si>
    <t>Цена на ед. изм., руб.</t>
  </si>
  <si>
    <t>Всего в базисных ценах, руб.</t>
  </si>
  <si>
    <t>Всего в текущих (прогнозных) ценах, руб.</t>
  </si>
  <si>
    <t>Справочно</t>
  </si>
  <si>
    <t>(наименование стройки)</t>
  </si>
  <si>
    <t>Коэф. пересчета</t>
  </si>
  <si>
    <t>Пункт коэф. пересчета</t>
  </si>
  <si>
    <t xml:space="preserve">УТВЕРЖДАЮ </t>
  </si>
  <si>
    <t>СОГЛАСОВАНО</t>
  </si>
  <si>
    <t>в базисном уровне цен</t>
  </si>
  <si>
    <t>в текущем уровне цен</t>
  </si>
  <si>
    <t>Составил: ___________________</t>
  </si>
  <si>
    <t>Проверил: ___________________</t>
  </si>
  <si>
    <t>Нормативная трудоемкость</t>
  </si>
  <si>
    <t>ЛСР_ЛЭУ_12гр</t>
  </si>
  <si>
    <t>Коэф. поправ. к позиции</t>
  </si>
  <si>
    <t xml:space="preserve">Стоим.ед. с нач., руб. </t>
  </si>
  <si>
    <t>ЗТР, всего,        чел.-час</t>
  </si>
  <si>
    <t>Шифр расценки и коды ресурсов  (обоснование коэффициента)</t>
  </si>
  <si>
    <t>"___" __________ 2018 г.</t>
  </si>
  <si>
    <t>"____" _____________ 2018 г.</t>
  </si>
  <si>
    <t>153057,09 руб.</t>
  </si>
  <si>
    <t>429639,89 руб.</t>
  </si>
  <si>
    <t>1362,66 руб.</t>
  </si>
  <si>
    <t>35548,66 руб.</t>
  </si>
  <si>
    <t>141,76 чел.час</t>
  </si>
  <si>
    <t xml:space="preserve">   Раздел 1. Изготовление конструкций дверей и установке по месту конструкций дверей.</t>
  </si>
  <si>
    <t xml:space="preserve">   Изделие №1 (1шт.),   вес 63,46кг, размер 0,88*2,11.</t>
  </si>
  <si>
    <t>ФЕР09-05-006-01
п.8.7.1</t>
  </si>
  <si>
    <t>Резка армирующего профиля и заготовок, прим.</t>
  </si>
  <si>
    <t>м реза</t>
  </si>
  <si>
    <t/>
  </si>
  <si>
    <t>июнь 2018 г. п/п 265_</t>
  </si>
  <si>
    <t>ЗП</t>
  </si>
  <si>
    <t>ЭМ</t>
  </si>
  <si>
    <t>в т.ч. ЗПМ</t>
  </si>
  <si>
    <t>МР</t>
  </si>
  <si>
    <t>НР от ФОТ</t>
  </si>
  <si>
    <t>%</t>
  </si>
  <si>
    <t>СП от ФОТ</t>
  </si>
  <si>
    <t>ЗТР</t>
  </si>
  <si>
    <t>чел.-ч</t>
  </si>
  <si>
    <t>Всего по позиции</t>
  </si>
  <si>
    <t>ФЕРм38-01-006-08
п.8.7.1</t>
  </si>
  <si>
    <t>Изготовление конструкций дверных проемов: (фрезерование торцов импоста и дренажных отверстий, сборка импоста, сборка дверного порога, установка импоста в створке ит.д.).</t>
  </si>
  <si>
    <t>т</t>
  </si>
  <si>
    <t>июнь 2018 г. п/п 32_</t>
  </si>
  <si>
    <t>(20,6)</t>
  </si>
  <si>
    <t>(0,16)</t>
  </si>
  <si>
    <t>(4,26)</t>
  </si>
  <si>
    <t>ФЕР46-03-006-01
п.8.7.1</t>
  </si>
  <si>
    <t>Фрезерование отверстий под ручку и паза под  замок на створке, под ответную планку на раме.</t>
  </si>
  <si>
    <t>100 шт</t>
  </si>
  <si>
    <t>июнь 2018 г. п/п 132_</t>
  </si>
  <si>
    <t>ФЕР09-05-002-03
п.8.7.1</t>
  </si>
  <si>
    <t>Сварка рамного профиля и профиля створки (С помощью сварочного станка свариваем раму и створку), прим.</t>
  </si>
  <si>
    <t>10 т</t>
  </si>
  <si>
    <t>июнь 2018 г. п/п 241_</t>
  </si>
  <si>
    <t>(0,23)</t>
  </si>
  <si>
    <t>(0,05)</t>
  </si>
  <si>
    <t>ФЕР13-06-003-01
п.8.7.1</t>
  </si>
  <si>
    <t>Зачистка рамного профиля и профиля створки, прим.</t>
  </si>
  <si>
    <t>м2</t>
  </si>
  <si>
    <t>июнь 2018 г. п/п 210_</t>
  </si>
  <si>
    <t>ФЕР10-01-060-01
п.8.7.1</t>
  </si>
  <si>
    <t>Крепление армирующего профиля, прим.</t>
  </si>
  <si>
    <t>100 м</t>
  </si>
  <si>
    <t>июнь 2018 г. п/п 173_</t>
  </si>
  <si>
    <t>(0,46)</t>
  </si>
  <si>
    <t>(0,03)</t>
  </si>
  <si>
    <t>(0,9)</t>
  </si>
  <si>
    <t>ФЕР10-01-034-01
п.8.7.1</t>
  </si>
  <si>
    <t>Остекление проемов, прим.</t>
  </si>
  <si>
    <t>100 м2</t>
  </si>
  <si>
    <t>июнь 2018 г. п/п 105_</t>
  </si>
  <si>
    <t>(65,17)</t>
  </si>
  <si>
    <t>(0,89)</t>
  </si>
  <si>
    <t>(23,27)</t>
  </si>
  <si>
    <t>ФССЦ-11.3.02.02-0022
п.8.7.1</t>
  </si>
  <si>
    <t>Блок оконный пластиковый:пвх площадью до 1,5 м2</t>
  </si>
  <si>
    <t>июнь 2018 г. п/п 19421_</t>
  </si>
  <si>
    <t>ФЕР10-01-029-01
п.8.7.1</t>
  </si>
  <si>
    <t>Установка приборов: дверных, прим.</t>
  </si>
  <si>
    <t>100 компл.</t>
  </si>
  <si>
    <t>июнь 2018 г. п/п 87_</t>
  </si>
  <si>
    <t>(0,58)</t>
  </si>
  <si>
    <t>(0,01)</t>
  </si>
  <si>
    <t>(0,38)</t>
  </si>
  <si>
    <t>ФЕР10-01-047-01
п.8.7.1</t>
  </si>
  <si>
    <t>Установка блоков дверных из ПВХ в наружных и внутренних дверных проемах: площадью проема до 3 м2</t>
  </si>
  <si>
    <t>июнь 2018 г. п/п 158_</t>
  </si>
  <si>
    <t>(55,59)</t>
  </si>
  <si>
    <t>(1,29)</t>
  </si>
  <si>
    <t>(33,66)</t>
  </si>
  <si>
    <t>ФССЦ-11.3.03.10-0035
п.8.7.1</t>
  </si>
  <si>
    <t>Профиль пвх размером: 110*110 мм, прим.</t>
  </si>
  <si>
    <t>п.м</t>
  </si>
  <si>
    <t>июнь 2018 г. п/п 19564_</t>
  </si>
  <si>
    <t>ФССЦ-11.3.03.10-0033
п.8.7.1</t>
  </si>
  <si>
    <t>Профиль пвх размером: 80*80 мм, прим.</t>
  </si>
  <si>
    <t>июнь 2018 г. п/п 19518_</t>
  </si>
  <si>
    <t>ФССЦ-11.3.03.02-0003
п.8.7.1</t>
  </si>
  <si>
    <t>Наличники из ПВХ, шириной: 60 мм</t>
  </si>
  <si>
    <t>м</t>
  </si>
  <si>
    <t>Итого по разделу 1 Изготовление конструкций дверей и установке по месту конструкций дверей.</t>
  </si>
  <si>
    <t xml:space="preserve"> </t>
  </si>
  <si>
    <t>Итого прямые затраты по смете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</si>
  <si>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</si>
  <si>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</si>
  <si>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</si>
  <si>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</si>
  <si>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</si>
  <si>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</si>
  <si>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</si>
  <si>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</si>
  <si>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</si>
  <si>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</si>
  <si>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НДС 18%</t>
  </si>
  <si>
    <t xml:space="preserve">    ВСЕГО по смете</t>
  </si>
  <si>
    <t>ЛОКАЛЬНАЯ СМЕТА № 1.</t>
  </si>
  <si>
    <t xml:space="preserve">на Окноград </t>
  </si>
  <si>
    <t>Генеральный директор</t>
  </si>
  <si>
    <t>Составлен(а) в ценах на 06/2018г.</t>
  </si>
  <si>
    <t>Работы по изготовлению изделий  по адресу: г.Москва</t>
  </si>
  <si>
    <t xml:space="preserve">Основание: прил.1 </t>
  </si>
  <si>
    <t xml:space="preserve">ООО </t>
  </si>
  <si>
    <t xml:space="preserve">Директор ООО </t>
  </si>
  <si>
    <t>чел/ч</t>
  </si>
  <si>
    <t>*</t>
  </si>
  <si>
    <t>=</t>
  </si>
  <si>
    <t>около 4 дней изготовл и уст одной двери.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</si>
</sst>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22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color indexed="81"/>
      <name val="Tahoma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u/>
      <sz val="14"/>
      <name val="Arial"/>
      <family val="2"/>
      <charset val="204"/>
    </font>
    <font>
      <sz val="12"/>
      <name val="Times New Roman"/>
      <family val="1"/>
      <charset val="204"/>
    </font>
    <font>
      <sz val="6"/>
      <color theme="0" tint="-0.14999847407452621"/>
      <name val="Arial"/>
      <family val="2"/>
      <charset val="204"/>
    </font>
    <font>
      <b/>
      <sz val="13"/>
      <color theme="3"/>
      <name val="Calibri"/>
      <family val="2"/>
      <charset val="204"/>
      <scheme val="minor"/>
    </font>
    <font>
      <b/>
      <sz val="10"/>
      <name val="Arial Cyr"/>
      <charset val="204"/>
    </font>
    <font>
      <b/>
      <sz val="13"/>
      <name val="Arial"/>
      <family val="2"/>
      <charset val="204"/>
    </font>
    <font>
      <b/>
      <sz val="13"/>
      <name val="Arial Cyr"/>
      <charset val="204"/>
    </font>
    <font>
      <i/>
      <sz val="10"/>
      <name val="Arial Cyr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7" fillId="0" borderId="0">
      <alignment horizontal="right" vertical="center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0">
      <alignment horizontal="center"/>
    </xf>
    <xf numFmtId="0" fontId="2" fillId="0" borderId="0">
      <alignment horizontal="left" vertical="top"/>
    </xf>
    <xf numFmtId="0" fontId="2" fillId="0" borderId="0"/>
    <xf numFmtId="0" fontId="15" fillId="0" borderId="11" applyNumberFormat="0" applyFill="0" applyAlignment="0" applyProtection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7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18" applyFont="1" applyAlignment="1">
      <alignment horizontal="left" vertical="center"/>
    </xf>
    <xf numFmtId="0" fontId="7" fillId="0" borderId="0" xfId="0" applyFont="1" applyAlignment="1"/>
    <xf numFmtId="0" fontId="7" fillId="0" borderId="0" xfId="0" applyFont="1" applyAlignment="1">
      <alignment wrapText="1"/>
    </xf>
    <xf numFmtId="0" fontId="7" fillId="0" borderId="0" xfId="0" applyFont="1" applyBorder="1" applyAlignment="1">
      <alignment vertical="top" wrapText="1"/>
    </xf>
    <xf numFmtId="0" fontId="7" fillId="0" borderId="0" xfId="5" applyFont="1" applyBorder="1" applyAlignment="1">
      <alignment horizontal="right" vertical="top" wrapText="1"/>
    </xf>
    <xf numFmtId="0" fontId="7" fillId="0" borderId="0" xfId="24" applyFont="1" applyBorder="1" applyAlignment="1">
      <alignment horizontal="left" vertical="top"/>
    </xf>
    <xf numFmtId="0" fontId="7" fillId="0" borderId="2" xfId="0" applyFont="1" applyBorder="1" applyAlignment="1"/>
    <xf numFmtId="0" fontId="4" fillId="0" borderId="1" xfId="15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0" fillId="0" borderId="0" xfId="0" applyFont="1" applyBorder="1"/>
    <xf numFmtId="0" fontId="14" fillId="0" borderId="0" xfId="0" applyFont="1" applyAlignment="1">
      <alignment horizontal="right" vertical="top"/>
    </xf>
    <xf numFmtId="0" fontId="11" fillId="0" borderId="0" xfId="0" applyFont="1" applyAlignment="1">
      <alignment horizontal="right" vertical="center"/>
    </xf>
    <xf numFmtId="0" fontId="7" fillId="0" borderId="0" xfId="23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49" fontId="7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left" vertical="top" wrapText="1"/>
    </xf>
    <xf numFmtId="0" fontId="7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right" vertical="center" wrapText="1"/>
    </xf>
    <xf numFmtId="0" fontId="7" fillId="0" borderId="0" xfId="0" applyNumberFormat="1" applyFont="1" applyBorder="1" applyAlignment="1">
      <alignment horizontal="right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15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right" vertical="center" wrapText="1"/>
    </xf>
    <xf numFmtId="0" fontId="9" fillId="0" borderId="0" xfId="5" applyFont="1" applyAlignment="1">
      <alignment horizontal="right" vertical="top" wrapText="1"/>
    </xf>
    <xf numFmtId="49" fontId="7" fillId="0" borderId="0" xfId="15" applyNumberFormat="1" applyFont="1" applyBorder="1" applyAlignment="1">
      <alignment horizontal="right" vertical="center"/>
    </xf>
    <xf numFmtId="0" fontId="13" fillId="0" borderId="0" xfId="5" applyFont="1" applyAlignment="1">
      <alignment horizontal="right" vertical="top" wrapText="1"/>
    </xf>
    <xf numFmtId="0" fontId="7" fillId="0" borderId="0" xfId="5" applyFont="1" applyBorder="1" applyAlignment="1">
      <alignment vertical="top" wrapText="1"/>
    </xf>
    <xf numFmtId="0" fontId="7" fillId="0" borderId="3" xfId="15" applyFont="1" applyBorder="1" applyAlignment="1">
      <alignment horizontal="center" vertical="center"/>
    </xf>
    <xf numFmtId="0" fontId="7" fillId="0" borderId="0" xfId="0" applyFont="1"/>
    <xf numFmtId="49" fontId="9" fillId="0" borderId="0" xfId="0" applyNumberFormat="1" applyFont="1" applyBorder="1" applyAlignment="1">
      <alignment horizontal="right" vertical="center" wrapText="1"/>
    </xf>
    <xf numFmtId="0" fontId="5" fillId="0" borderId="0" xfId="0" applyNumberFormat="1" applyFont="1" applyBorder="1" applyAlignment="1">
      <alignment horizontal="right" vertical="center" wrapText="1"/>
    </xf>
    <xf numFmtId="49" fontId="5" fillId="0" borderId="0" xfId="15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right" vertical="center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left" vertical="top" wrapText="1"/>
    </xf>
    <xf numFmtId="0" fontId="5" fillId="0" borderId="4" xfId="0" applyNumberFormat="1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right" vertical="center" wrapText="1"/>
    </xf>
    <xf numFmtId="0" fontId="5" fillId="0" borderId="4" xfId="0" applyNumberFormat="1" applyFont="1" applyBorder="1" applyAlignment="1">
      <alignment horizontal="right" vertical="center" wrapText="1"/>
    </xf>
    <xf numFmtId="49" fontId="5" fillId="0" borderId="4" xfId="15" applyNumberFormat="1" applyFont="1" applyBorder="1" applyAlignment="1">
      <alignment horizontal="right" vertical="center"/>
    </xf>
    <xf numFmtId="0" fontId="5" fillId="0" borderId="4" xfId="0" applyNumberFormat="1" applyFont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left" vertical="top" wrapText="1"/>
    </xf>
    <xf numFmtId="0" fontId="7" fillId="0" borderId="4" xfId="0" applyNumberFormat="1" applyFont="1" applyBorder="1" applyAlignment="1">
      <alignment horizontal="left" vertical="top" wrapText="1"/>
    </xf>
    <xf numFmtId="49" fontId="8" fillId="0" borderId="4" xfId="0" applyNumberFormat="1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right" vertical="center" wrapText="1"/>
    </xf>
    <xf numFmtId="0" fontId="7" fillId="0" borderId="4" xfId="0" applyNumberFormat="1" applyFont="1" applyBorder="1" applyAlignment="1">
      <alignment horizontal="right" vertical="center" wrapText="1"/>
    </xf>
    <xf numFmtId="49" fontId="7" fillId="0" borderId="4" xfId="15" applyNumberFormat="1" applyFont="1" applyBorder="1" applyAlignment="1">
      <alignment horizontal="right" vertical="center"/>
    </xf>
    <xf numFmtId="0" fontId="7" fillId="0" borderId="4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top" wrapText="1"/>
    </xf>
    <xf numFmtId="49" fontId="7" fillId="0" borderId="12" xfId="0" applyNumberFormat="1" applyFont="1" applyBorder="1" applyAlignment="1">
      <alignment horizontal="left" vertical="top" wrapText="1"/>
    </xf>
    <xf numFmtId="0" fontId="7" fillId="0" borderId="12" xfId="0" applyNumberFormat="1" applyFont="1" applyBorder="1" applyAlignment="1">
      <alignment horizontal="left" vertical="top" wrapText="1"/>
    </xf>
    <xf numFmtId="49" fontId="8" fillId="0" borderId="12" xfId="0" applyNumberFormat="1" applyFont="1" applyBorder="1" applyAlignment="1">
      <alignment horizontal="center" vertical="top" wrapText="1"/>
    </xf>
    <xf numFmtId="49" fontId="7" fillId="0" borderId="12" xfId="0" applyNumberFormat="1" applyFont="1" applyBorder="1" applyAlignment="1">
      <alignment horizontal="right" vertical="center" wrapText="1"/>
    </xf>
    <xf numFmtId="0" fontId="7" fillId="0" borderId="12" xfId="0" applyNumberFormat="1" applyFont="1" applyBorder="1" applyAlignment="1">
      <alignment horizontal="right" vertical="center" wrapText="1"/>
    </xf>
    <xf numFmtId="49" fontId="7" fillId="0" borderId="12" xfId="15" applyNumberFormat="1" applyFont="1" applyBorder="1" applyAlignment="1">
      <alignment horizontal="right" vertical="center"/>
    </xf>
    <xf numFmtId="0" fontId="7" fillId="0" borderId="12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right" vertical="center" wrapText="1"/>
    </xf>
    <xf numFmtId="49" fontId="9" fillId="0" borderId="12" xfId="0" applyNumberFormat="1" applyFont="1" applyBorder="1" applyAlignment="1">
      <alignment horizontal="right" vertical="center" wrapText="1"/>
    </xf>
    <xf numFmtId="0" fontId="7" fillId="0" borderId="0" xfId="0" quotePrefix="1" applyNumberFormat="1" applyFont="1" applyBorder="1" applyAlignment="1">
      <alignment horizontal="right" vertical="center" wrapText="1"/>
    </xf>
    <xf numFmtId="49" fontId="7" fillId="0" borderId="0" xfId="15" quotePrefix="1" applyNumberFormat="1" applyFont="1" applyBorder="1" applyAlignment="1">
      <alignment horizontal="right" vertical="center"/>
    </xf>
    <xf numFmtId="0" fontId="7" fillId="0" borderId="0" xfId="23" applyFont="1" applyBorder="1" applyAlignment="1">
      <alignment horizontal="left"/>
    </xf>
    <xf numFmtId="0" fontId="7" fillId="0" borderId="0" xfId="0" applyFont="1"/>
    <xf numFmtId="43" fontId="5" fillId="0" borderId="0" xfId="27" applyNumberFormat="1" applyFont="1" applyBorder="1" applyAlignment="1">
      <alignment horizontal="right" vertical="center" wrapText="1"/>
    </xf>
    <xf numFmtId="43" fontId="7" fillId="0" borderId="0" xfId="27" applyNumberFormat="1" applyFont="1" applyBorder="1" applyAlignment="1">
      <alignment horizontal="right" vertical="center" wrapText="1"/>
    </xf>
    <xf numFmtId="0" fontId="7" fillId="0" borderId="0" xfId="0" applyFont="1"/>
    <xf numFmtId="0" fontId="7" fillId="0" borderId="0" xfId="0" applyFont="1"/>
    <xf numFmtId="0" fontId="5" fillId="0" borderId="0" xfId="0" applyNumberFormat="1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7" fillId="0" borderId="0" xfId="0" applyNumberFormat="1" applyFont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5" fillId="0" borderId="4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49" fontId="17" fillId="0" borderId="4" xfId="0" applyNumberFormat="1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49" fontId="8" fillId="0" borderId="12" xfId="0" applyNumberFormat="1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7" fillId="0" borderId="0" xfId="5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0" xfId="0" applyFont="1"/>
    <xf numFmtId="0" fontId="7" fillId="0" borderId="6" xfId="10" applyFont="1" applyBorder="1" applyAlignment="1">
      <alignment horizontal="right"/>
    </xf>
    <xf numFmtId="0" fontId="7" fillId="0" borderId="7" xfId="10" applyFont="1" applyBorder="1" applyAlignment="1">
      <alignment horizontal="right"/>
    </xf>
    <xf numFmtId="2" fontId="7" fillId="0" borderId="6" xfId="11" applyNumberFormat="1" applyFont="1" applyBorder="1" applyAlignment="1">
      <alignment horizontal="right" vertical="top"/>
    </xf>
    <xf numFmtId="2" fontId="7" fillId="0" borderId="7" xfId="11" applyNumberFormat="1" applyFont="1" applyBorder="1" applyAlignment="1">
      <alignment horizontal="right" vertical="top"/>
    </xf>
    <xf numFmtId="2" fontId="7" fillId="0" borderId="8" xfId="11" applyNumberFormat="1" applyFont="1" applyBorder="1" applyAlignment="1">
      <alignment horizontal="right" vertical="top"/>
    </xf>
    <xf numFmtId="2" fontId="7" fillId="0" borderId="9" xfId="11" applyNumberFormat="1" applyFont="1" applyBorder="1" applyAlignment="1">
      <alignment horizontal="right" vertical="top"/>
    </xf>
    <xf numFmtId="0" fontId="7" fillId="0" borderId="10" xfId="10" applyFont="1" applyBorder="1" applyAlignment="1">
      <alignment horizontal="right"/>
    </xf>
    <xf numFmtId="0" fontId="7" fillId="0" borderId="0" xfId="23" applyFont="1" applyBorder="1" applyAlignment="1">
      <alignment horizontal="center"/>
    </xf>
    <xf numFmtId="0" fontId="5" fillId="0" borderId="0" xfId="23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0" xfId="23" applyFont="1" applyBorder="1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23" applyFont="1" applyBorder="1" applyAlignment="1">
      <alignment horizontal="right"/>
    </xf>
    <xf numFmtId="49" fontId="9" fillId="2" borderId="0" xfId="0" applyNumberFormat="1" applyFont="1" applyFill="1" applyBorder="1" applyAlignment="1">
      <alignment horizontal="right" vertical="center" wrapText="1"/>
    </xf>
    <xf numFmtId="0" fontId="7" fillId="2" borderId="0" xfId="0" applyNumberFormat="1" applyFont="1" applyFill="1" applyBorder="1" applyAlignment="1">
      <alignment horizontal="left" vertical="top" wrapText="1"/>
    </xf>
    <xf numFmtId="49" fontId="8" fillId="2" borderId="0" xfId="0" applyNumberFormat="1" applyFont="1" applyFill="1" applyBorder="1" applyAlignment="1">
      <alignment horizontal="center" vertical="top" wrapText="1"/>
    </xf>
    <xf numFmtId="49" fontId="7" fillId="2" borderId="0" xfId="0" applyNumberFormat="1" applyFont="1" applyFill="1" applyBorder="1" applyAlignment="1">
      <alignment horizontal="right" vertical="center" wrapText="1"/>
    </xf>
    <xf numFmtId="0" fontId="7" fillId="2" borderId="0" xfId="0" applyNumberFormat="1" applyFont="1" applyFill="1" applyBorder="1" applyAlignment="1">
      <alignment horizontal="right" vertical="center" wrapText="1"/>
    </xf>
    <xf numFmtId="49" fontId="7" fillId="2" borderId="0" xfId="15" applyNumberFormat="1" applyFont="1" applyFill="1" applyBorder="1" applyAlignment="1">
      <alignment horizontal="right" vertical="center"/>
    </xf>
    <xf numFmtId="49" fontId="7" fillId="0" borderId="0" xfId="0" applyNumberFormat="1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49" fontId="5" fillId="2" borderId="0" xfId="27" applyNumberFormat="1" applyFont="1" applyFill="1" applyBorder="1" applyAlignment="1">
      <alignment horizontal="right" vertical="center" wrapText="1"/>
    </xf>
    <xf numFmtId="49" fontId="7" fillId="2" borderId="0" xfId="0" applyNumberFormat="1" applyFont="1" applyFill="1" applyBorder="1" applyAlignment="1">
      <alignment horizontal="center" vertical="center" wrapText="1"/>
    </xf>
  </cellXfs>
  <cellStyles count="28">
    <cellStyle name="Акт" xfId="1"/>
    <cellStyle name="АктМТСН" xfId="2"/>
    <cellStyle name="ВедРесурсов" xfId="3"/>
    <cellStyle name="ВедРесурсовАкт" xfId="4"/>
    <cellStyle name="Заголовок 2" xfId="26" builtinId="17" hidden="1"/>
    <cellStyle name="Итоги" xfId="5"/>
    <cellStyle name="ИтогоАктБазЦ" xfId="6"/>
    <cellStyle name="ИтогоАктБИМ" xfId="7"/>
    <cellStyle name="ИтогоАктРесМет" xfId="8"/>
    <cellStyle name="ИтогоАктТекЦ" xfId="9"/>
    <cellStyle name="ИтогоБазЦ" xfId="10"/>
    <cellStyle name="ИтогоБИМ" xfId="11"/>
    <cellStyle name="ИтогоРесМет" xfId="12"/>
    <cellStyle name="ИтогоТекЦ" xfId="13"/>
    <cellStyle name="ЛокСмета" xfId="14"/>
    <cellStyle name="ЛокСмМТСН" xfId="15"/>
    <cellStyle name="М29" xfId="16"/>
    <cellStyle name="ОбСмета" xfId="17"/>
    <cellStyle name="Обычный" xfId="0" builtinId="0"/>
    <cellStyle name="Параметр" xfId="18"/>
    <cellStyle name="ПеременныеСметы" xfId="19"/>
    <cellStyle name="РесСмета" xfId="20"/>
    <cellStyle name="СводкаСтоимРаб" xfId="21"/>
    <cellStyle name="СводРасч" xfId="22"/>
    <cellStyle name="Титул" xfId="23"/>
    <cellStyle name="Финансовый" xfId="27" builtinId="3"/>
    <cellStyle name="Хвост" xfId="24"/>
    <cellStyle name="Экспертиза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autoPageBreaks="0" fitToPage="1"/>
  </sheetPr>
  <dimension ref="A1:Q149"/>
  <sheetViews>
    <sheetView showGridLines="0" tabSelected="1" topLeftCell="A24" zoomScale="75" zoomScaleNormal="75" workbookViewId="0">
      <selection activeCell="N136" sqref="N136"/>
    </sheetView>
  </sheetViews>
  <sheetFormatPr defaultColWidth="9.1796875" defaultRowHeight="15.5" outlineLevelRow="1"/>
  <cols>
    <col min="1" max="1" width="4.7265625" style="1" customWidth="1"/>
    <col min="2" max="2" width="20" style="1" customWidth="1"/>
    <col min="3" max="3" width="33.1796875" style="1" customWidth="1"/>
    <col min="4" max="4" width="10.1796875" style="1" customWidth="1"/>
    <col min="5" max="5" width="8.26953125" style="1" customWidth="1"/>
    <col min="6" max="6" width="10.1796875" style="1" customWidth="1"/>
    <col min="7" max="7" width="9" style="1" customWidth="1"/>
    <col min="8" max="8" width="12.7265625" style="1" customWidth="1"/>
    <col min="9" max="9" width="9.453125" style="1" customWidth="1"/>
    <col min="10" max="10" width="9.7265625" style="1" customWidth="1"/>
    <col min="11" max="11" width="16.54296875" style="1" customWidth="1"/>
    <col min="12" max="12" width="10.1796875" style="1" customWidth="1"/>
    <col min="13" max="13" width="9.1796875" style="1"/>
    <col min="14" max="14" width="10.1796875" style="1" bestFit="1" customWidth="1"/>
    <col min="15" max="15" width="9.1796875" style="1"/>
    <col min="16" max="16" width="10.1796875" style="1" bestFit="1" customWidth="1"/>
    <col min="17" max="16384" width="9.1796875" style="1"/>
  </cols>
  <sheetData>
    <row r="1" spans="1:12" s="70" customFormat="1" ht="17.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5" t="s">
        <v>22</v>
      </c>
    </row>
    <row r="2" spans="1:12" s="70" customFormat="1" ht="18">
      <c r="A2" s="13" t="s">
        <v>15</v>
      </c>
      <c r="B2" s="12"/>
      <c r="C2" s="12"/>
      <c r="D2" s="12"/>
      <c r="E2" s="12"/>
      <c r="F2" s="12"/>
      <c r="G2" s="12"/>
      <c r="H2" s="12"/>
      <c r="K2" s="12"/>
      <c r="L2" s="16" t="s">
        <v>16</v>
      </c>
    </row>
    <row r="3" spans="1:12" s="70" customFormat="1" ht="17.5">
      <c r="A3" s="69" t="s">
        <v>133</v>
      </c>
      <c r="B3" s="12"/>
      <c r="C3" s="12"/>
      <c r="D3" s="12"/>
      <c r="E3" s="12"/>
      <c r="F3" s="12"/>
      <c r="G3" s="12"/>
      <c r="H3" s="12"/>
      <c r="J3" s="96" t="s">
        <v>134</v>
      </c>
      <c r="K3" s="96"/>
      <c r="L3" s="96"/>
    </row>
    <row r="4" spans="1:12" s="70" customFormat="1" ht="17.5">
      <c r="A4" s="103" t="s">
        <v>129</v>
      </c>
      <c r="B4" s="103"/>
      <c r="C4" s="103"/>
      <c r="D4" s="103"/>
      <c r="E4" s="12"/>
      <c r="F4" s="12"/>
      <c r="G4" s="12"/>
      <c r="H4" s="12"/>
      <c r="J4" s="104"/>
      <c r="K4" s="104"/>
      <c r="L4" s="104"/>
    </row>
    <row r="5" spans="1:12" s="70" customFormat="1" ht="17.5">
      <c r="A5" s="103"/>
      <c r="B5" s="103"/>
      <c r="C5" s="103"/>
      <c r="D5" s="103"/>
      <c r="E5" s="12"/>
      <c r="F5" s="12"/>
      <c r="G5" s="12"/>
      <c r="H5" s="12"/>
    </row>
    <row r="6" spans="1:12" s="70" customFormat="1" ht="17.5">
      <c r="A6" s="69"/>
      <c r="B6" s="12"/>
      <c r="C6" s="12"/>
      <c r="D6" s="12"/>
      <c r="E6" s="12"/>
      <c r="F6" s="12"/>
      <c r="G6" s="12"/>
      <c r="H6" s="12"/>
      <c r="K6" s="12"/>
      <c r="L6" s="17"/>
    </row>
    <row r="7" spans="1:12" s="2" customFormat="1" ht="17.5">
      <c r="B7" s="14"/>
      <c r="C7" s="14"/>
      <c r="D7" s="14"/>
      <c r="E7" s="14"/>
      <c r="F7" s="14"/>
      <c r="G7" s="14"/>
      <c r="H7" s="14"/>
      <c r="K7" s="14"/>
    </row>
    <row r="8" spans="1:12" s="2" customFormat="1" ht="17.5">
      <c r="A8" s="2" t="s">
        <v>27</v>
      </c>
      <c r="B8" s="14"/>
      <c r="C8" s="14"/>
      <c r="D8" s="14"/>
      <c r="E8" s="14"/>
      <c r="F8" s="14"/>
      <c r="G8" s="14"/>
      <c r="H8" s="14"/>
      <c r="K8" s="14"/>
      <c r="L8" s="18" t="s">
        <v>28</v>
      </c>
    </row>
    <row r="9" spans="1:12" s="2" customFormat="1"/>
    <row r="10" spans="1:12" s="35" customFormat="1"/>
    <row r="11" spans="1:12" s="35" customFormat="1">
      <c r="A11" s="73" t="s">
        <v>131</v>
      </c>
    </row>
    <row r="12" spans="1:12" s="35" customFormat="1">
      <c r="A12" s="100" t="s">
        <v>12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</row>
    <row r="13" spans="1:12" s="35" customFormat="1"/>
    <row r="14" spans="1:12" s="35" customFormat="1"/>
    <row r="15" spans="1:12" s="35" customFormat="1">
      <c r="A15" s="97" t="s">
        <v>127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</row>
    <row r="16" spans="1:12" s="35" customFormat="1">
      <c r="A16" s="101" t="s">
        <v>0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</row>
    <row r="17" spans="1:12" s="35" customFormat="1"/>
    <row r="18" spans="1:12" s="35" customFormat="1" ht="17.5">
      <c r="A18" s="102" t="s">
        <v>128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</row>
    <row r="19" spans="1:12" s="35" customFormat="1">
      <c r="A19" s="101" t="s">
        <v>1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</row>
    <row r="20" spans="1:12" s="35" customFormat="1"/>
    <row r="21" spans="1:12" s="5" customFormat="1">
      <c r="A21" s="4" t="s">
        <v>132</v>
      </c>
    </row>
    <row r="22" spans="1:12" s="6" customFormat="1">
      <c r="I22" s="98" t="s">
        <v>17</v>
      </c>
      <c r="J22" s="99"/>
      <c r="K22" s="98" t="s">
        <v>18</v>
      </c>
      <c r="L22" s="99"/>
    </row>
    <row r="23" spans="1:12">
      <c r="E23" s="88" t="s">
        <v>2</v>
      </c>
      <c r="F23" s="88"/>
      <c r="G23" s="88"/>
      <c r="I23" s="89" t="s">
        <v>29</v>
      </c>
      <c r="J23" s="90"/>
      <c r="K23" s="91" t="s">
        <v>30</v>
      </c>
      <c r="L23" s="92"/>
    </row>
    <row r="24" spans="1:12">
      <c r="E24" s="88" t="s">
        <v>3</v>
      </c>
      <c r="F24" s="88"/>
      <c r="G24" s="88"/>
      <c r="I24" s="89" t="s">
        <v>31</v>
      </c>
      <c r="J24" s="90"/>
      <c r="K24" s="93" t="s">
        <v>32</v>
      </c>
      <c r="L24" s="94"/>
    </row>
    <row r="25" spans="1:12" outlineLevel="1">
      <c r="E25" s="5" t="s">
        <v>21</v>
      </c>
      <c r="F25" s="5"/>
      <c r="G25" s="5"/>
      <c r="H25" s="10"/>
      <c r="I25" s="89" t="s">
        <v>33</v>
      </c>
      <c r="J25" s="95"/>
      <c r="K25" s="95"/>
      <c r="L25" s="90"/>
    </row>
    <row r="26" spans="1:12">
      <c r="A26" s="1" t="s">
        <v>130</v>
      </c>
    </row>
    <row r="27" spans="1:12" ht="17.25" customHeight="1">
      <c r="A27" s="86" t="s">
        <v>4</v>
      </c>
      <c r="B27" s="86" t="s">
        <v>26</v>
      </c>
      <c r="C27" s="86" t="s">
        <v>5</v>
      </c>
      <c r="D27" s="86" t="s">
        <v>6</v>
      </c>
      <c r="E27" s="86" t="s">
        <v>7</v>
      </c>
      <c r="F27" s="86" t="s">
        <v>8</v>
      </c>
      <c r="G27" s="86" t="s">
        <v>23</v>
      </c>
      <c r="H27" s="86" t="s">
        <v>9</v>
      </c>
      <c r="I27" s="86" t="s">
        <v>14</v>
      </c>
      <c r="J27" s="86" t="s">
        <v>13</v>
      </c>
      <c r="K27" s="86" t="s">
        <v>10</v>
      </c>
      <c r="L27" s="26" t="s">
        <v>11</v>
      </c>
    </row>
    <row r="28" spans="1:12" ht="40.5" customHeight="1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27" t="s">
        <v>25</v>
      </c>
    </row>
    <row r="29" spans="1:12" ht="43.5" customHeight="1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27" t="s">
        <v>24</v>
      </c>
    </row>
    <row r="30" spans="1:12" ht="15" customHeight="1">
      <c r="A30" s="11">
        <v>1</v>
      </c>
      <c r="B30" s="11">
        <v>2</v>
      </c>
      <c r="C30" s="11">
        <v>3</v>
      </c>
      <c r="D30" s="11">
        <v>4</v>
      </c>
      <c r="E30" s="11">
        <v>5</v>
      </c>
      <c r="F30" s="11">
        <v>6</v>
      </c>
      <c r="G30" s="11">
        <v>7</v>
      </c>
      <c r="H30" s="11">
        <v>8</v>
      </c>
      <c r="I30" s="11">
        <v>9</v>
      </c>
      <c r="J30" s="11">
        <v>10</v>
      </c>
      <c r="K30" s="11">
        <v>11</v>
      </c>
      <c r="L30" s="28">
        <v>12</v>
      </c>
    </row>
    <row r="31" spans="1:12" ht="15" hidden="1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spans="1:12" s="7" customFormat="1" ht="23.15" customHeight="1">
      <c r="A32" s="81" t="s">
        <v>34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</row>
    <row r="33" spans="1:17" s="7" customFormat="1" ht="21" customHeight="1">
      <c r="A33" s="83" t="s">
        <v>35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spans="1:17" ht="46.5">
      <c r="A34" s="19">
        <v>1</v>
      </c>
      <c r="B34" s="20" t="s">
        <v>36</v>
      </c>
      <c r="C34" s="21" t="s">
        <v>37</v>
      </c>
      <c r="D34" s="22" t="s">
        <v>38</v>
      </c>
      <c r="E34" s="23">
        <v>5.98</v>
      </c>
      <c r="F34" s="24">
        <v>3.05</v>
      </c>
      <c r="G34" s="24"/>
      <c r="H34" s="31" t="s">
        <v>39</v>
      </c>
      <c r="I34" s="25" t="s">
        <v>40</v>
      </c>
      <c r="J34" s="25"/>
      <c r="K34" s="24"/>
      <c r="L34" s="36" t="s">
        <v>39</v>
      </c>
      <c r="M34" s="7"/>
      <c r="N34" s="7"/>
      <c r="O34" s="7"/>
      <c r="P34" s="7"/>
      <c r="Q34" s="7"/>
    </row>
    <row r="35" spans="1:17" hidden="1" outlineLevel="1">
      <c r="A35" s="19" t="s">
        <v>39</v>
      </c>
      <c r="B35" s="20" t="s">
        <v>39</v>
      </c>
      <c r="C35" s="21" t="s">
        <v>41</v>
      </c>
      <c r="D35" s="22" t="s">
        <v>39</v>
      </c>
      <c r="E35" s="23" t="s">
        <v>39</v>
      </c>
      <c r="F35" s="24">
        <v>3.05</v>
      </c>
      <c r="G35" s="24">
        <v>1.1499999999999999</v>
      </c>
      <c r="H35" s="31">
        <v>20.99</v>
      </c>
      <c r="I35" s="25"/>
      <c r="J35" s="25">
        <v>26.09</v>
      </c>
      <c r="K35" s="24">
        <v>547.23</v>
      </c>
      <c r="L35" s="36" t="s">
        <v>39</v>
      </c>
      <c r="M35" s="7"/>
      <c r="N35" s="7"/>
      <c r="O35" s="7"/>
      <c r="P35" s="7"/>
      <c r="Q35" s="7"/>
    </row>
    <row r="36" spans="1:17" hidden="1" outlineLevel="1">
      <c r="A36" s="19" t="s">
        <v>39</v>
      </c>
      <c r="B36" s="20" t="s">
        <v>39</v>
      </c>
      <c r="C36" s="21" t="s">
        <v>42</v>
      </c>
      <c r="D36" s="22" t="s">
        <v>39</v>
      </c>
      <c r="E36" s="23" t="s">
        <v>39</v>
      </c>
      <c r="F36" s="24"/>
      <c r="G36" s="24">
        <v>1.25</v>
      </c>
      <c r="H36" s="31" t="s">
        <v>39</v>
      </c>
      <c r="I36" s="25"/>
      <c r="J36" s="25"/>
      <c r="K36" s="24"/>
      <c r="L36" s="36" t="s">
        <v>39</v>
      </c>
      <c r="M36" s="7"/>
      <c r="N36" s="7"/>
      <c r="O36" s="7"/>
      <c r="P36" s="7"/>
      <c r="Q36" s="7"/>
    </row>
    <row r="37" spans="1:17" hidden="1" outlineLevel="1">
      <c r="A37" s="19" t="s">
        <v>39</v>
      </c>
      <c r="B37" s="20" t="s">
        <v>39</v>
      </c>
      <c r="C37" s="21" t="s">
        <v>43</v>
      </c>
      <c r="D37" s="22" t="s">
        <v>39</v>
      </c>
      <c r="E37" s="23" t="s">
        <v>39</v>
      </c>
      <c r="F37" s="24"/>
      <c r="G37" s="24">
        <v>1.25</v>
      </c>
      <c r="H37" s="31" t="s">
        <v>39</v>
      </c>
      <c r="I37" s="25"/>
      <c r="J37" s="25">
        <v>26.09</v>
      </c>
      <c r="K37" s="24"/>
      <c r="L37" s="36" t="s">
        <v>39</v>
      </c>
      <c r="M37" s="7"/>
      <c r="N37" s="7"/>
      <c r="O37" s="7"/>
      <c r="P37" s="7"/>
      <c r="Q37" s="7"/>
    </row>
    <row r="38" spans="1:17" s="2" customFormat="1" hidden="1" outlineLevel="1">
      <c r="A38" s="19" t="s">
        <v>39</v>
      </c>
      <c r="B38" s="20" t="s">
        <v>39</v>
      </c>
      <c r="C38" s="21" t="s">
        <v>44</v>
      </c>
      <c r="D38" s="22" t="s">
        <v>39</v>
      </c>
      <c r="E38" s="23" t="s">
        <v>39</v>
      </c>
      <c r="F38" s="24"/>
      <c r="G38" s="24"/>
      <c r="H38" s="31" t="s">
        <v>39</v>
      </c>
      <c r="I38" s="25"/>
      <c r="J38" s="25"/>
      <c r="K38" s="24"/>
      <c r="L38" s="36" t="s">
        <v>39</v>
      </c>
      <c r="M38" s="7"/>
      <c r="N38" s="7"/>
      <c r="O38" s="7"/>
      <c r="P38" s="7"/>
      <c r="Q38" s="7"/>
    </row>
    <row r="39" spans="1:17" s="2" customFormat="1" hidden="1" outlineLevel="1">
      <c r="A39" s="19" t="s">
        <v>39</v>
      </c>
      <c r="B39" s="20" t="s">
        <v>39</v>
      </c>
      <c r="C39" s="21" t="s">
        <v>45</v>
      </c>
      <c r="D39" s="22" t="s">
        <v>46</v>
      </c>
      <c r="E39" s="23">
        <v>90</v>
      </c>
      <c r="F39" s="24"/>
      <c r="G39" s="24"/>
      <c r="H39" s="31">
        <v>18.89</v>
      </c>
      <c r="I39" s="25"/>
      <c r="J39" s="25">
        <v>90</v>
      </c>
      <c r="K39" s="24">
        <v>492.51</v>
      </c>
      <c r="L39" s="36" t="s">
        <v>39</v>
      </c>
      <c r="M39" s="7"/>
      <c r="N39" s="7"/>
      <c r="O39" s="7"/>
      <c r="P39" s="7"/>
      <c r="Q39" s="7"/>
    </row>
    <row r="40" spans="1:17" s="2" customFormat="1" hidden="1" outlineLevel="1">
      <c r="A40" s="19" t="s">
        <v>39</v>
      </c>
      <c r="B40" s="20" t="s">
        <v>39</v>
      </c>
      <c r="C40" s="21" t="s">
        <v>47</v>
      </c>
      <c r="D40" s="22" t="s">
        <v>46</v>
      </c>
      <c r="E40" s="23">
        <v>85</v>
      </c>
      <c r="F40" s="24"/>
      <c r="G40" s="24"/>
      <c r="H40" s="31">
        <v>17.84</v>
      </c>
      <c r="I40" s="25"/>
      <c r="J40" s="25">
        <v>85</v>
      </c>
      <c r="K40" s="24">
        <v>465.15</v>
      </c>
      <c r="L40" s="36" t="s">
        <v>39</v>
      </c>
      <c r="M40" s="7"/>
      <c r="N40" s="7"/>
      <c r="O40" s="7"/>
      <c r="P40" s="7"/>
      <c r="Q40" s="7"/>
    </row>
    <row r="41" spans="1:17" outlineLevel="1">
      <c r="A41" s="19" t="s">
        <v>39</v>
      </c>
      <c r="B41" s="20" t="s">
        <v>39</v>
      </c>
      <c r="C41" s="21" t="s">
        <v>48</v>
      </c>
      <c r="D41" s="22" t="s">
        <v>49</v>
      </c>
      <c r="E41" s="23">
        <v>0.34</v>
      </c>
      <c r="F41" s="24"/>
      <c r="G41" s="24">
        <v>1.1499999999999999</v>
      </c>
      <c r="H41" s="31" t="s">
        <v>39</v>
      </c>
      <c r="I41" s="25"/>
      <c r="J41" s="25"/>
      <c r="K41" s="24"/>
      <c r="L41" s="105">
        <v>2.34</v>
      </c>
      <c r="M41" s="112" t="s">
        <v>136</v>
      </c>
      <c r="N41" s="7">
        <v>5.98</v>
      </c>
      <c r="O41" s="74" t="s">
        <v>137</v>
      </c>
      <c r="P41" s="111">
        <f>L41*N41</f>
        <v>13.9932</v>
      </c>
      <c r="Q41" s="7" t="s">
        <v>135</v>
      </c>
    </row>
    <row r="42" spans="1:17">
      <c r="A42" s="41" t="s">
        <v>39</v>
      </c>
      <c r="B42" s="42" t="s">
        <v>39</v>
      </c>
      <c r="C42" s="43" t="s">
        <v>50</v>
      </c>
      <c r="D42" s="41" t="s">
        <v>39</v>
      </c>
      <c r="E42" s="44" t="s">
        <v>39</v>
      </c>
      <c r="F42" s="45"/>
      <c r="G42" s="45"/>
      <c r="H42" s="46">
        <v>57.72</v>
      </c>
      <c r="I42" s="47"/>
      <c r="J42" s="47"/>
      <c r="K42" s="45">
        <v>1504.89</v>
      </c>
      <c r="L42" s="48">
        <v>251.65</v>
      </c>
      <c r="M42" s="7"/>
      <c r="N42" s="7"/>
      <c r="O42" s="7"/>
      <c r="P42" s="7"/>
      <c r="Q42" s="7"/>
    </row>
    <row r="43" spans="1:17" ht="124">
      <c r="A43" s="19">
        <v>2</v>
      </c>
      <c r="B43" s="20" t="s">
        <v>51</v>
      </c>
      <c r="C43" s="21" t="s">
        <v>52</v>
      </c>
      <c r="D43" s="22" t="s">
        <v>53</v>
      </c>
      <c r="E43" s="23">
        <v>6.3460000000000001E-3</v>
      </c>
      <c r="F43" s="24">
        <v>3278.23</v>
      </c>
      <c r="G43" s="24"/>
      <c r="H43" s="31" t="s">
        <v>39</v>
      </c>
      <c r="I43" s="25" t="s">
        <v>54</v>
      </c>
      <c r="J43" s="25"/>
      <c r="K43" s="24"/>
      <c r="L43" s="36">
        <v>0.01</v>
      </c>
      <c r="M43" s="7"/>
      <c r="N43" s="7"/>
      <c r="O43" s="7"/>
      <c r="P43" s="7"/>
      <c r="Q43" s="7"/>
    </row>
    <row r="44" spans="1:17" hidden="1" outlineLevel="1">
      <c r="A44" s="19" t="s">
        <v>39</v>
      </c>
      <c r="B44" s="20" t="s">
        <v>39</v>
      </c>
      <c r="C44" s="21" t="s">
        <v>41</v>
      </c>
      <c r="D44" s="22" t="s">
        <v>39</v>
      </c>
      <c r="E44" s="23" t="s">
        <v>39</v>
      </c>
      <c r="F44" s="24">
        <v>1222</v>
      </c>
      <c r="G44" s="24">
        <v>1.1499999999999999</v>
      </c>
      <c r="H44" s="31">
        <v>8.92</v>
      </c>
      <c r="I44" s="25"/>
      <c r="J44" s="25">
        <v>26.09</v>
      </c>
      <c r="K44" s="24">
        <v>232.67</v>
      </c>
      <c r="L44" s="36" t="s">
        <v>39</v>
      </c>
      <c r="M44" s="7"/>
      <c r="N44" s="7"/>
      <c r="O44" s="7"/>
      <c r="P44" s="7"/>
      <c r="Q44" s="7"/>
    </row>
    <row r="45" spans="1:17" hidden="1" outlineLevel="1">
      <c r="A45" s="19" t="s">
        <v>39</v>
      </c>
      <c r="B45" s="20" t="s">
        <v>39</v>
      </c>
      <c r="C45" s="21" t="s">
        <v>42</v>
      </c>
      <c r="D45" s="22" t="s">
        <v>39</v>
      </c>
      <c r="E45" s="23" t="s">
        <v>39</v>
      </c>
      <c r="F45" s="24">
        <v>1841.3</v>
      </c>
      <c r="G45" s="24">
        <v>1.25</v>
      </c>
      <c r="H45" s="31">
        <v>14.61</v>
      </c>
      <c r="I45" s="25"/>
      <c r="J45" s="25">
        <v>6.51</v>
      </c>
      <c r="K45" s="24">
        <v>95.09</v>
      </c>
      <c r="L45" s="36" t="s">
        <v>39</v>
      </c>
      <c r="M45" s="7"/>
      <c r="N45" s="7"/>
      <c r="O45" s="7"/>
      <c r="P45" s="7"/>
      <c r="Q45" s="7"/>
    </row>
    <row r="46" spans="1:17" hidden="1" outlineLevel="1">
      <c r="A46" s="19" t="s">
        <v>39</v>
      </c>
      <c r="B46" s="20" t="s">
        <v>39</v>
      </c>
      <c r="C46" s="21" t="s">
        <v>43</v>
      </c>
      <c r="D46" s="22" t="s">
        <v>39</v>
      </c>
      <c r="E46" s="23" t="s">
        <v>39</v>
      </c>
      <c r="F46" s="67" t="s">
        <v>55</v>
      </c>
      <c r="G46" s="24">
        <v>1.25</v>
      </c>
      <c r="H46" s="68" t="s">
        <v>56</v>
      </c>
      <c r="I46" s="25"/>
      <c r="J46" s="25">
        <v>26.09</v>
      </c>
      <c r="K46" s="67" t="s">
        <v>57</v>
      </c>
      <c r="L46" s="36" t="s">
        <v>39</v>
      </c>
      <c r="M46" s="7"/>
      <c r="N46" s="7"/>
      <c r="O46" s="7"/>
      <c r="P46" s="7"/>
      <c r="Q46" s="7"/>
    </row>
    <row r="47" spans="1:17" hidden="1" outlineLevel="1">
      <c r="A47" s="19" t="s">
        <v>39</v>
      </c>
      <c r="B47" s="20" t="s">
        <v>39</v>
      </c>
      <c r="C47" s="21" t="s">
        <v>44</v>
      </c>
      <c r="D47" s="22" t="s">
        <v>39</v>
      </c>
      <c r="E47" s="23" t="s">
        <v>39</v>
      </c>
      <c r="F47" s="24">
        <v>214.93</v>
      </c>
      <c r="G47" s="24"/>
      <c r="H47" s="31">
        <v>1.36</v>
      </c>
      <c r="I47" s="25"/>
      <c r="J47" s="25">
        <v>10.25</v>
      </c>
      <c r="K47" s="24">
        <v>13.98</v>
      </c>
      <c r="L47" s="36" t="s">
        <v>39</v>
      </c>
      <c r="M47" s="7"/>
      <c r="N47" s="7"/>
      <c r="O47" s="7"/>
      <c r="P47" s="7"/>
      <c r="Q47" s="7"/>
    </row>
    <row r="48" spans="1:17" hidden="1" outlineLevel="1">
      <c r="A48" s="19" t="s">
        <v>39</v>
      </c>
      <c r="B48" s="20" t="s">
        <v>39</v>
      </c>
      <c r="C48" s="21" t="s">
        <v>45</v>
      </c>
      <c r="D48" s="22" t="s">
        <v>46</v>
      </c>
      <c r="E48" s="23">
        <v>66</v>
      </c>
      <c r="F48" s="24"/>
      <c r="G48" s="24"/>
      <c r="H48" s="31">
        <v>5.99</v>
      </c>
      <c r="I48" s="25"/>
      <c r="J48" s="25">
        <v>66</v>
      </c>
      <c r="K48" s="24">
        <v>156.37</v>
      </c>
      <c r="L48" s="36" t="s">
        <v>39</v>
      </c>
      <c r="M48" s="7"/>
      <c r="N48" s="7"/>
      <c r="O48" s="7"/>
      <c r="P48" s="7"/>
      <c r="Q48" s="7"/>
    </row>
    <row r="49" spans="1:17" hidden="1" outlineLevel="1">
      <c r="A49" s="19" t="s">
        <v>39</v>
      </c>
      <c r="B49" s="20" t="s">
        <v>39</v>
      </c>
      <c r="C49" s="21" t="s">
        <v>47</v>
      </c>
      <c r="D49" s="22" t="s">
        <v>46</v>
      </c>
      <c r="E49" s="23">
        <v>0</v>
      </c>
      <c r="F49" s="24"/>
      <c r="G49" s="24"/>
      <c r="H49" s="31" t="s">
        <v>39</v>
      </c>
      <c r="I49" s="25"/>
      <c r="J49" s="25">
        <v>0</v>
      </c>
      <c r="K49" s="24"/>
      <c r="L49" s="36" t="s">
        <v>39</v>
      </c>
      <c r="M49" s="7"/>
      <c r="N49" s="7"/>
      <c r="O49" s="7"/>
      <c r="P49" s="7"/>
      <c r="Q49" s="7"/>
    </row>
    <row r="50" spans="1:17" outlineLevel="1">
      <c r="A50" s="19" t="s">
        <v>39</v>
      </c>
      <c r="B50" s="20" t="s">
        <v>39</v>
      </c>
      <c r="C50" s="21" t="s">
        <v>48</v>
      </c>
      <c r="D50" s="22" t="s">
        <v>49</v>
      </c>
      <c r="E50" s="23">
        <v>130</v>
      </c>
      <c r="F50" s="24"/>
      <c r="G50" s="24">
        <v>1.1499999999999999</v>
      </c>
      <c r="H50" s="31" t="s">
        <v>39</v>
      </c>
      <c r="I50" s="25"/>
      <c r="J50" s="25"/>
      <c r="K50" s="24"/>
      <c r="L50" s="105">
        <v>0.95</v>
      </c>
      <c r="M50" s="112" t="s">
        <v>136</v>
      </c>
      <c r="N50" s="7">
        <v>6.3E-3</v>
      </c>
      <c r="O50" s="7" t="s">
        <v>137</v>
      </c>
      <c r="P50" s="111">
        <f>L50*N50</f>
        <v>5.9849999999999999E-3</v>
      </c>
      <c r="Q50" s="7"/>
    </row>
    <row r="51" spans="1:17">
      <c r="A51" s="41" t="s">
        <v>39</v>
      </c>
      <c r="B51" s="42" t="s">
        <v>39</v>
      </c>
      <c r="C51" s="43" t="s">
        <v>50</v>
      </c>
      <c r="D51" s="41" t="s">
        <v>39</v>
      </c>
      <c r="E51" s="44" t="s">
        <v>39</v>
      </c>
      <c r="F51" s="45"/>
      <c r="G51" s="45"/>
      <c r="H51" s="46">
        <v>30.88</v>
      </c>
      <c r="I51" s="47"/>
      <c r="J51" s="47"/>
      <c r="K51" s="45">
        <v>498.11</v>
      </c>
      <c r="L51" s="48">
        <v>78491.960000000006</v>
      </c>
      <c r="M51" s="7"/>
      <c r="N51" s="7"/>
      <c r="O51" s="7"/>
      <c r="P51" s="111"/>
      <c r="Q51" s="7"/>
    </row>
    <row r="52" spans="1:17" ht="62">
      <c r="A52" s="19">
        <v>3</v>
      </c>
      <c r="B52" s="20" t="s">
        <v>58</v>
      </c>
      <c r="C52" s="21" t="s">
        <v>59</v>
      </c>
      <c r="D52" s="22" t="s">
        <v>60</v>
      </c>
      <c r="E52" s="23">
        <v>0.02</v>
      </c>
      <c r="F52" s="24">
        <v>20.07</v>
      </c>
      <c r="G52" s="24"/>
      <c r="H52" s="31" t="s">
        <v>39</v>
      </c>
      <c r="I52" s="25" t="s">
        <v>61</v>
      </c>
      <c r="J52" s="25"/>
      <c r="K52" s="24"/>
      <c r="L52" s="36" t="s">
        <v>39</v>
      </c>
      <c r="M52" s="7"/>
      <c r="N52" s="7"/>
      <c r="O52" s="7"/>
      <c r="P52" s="111"/>
      <c r="Q52" s="7"/>
    </row>
    <row r="53" spans="1:17" hidden="1" outlineLevel="1">
      <c r="A53" s="19" t="s">
        <v>39</v>
      </c>
      <c r="B53" s="20" t="s">
        <v>39</v>
      </c>
      <c r="C53" s="21" t="s">
        <v>41</v>
      </c>
      <c r="D53" s="22" t="s">
        <v>39</v>
      </c>
      <c r="E53" s="23" t="s">
        <v>39</v>
      </c>
      <c r="F53" s="24">
        <v>20.07</v>
      </c>
      <c r="G53" s="24">
        <v>1.1499999999999999</v>
      </c>
      <c r="H53" s="31">
        <v>0.46</v>
      </c>
      <c r="I53" s="25"/>
      <c r="J53" s="25">
        <v>26.09</v>
      </c>
      <c r="K53" s="24">
        <v>12.04</v>
      </c>
      <c r="L53" s="36" t="s">
        <v>39</v>
      </c>
      <c r="M53" s="7"/>
      <c r="N53" s="7"/>
      <c r="O53" s="7"/>
      <c r="P53" s="111" t="e">
        <f t="shared" ref="P51:P114" si="0">L53*N53</f>
        <v>#VALUE!</v>
      </c>
      <c r="Q53" s="7"/>
    </row>
    <row r="54" spans="1:17" hidden="1" outlineLevel="1">
      <c r="A54" s="19" t="s">
        <v>39</v>
      </c>
      <c r="B54" s="20" t="s">
        <v>39</v>
      </c>
      <c r="C54" s="21" t="s">
        <v>42</v>
      </c>
      <c r="D54" s="22" t="s">
        <v>39</v>
      </c>
      <c r="E54" s="23" t="s">
        <v>39</v>
      </c>
      <c r="F54" s="24"/>
      <c r="G54" s="24">
        <v>1.25</v>
      </c>
      <c r="H54" s="31" t="s">
        <v>39</v>
      </c>
      <c r="I54" s="25"/>
      <c r="J54" s="25"/>
      <c r="K54" s="24"/>
      <c r="L54" s="36" t="s">
        <v>39</v>
      </c>
      <c r="M54" s="7"/>
      <c r="N54" s="7"/>
      <c r="O54" s="7"/>
      <c r="P54" s="111" t="e">
        <f t="shared" si="0"/>
        <v>#VALUE!</v>
      </c>
      <c r="Q54" s="7"/>
    </row>
    <row r="55" spans="1:17" hidden="1" outlineLevel="1">
      <c r="A55" s="19" t="s">
        <v>39</v>
      </c>
      <c r="B55" s="20" t="s">
        <v>39</v>
      </c>
      <c r="C55" s="21" t="s">
        <v>43</v>
      </c>
      <c r="D55" s="22" t="s">
        <v>39</v>
      </c>
      <c r="E55" s="23" t="s">
        <v>39</v>
      </c>
      <c r="F55" s="24"/>
      <c r="G55" s="24">
        <v>1.25</v>
      </c>
      <c r="H55" s="31" t="s">
        <v>39</v>
      </c>
      <c r="I55" s="25"/>
      <c r="J55" s="25">
        <v>26.09</v>
      </c>
      <c r="K55" s="24"/>
      <c r="L55" s="36" t="s">
        <v>39</v>
      </c>
      <c r="M55" s="7"/>
      <c r="N55" s="7"/>
      <c r="O55" s="7"/>
      <c r="P55" s="111" t="e">
        <f t="shared" si="0"/>
        <v>#VALUE!</v>
      </c>
      <c r="Q55" s="7"/>
    </row>
    <row r="56" spans="1:17" hidden="1" outlineLevel="1">
      <c r="A56" s="19" t="s">
        <v>39</v>
      </c>
      <c r="B56" s="20" t="s">
        <v>39</v>
      </c>
      <c r="C56" s="21" t="s">
        <v>44</v>
      </c>
      <c r="D56" s="22" t="s">
        <v>39</v>
      </c>
      <c r="E56" s="23" t="s">
        <v>39</v>
      </c>
      <c r="F56" s="24"/>
      <c r="G56" s="24"/>
      <c r="H56" s="31" t="s">
        <v>39</v>
      </c>
      <c r="I56" s="25"/>
      <c r="J56" s="25"/>
      <c r="K56" s="24"/>
      <c r="L56" s="36" t="s">
        <v>39</v>
      </c>
      <c r="M56" s="7"/>
      <c r="N56" s="7"/>
      <c r="O56" s="7"/>
      <c r="P56" s="111" t="e">
        <f t="shared" si="0"/>
        <v>#VALUE!</v>
      </c>
      <c r="Q56" s="7"/>
    </row>
    <row r="57" spans="1:17" hidden="1" outlineLevel="1">
      <c r="A57" s="19" t="s">
        <v>39</v>
      </c>
      <c r="B57" s="20" t="s">
        <v>39</v>
      </c>
      <c r="C57" s="21" t="s">
        <v>45</v>
      </c>
      <c r="D57" s="22" t="s">
        <v>46</v>
      </c>
      <c r="E57" s="23">
        <v>110</v>
      </c>
      <c r="F57" s="24"/>
      <c r="G57" s="24"/>
      <c r="H57" s="31">
        <v>0.51</v>
      </c>
      <c r="I57" s="25"/>
      <c r="J57" s="25">
        <v>110</v>
      </c>
      <c r="K57" s="24">
        <v>13.24</v>
      </c>
      <c r="L57" s="36" t="s">
        <v>39</v>
      </c>
      <c r="M57" s="7"/>
      <c r="N57" s="7"/>
      <c r="O57" s="7"/>
      <c r="P57" s="111" t="e">
        <f t="shared" si="0"/>
        <v>#VALUE!</v>
      </c>
      <c r="Q57" s="7"/>
    </row>
    <row r="58" spans="1:17" hidden="1" outlineLevel="1">
      <c r="A58" s="19" t="s">
        <v>39</v>
      </c>
      <c r="B58" s="20" t="s">
        <v>39</v>
      </c>
      <c r="C58" s="21" t="s">
        <v>47</v>
      </c>
      <c r="D58" s="22" t="s">
        <v>46</v>
      </c>
      <c r="E58" s="23">
        <v>70</v>
      </c>
      <c r="F58" s="24"/>
      <c r="G58" s="24"/>
      <c r="H58" s="31">
        <v>0.32</v>
      </c>
      <c r="I58" s="25"/>
      <c r="J58" s="25">
        <v>70</v>
      </c>
      <c r="K58" s="24">
        <v>8.43</v>
      </c>
      <c r="L58" s="36" t="s">
        <v>39</v>
      </c>
      <c r="M58" s="7"/>
      <c r="N58" s="7"/>
      <c r="O58" s="7"/>
      <c r="P58" s="111" t="e">
        <f t="shared" si="0"/>
        <v>#VALUE!</v>
      </c>
      <c r="Q58" s="7"/>
    </row>
    <row r="59" spans="1:17" outlineLevel="1">
      <c r="A59" s="19" t="s">
        <v>39</v>
      </c>
      <c r="B59" s="20" t="s">
        <v>39</v>
      </c>
      <c r="C59" s="21" t="s">
        <v>48</v>
      </c>
      <c r="D59" s="22" t="s">
        <v>49</v>
      </c>
      <c r="E59" s="23">
        <v>1.81</v>
      </c>
      <c r="F59" s="24"/>
      <c r="G59" s="24">
        <v>1.1499999999999999</v>
      </c>
      <c r="H59" s="31" t="s">
        <v>39</v>
      </c>
      <c r="I59" s="25"/>
      <c r="J59" s="25"/>
      <c r="K59" s="24"/>
      <c r="L59" s="105">
        <v>0.04</v>
      </c>
      <c r="M59" s="112" t="s">
        <v>136</v>
      </c>
      <c r="N59" s="7">
        <v>0.02</v>
      </c>
      <c r="O59" s="7" t="s">
        <v>137</v>
      </c>
      <c r="P59" s="111">
        <f t="shared" si="0"/>
        <v>8.0000000000000004E-4</v>
      </c>
      <c r="Q59" s="7"/>
    </row>
    <row r="60" spans="1:17">
      <c r="A60" s="41" t="s">
        <v>39</v>
      </c>
      <c r="B60" s="42" t="s">
        <v>39</v>
      </c>
      <c r="C60" s="43" t="s">
        <v>50</v>
      </c>
      <c r="D60" s="41" t="s">
        <v>39</v>
      </c>
      <c r="E60" s="44" t="s">
        <v>39</v>
      </c>
      <c r="F60" s="45"/>
      <c r="G60" s="45"/>
      <c r="H60" s="46">
        <v>1.29</v>
      </c>
      <c r="I60" s="47"/>
      <c r="J60" s="47"/>
      <c r="K60" s="45">
        <v>33.71</v>
      </c>
      <c r="L60" s="48">
        <v>1685.5</v>
      </c>
      <c r="M60" s="7"/>
      <c r="N60" s="7"/>
      <c r="O60" s="7"/>
      <c r="P60" s="111"/>
      <c r="Q60" s="7"/>
    </row>
    <row r="61" spans="1:17" ht="62">
      <c r="A61" s="19">
        <v>4</v>
      </c>
      <c r="B61" s="20" t="s">
        <v>62</v>
      </c>
      <c r="C61" s="21" t="s">
        <v>63</v>
      </c>
      <c r="D61" s="22" t="s">
        <v>64</v>
      </c>
      <c r="E61" s="23">
        <v>6.3460000000000001E-3</v>
      </c>
      <c r="F61" s="24">
        <v>9125.6299999999992</v>
      </c>
      <c r="G61" s="24"/>
      <c r="H61" s="31" t="s">
        <v>39</v>
      </c>
      <c r="I61" s="25" t="s">
        <v>65</v>
      </c>
      <c r="J61" s="25"/>
      <c r="K61" s="24"/>
      <c r="L61" s="36" t="s">
        <v>39</v>
      </c>
      <c r="M61" s="7"/>
      <c r="N61" s="7"/>
      <c r="O61" s="7"/>
      <c r="P61" s="111"/>
      <c r="Q61" s="7"/>
    </row>
    <row r="62" spans="1:17" hidden="1" outlineLevel="1">
      <c r="A62" s="19" t="s">
        <v>39</v>
      </c>
      <c r="B62" s="20" t="s">
        <v>39</v>
      </c>
      <c r="C62" s="21" t="s">
        <v>41</v>
      </c>
      <c r="D62" s="22" t="s">
        <v>39</v>
      </c>
      <c r="E62" s="23" t="s">
        <v>39</v>
      </c>
      <c r="F62" s="24">
        <v>4023.16</v>
      </c>
      <c r="G62" s="24">
        <v>1.1499999999999999</v>
      </c>
      <c r="H62" s="31">
        <v>29.36</v>
      </c>
      <c r="I62" s="25"/>
      <c r="J62" s="25">
        <v>26.09</v>
      </c>
      <c r="K62" s="24">
        <v>766.02</v>
      </c>
      <c r="L62" s="36" t="s">
        <v>39</v>
      </c>
      <c r="M62" s="7"/>
      <c r="N62" s="7"/>
      <c r="O62" s="7"/>
      <c r="P62" s="111" t="e">
        <f t="shared" si="0"/>
        <v>#VALUE!</v>
      </c>
      <c r="Q62" s="7"/>
    </row>
    <row r="63" spans="1:17" hidden="1" outlineLevel="1">
      <c r="A63" s="19" t="s">
        <v>39</v>
      </c>
      <c r="B63" s="20" t="s">
        <v>39</v>
      </c>
      <c r="C63" s="21" t="s">
        <v>42</v>
      </c>
      <c r="D63" s="22" t="s">
        <v>39</v>
      </c>
      <c r="E63" s="23" t="s">
        <v>39</v>
      </c>
      <c r="F63" s="24">
        <v>4457.53</v>
      </c>
      <c r="G63" s="24">
        <v>1.25</v>
      </c>
      <c r="H63" s="31">
        <v>35.36</v>
      </c>
      <c r="I63" s="25"/>
      <c r="J63" s="25">
        <v>7.58</v>
      </c>
      <c r="K63" s="24">
        <v>268.02</v>
      </c>
      <c r="L63" s="36" t="s">
        <v>39</v>
      </c>
      <c r="M63" s="7"/>
      <c r="N63" s="7"/>
      <c r="O63" s="7"/>
      <c r="P63" s="111" t="e">
        <f t="shared" si="0"/>
        <v>#VALUE!</v>
      </c>
      <c r="Q63" s="7"/>
    </row>
    <row r="64" spans="1:17" hidden="1" outlineLevel="1">
      <c r="A64" s="19" t="s">
        <v>39</v>
      </c>
      <c r="B64" s="20" t="s">
        <v>39</v>
      </c>
      <c r="C64" s="21" t="s">
        <v>43</v>
      </c>
      <c r="D64" s="22" t="s">
        <v>39</v>
      </c>
      <c r="E64" s="23" t="s">
        <v>39</v>
      </c>
      <c r="F64" s="67" t="s">
        <v>66</v>
      </c>
      <c r="G64" s="24">
        <v>1.25</v>
      </c>
      <c r="H64" s="31" t="s">
        <v>39</v>
      </c>
      <c r="I64" s="25"/>
      <c r="J64" s="25">
        <v>26.09</v>
      </c>
      <c r="K64" s="67" t="s">
        <v>67</v>
      </c>
      <c r="L64" s="36" t="s">
        <v>39</v>
      </c>
      <c r="M64" s="7"/>
      <c r="N64" s="7"/>
      <c r="O64" s="7"/>
      <c r="P64" s="111" t="e">
        <f t="shared" si="0"/>
        <v>#VALUE!</v>
      </c>
      <c r="Q64" s="7"/>
    </row>
    <row r="65" spans="1:17" hidden="1" outlineLevel="1">
      <c r="A65" s="19" t="s">
        <v>39</v>
      </c>
      <c r="B65" s="20" t="s">
        <v>39</v>
      </c>
      <c r="C65" s="21" t="s">
        <v>44</v>
      </c>
      <c r="D65" s="22" t="s">
        <v>39</v>
      </c>
      <c r="E65" s="23" t="s">
        <v>39</v>
      </c>
      <c r="F65" s="24">
        <v>644.94000000000005</v>
      </c>
      <c r="G65" s="24"/>
      <c r="H65" s="31">
        <v>4.09</v>
      </c>
      <c r="I65" s="25"/>
      <c r="J65" s="25">
        <v>7.08</v>
      </c>
      <c r="K65" s="24">
        <v>28.98</v>
      </c>
      <c r="L65" s="36" t="s">
        <v>39</v>
      </c>
      <c r="M65" s="7"/>
      <c r="N65" s="7"/>
      <c r="O65" s="7"/>
      <c r="P65" s="111" t="e">
        <f t="shared" si="0"/>
        <v>#VALUE!</v>
      </c>
      <c r="Q65" s="7"/>
    </row>
    <row r="66" spans="1:17" hidden="1" outlineLevel="1">
      <c r="A66" s="19" t="s">
        <v>39</v>
      </c>
      <c r="B66" s="20" t="s">
        <v>39</v>
      </c>
      <c r="C66" s="21" t="s">
        <v>45</v>
      </c>
      <c r="D66" s="22" t="s">
        <v>46</v>
      </c>
      <c r="E66" s="23">
        <v>90</v>
      </c>
      <c r="F66" s="24"/>
      <c r="G66" s="24"/>
      <c r="H66" s="31">
        <v>26.42</v>
      </c>
      <c r="I66" s="25"/>
      <c r="J66" s="25">
        <v>90</v>
      </c>
      <c r="K66" s="24">
        <v>689.46</v>
      </c>
      <c r="L66" s="36" t="s">
        <v>39</v>
      </c>
      <c r="M66" s="7"/>
      <c r="N66" s="7"/>
      <c r="O66" s="7"/>
      <c r="P66" s="111" t="e">
        <f t="shared" si="0"/>
        <v>#VALUE!</v>
      </c>
      <c r="Q66" s="7"/>
    </row>
    <row r="67" spans="1:17" hidden="1" outlineLevel="1">
      <c r="A67" s="19" t="s">
        <v>39</v>
      </c>
      <c r="B67" s="20" t="s">
        <v>39</v>
      </c>
      <c r="C67" s="21" t="s">
        <v>47</v>
      </c>
      <c r="D67" s="22" t="s">
        <v>46</v>
      </c>
      <c r="E67" s="23">
        <v>85</v>
      </c>
      <c r="F67" s="24"/>
      <c r="G67" s="24"/>
      <c r="H67" s="31">
        <v>24.96</v>
      </c>
      <c r="I67" s="25"/>
      <c r="J67" s="25">
        <v>85</v>
      </c>
      <c r="K67" s="24">
        <v>651.16</v>
      </c>
      <c r="L67" s="36" t="s">
        <v>39</v>
      </c>
      <c r="M67" s="7"/>
      <c r="N67" s="7"/>
      <c r="O67" s="7"/>
      <c r="P67" s="111" t="e">
        <f t="shared" si="0"/>
        <v>#VALUE!</v>
      </c>
      <c r="Q67" s="7"/>
    </row>
    <row r="68" spans="1:17" outlineLevel="1">
      <c r="A68" s="19" t="s">
        <v>39</v>
      </c>
      <c r="B68" s="20" t="s">
        <v>39</v>
      </c>
      <c r="C68" s="21" t="s">
        <v>48</v>
      </c>
      <c r="D68" s="22" t="s">
        <v>49</v>
      </c>
      <c r="E68" s="23">
        <v>372.86</v>
      </c>
      <c r="F68" s="24"/>
      <c r="G68" s="24">
        <v>1.1499999999999999</v>
      </c>
      <c r="H68" s="31" t="s">
        <v>39</v>
      </c>
      <c r="I68" s="25"/>
      <c r="J68" s="25"/>
      <c r="K68" s="24"/>
      <c r="L68" s="105">
        <v>2.72</v>
      </c>
      <c r="M68" s="112" t="s">
        <v>136</v>
      </c>
      <c r="N68" s="111">
        <f>E61</f>
        <v>6.3460000000000001E-3</v>
      </c>
      <c r="O68" s="7" t="s">
        <v>137</v>
      </c>
      <c r="P68" s="111">
        <f t="shared" si="0"/>
        <v>1.7261120000000001E-2</v>
      </c>
      <c r="Q68" s="7"/>
    </row>
    <row r="69" spans="1:17">
      <c r="A69" s="41" t="s">
        <v>39</v>
      </c>
      <c r="B69" s="42" t="s">
        <v>39</v>
      </c>
      <c r="C69" s="43" t="s">
        <v>50</v>
      </c>
      <c r="D69" s="41" t="s">
        <v>39</v>
      </c>
      <c r="E69" s="44" t="s">
        <v>39</v>
      </c>
      <c r="F69" s="45"/>
      <c r="G69" s="45"/>
      <c r="H69" s="46">
        <v>120.19</v>
      </c>
      <c r="I69" s="47"/>
      <c r="J69" s="47"/>
      <c r="K69" s="45">
        <v>2403.64</v>
      </c>
      <c r="L69" s="48">
        <v>378764.58</v>
      </c>
      <c r="M69" s="7"/>
      <c r="N69" s="7"/>
      <c r="O69" s="7"/>
      <c r="P69" s="111"/>
      <c r="Q69" s="7"/>
    </row>
    <row r="70" spans="1:17" ht="46.5">
      <c r="A70" s="19">
        <v>5</v>
      </c>
      <c r="B70" s="20" t="s">
        <v>68</v>
      </c>
      <c r="C70" s="21" t="s">
        <v>69</v>
      </c>
      <c r="D70" s="22" t="s">
        <v>70</v>
      </c>
      <c r="E70" s="23">
        <v>0.1196</v>
      </c>
      <c r="F70" s="24">
        <v>7.68</v>
      </c>
      <c r="G70" s="24"/>
      <c r="H70" s="31" t="s">
        <v>39</v>
      </c>
      <c r="I70" s="25" t="s">
        <v>71</v>
      </c>
      <c r="J70" s="25"/>
      <c r="K70" s="24"/>
      <c r="L70" s="36" t="s">
        <v>39</v>
      </c>
      <c r="M70" s="7"/>
      <c r="N70" s="7"/>
      <c r="O70" s="7"/>
      <c r="P70" s="111"/>
      <c r="Q70" s="7"/>
    </row>
    <row r="71" spans="1:17" hidden="1" outlineLevel="1">
      <c r="A71" s="19" t="s">
        <v>39</v>
      </c>
      <c r="B71" s="20" t="s">
        <v>39</v>
      </c>
      <c r="C71" s="21" t="s">
        <v>41</v>
      </c>
      <c r="D71" s="22" t="s">
        <v>39</v>
      </c>
      <c r="E71" s="23" t="s">
        <v>39</v>
      </c>
      <c r="F71" s="24">
        <v>7.68</v>
      </c>
      <c r="G71" s="24">
        <v>1.1499999999999999</v>
      </c>
      <c r="H71" s="31">
        <v>1.06</v>
      </c>
      <c r="I71" s="25"/>
      <c r="J71" s="25">
        <v>26.09</v>
      </c>
      <c r="K71" s="24">
        <v>27.56</v>
      </c>
      <c r="L71" s="36" t="s">
        <v>39</v>
      </c>
      <c r="M71" s="7"/>
      <c r="N71" s="7"/>
      <c r="O71" s="7"/>
      <c r="P71" s="111" t="e">
        <f t="shared" si="0"/>
        <v>#VALUE!</v>
      </c>
      <c r="Q71" s="7"/>
    </row>
    <row r="72" spans="1:17" hidden="1" outlineLevel="1">
      <c r="A72" s="19" t="s">
        <v>39</v>
      </c>
      <c r="B72" s="20" t="s">
        <v>39</v>
      </c>
      <c r="C72" s="21" t="s">
        <v>42</v>
      </c>
      <c r="D72" s="22" t="s">
        <v>39</v>
      </c>
      <c r="E72" s="23" t="s">
        <v>39</v>
      </c>
      <c r="F72" s="24"/>
      <c r="G72" s="24">
        <v>1.25</v>
      </c>
      <c r="H72" s="31" t="s">
        <v>39</v>
      </c>
      <c r="I72" s="25"/>
      <c r="J72" s="25"/>
      <c r="K72" s="24"/>
      <c r="L72" s="36" t="s">
        <v>39</v>
      </c>
      <c r="M72" s="7"/>
      <c r="N72" s="7"/>
      <c r="O72" s="7"/>
      <c r="P72" s="111" t="e">
        <f t="shared" si="0"/>
        <v>#VALUE!</v>
      </c>
      <c r="Q72" s="7"/>
    </row>
    <row r="73" spans="1:17" hidden="1" outlineLevel="1">
      <c r="A73" s="19" t="s">
        <v>39</v>
      </c>
      <c r="B73" s="20" t="s">
        <v>39</v>
      </c>
      <c r="C73" s="21" t="s">
        <v>43</v>
      </c>
      <c r="D73" s="22" t="s">
        <v>39</v>
      </c>
      <c r="E73" s="23" t="s">
        <v>39</v>
      </c>
      <c r="F73" s="24"/>
      <c r="G73" s="24">
        <v>1.25</v>
      </c>
      <c r="H73" s="31" t="s">
        <v>39</v>
      </c>
      <c r="I73" s="25"/>
      <c r="J73" s="25">
        <v>26.09</v>
      </c>
      <c r="K73" s="24"/>
      <c r="L73" s="36" t="s">
        <v>39</v>
      </c>
      <c r="M73" s="7"/>
      <c r="N73" s="7"/>
      <c r="O73" s="7"/>
      <c r="P73" s="111" t="e">
        <f t="shared" si="0"/>
        <v>#VALUE!</v>
      </c>
      <c r="Q73" s="7"/>
    </row>
    <row r="74" spans="1:17" hidden="1" outlineLevel="1">
      <c r="A74" s="19" t="s">
        <v>39</v>
      </c>
      <c r="B74" s="20" t="s">
        <v>39</v>
      </c>
      <c r="C74" s="21" t="s">
        <v>44</v>
      </c>
      <c r="D74" s="22" t="s">
        <v>39</v>
      </c>
      <c r="E74" s="23" t="s">
        <v>39</v>
      </c>
      <c r="F74" s="24"/>
      <c r="G74" s="24"/>
      <c r="H74" s="31" t="s">
        <v>39</v>
      </c>
      <c r="I74" s="25"/>
      <c r="J74" s="25"/>
      <c r="K74" s="24"/>
      <c r="L74" s="36" t="s">
        <v>39</v>
      </c>
      <c r="M74" s="7"/>
      <c r="N74" s="7"/>
      <c r="O74" s="7"/>
      <c r="P74" s="111" t="e">
        <f t="shared" si="0"/>
        <v>#VALUE!</v>
      </c>
      <c r="Q74" s="7"/>
    </row>
    <row r="75" spans="1:17" hidden="1" outlineLevel="1">
      <c r="A75" s="19" t="s">
        <v>39</v>
      </c>
      <c r="B75" s="20" t="s">
        <v>39</v>
      </c>
      <c r="C75" s="21" t="s">
        <v>45</v>
      </c>
      <c r="D75" s="22" t="s">
        <v>46</v>
      </c>
      <c r="E75" s="23">
        <v>90</v>
      </c>
      <c r="F75" s="24"/>
      <c r="G75" s="24"/>
      <c r="H75" s="31">
        <v>0.95</v>
      </c>
      <c r="I75" s="25"/>
      <c r="J75" s="25">
        <v>90</v>
      </c>
      <c r="K75" s="24">
        <v>24.8</v>
      </c>
      <c r="L75" s="36" t="s">
        <v>39</v>
      </c>
      <c r="M75" s="7"/>
      <c r="N75" s="7"/>
      <c r="O75" s="7"/>
      <c r="P75" s="111" t="e">
        <f t="shared" si="0"/>
        <v>#VALUE!</v>
      </c>
      <c r="Q75" s="7"/>
    </row>
    <row r="76" spans="1:17" hidden="1" outlineLevel="1">
      <c r="A76" s="19" t="s">
        <v>39</v>
      </c>
      <c r="B76" s="20" t="s">
        <v>39</v>
      </c>
      <c r="C76" s="21" t="s">
        <v>47</v>
      </c>
      <c r="D76" s="22" t="s">
        <v>46</v>
      </c>
      <c r="E76" s="23">
        <v>70</v>
      </c>
      <c r="F76" s="24"/>
      <c r="G76" s="24"/>
      <c r="H76" s="31">
        <v>0.74</v>
      </c>
      <c r="I76" s="25"/>
      <c r="J76" s="25">
        <v>70</v>
      </c>
      <c r="K76" s="24">
        <v>19.29</v>
      </c>
      <c r="L76" s="36" t="s">
        <v>39</v>
      </c>
      <c r="M76" s="7"/>
      <c r="N76" s="7"/>
      <c r="O76" s="7"/>
      <c r="P76" s="111" t="e">
        <f t="shared" si="0"/>
        <v>#VALUE!</v>
      </c>
      <c r="Q76" s="7"/>
    </row>
    <row r="77" spans="1:17" outlineLevel="1">
      <c r="A77" s="19" t="s">
        <v>39</v>
      </c>
      <c r="B77" s="20" t="s">
        <v>39</v>
      </c>
      <c r="C77" s="21" t="s">
        <v>48</v>
      </c>
      <c r="D77" s="22" t="s">
        <v>49</v>
      </c>
      <c r="E77" s="23">
        <v>0.9</v>
      </c>
      <c r="F77" s="24"/>
      <c r="G77" s="24">
        <v>1.1499999999999999</v>
      </c>
      <c r="H77" s="31" t="s">
        <v>39</v>
      </c>
      <c r="I77" s="25"/>
      <c r="J77" s="25"/>
      <c r="K77" s="24"/>
      <c r="L77" s="105">
        <v>0.12</v>
      </c>
      <c r="M77" s="112" t="s">
        <v>136</v>
      </c>
      <c r="N77" s="111">
        <f>E70</f>
        <v>0.1196</v>
      </c>
      <c r="O77" s="7" t="s">
        <v>137</v>
      </c>
      <c r="P77" s="111">
        <f t="shared" si="0"/>
        <v>1.4351999999999998E-2</v>
      </c>
      <c r="Q77" s="7"/>
    </row>
    <row r="78" spans="1:17">
      <c r="A78" s="41" t="s">
        <v>39</v>
      </c>
      <c r="B78" s="42" t="s">
        <v>39</v>
      </c>
      <c r="C78" s="43" t="s">
        <v>50</v>
      </c>
      <c r="D78" s="41" t="s">
        <v>39</v>
      </c>
      <c r="E78" s="44" t="s">
        <v>39</v>
      </c>
      <c r="F78" s="45"/>
      <c r="G78" s="45"/>
      <c r="H78" s="46">
        <v>2.75</v>
      </c>
      <c r="I78" s="47"/>
      <c r="J78" s="47"/>
      <c r="K78" s="45">
        <v>71.650000000000006</v>
      </c>
      <c r="L78" s="48">
        <v>599.08000000000004</v>
      </c>
      <c r="M78" s="7"/>
      <c r="N78" s="7"/>
      <c r="O78" s="7"/>
      <c r="P78" s="111"/>
      <c r="Q78" s="7"/>
    </row>
    <row r="79" spans="1:17" ht="46.5">
      <c r="A79" s="19">
        <v>6</v>
      </c>
      <c r="B79" s="20" t="s">
        <v>72</v>
      </c>
      <c r="C79" s="21" t="s">
        <v>73</v>
      </c>
      <c r="D79" s="22" t="s">
        <v>74</v>
      </c>
      <c r="E79" s="23">
        <v>5.9799999999999999E-2</v>
      </c>
      <c r="F79" s="24">
        <v>75.02</v>
      </c>
      <c r="G79" s="24"/>
      <c r="H79" s="31" t="s">
        <v>39</v>
      </c>
      <c r="I79" s="25" t="s">
        <v>75</v>
      </c>
      <c r="J79" s="25"/>
      <c r="K79" s="24"/>
      <c r="L79" s="36" t="s">
        <v>39</v>
      </c>
      <c r="M79" s="7"/>
      <c r="N79" s="7"/>
      <c r="O79" s="7"/>
      <c r="P79" s="111"/>
      <c r="Q79" s="7"/>
    </row>
    <row r="80" spans="1:17" hidden="1" outlineLevel="1">
      <c r="A80" s="19" t="s">
        <v>39</v>
      </c>
      <c r="B80" s="20" t="s">
        <v>39</v>
      </c>
      <c r="C80" s="21" t="s">
        <v>41</v>
      </c>
      <c r="D80" s="22" t="s">
        <v>39</v>
      </c>
      <c r="E80" s="23" t="s">
        <v>39</v>
      </c>
      <c r="F80" s="24">
        <v>63.89</v>
      </c>
      <c r="G80" s="24">
        <v>1.1499999999999999</v>
      </c>
      <c r="H80" s="31">
        <v>4.3899999999999997</v>
      </c>
      <c r="I80" s="25"/>
      <c r="J80" s="25">
        <v>26.09</v>
      </c>
      <c r="K80" s="24">
        <v>114.63</v>
      </c>
      <c r="L80" s="36" t="s">
        <v>39</v>
      </c>
      <c r="M80" s="7"/>
      <c r="N80" s="7"/>
      <c r="O80" s="7"/>
      <c r="P80" s="111" t="e">
        <f t="shared" si="0"/>
        <v>#VALUE!</v>
      </c>
      <c r="Q80" s="7"/>
    </row>
    <row r="81" spans="1:17" hidden="1" outlineLevel="1">
      <c r="A81" s="19" t="s">
        <v>39</v>
      </c>
      <c r="B81" s="20" t="s">
        <v>39</v>
      </c>
      <c r="C81" s="21" t="s">
        <v>42</v>
      </c>
      <c r="D81" s="22" t="s">
        <v>39</v>
      </c>
      <c r="E81" s="23" t="s">
        <v>39</v>
      </c>
      <c r="F81" s="24">
        <v>2.63</v>
      </c>
      <c r="G81" s="24">
        <v>1.25</v>
      </c>
      <c r="H81" s="31">
        <v>0.2</v>
      </c>
      <c r="I81" s="25"/>
      <c r="J81" s="25">
        <v>12.29</v>
      </c>
      <c r="K81" s="24">
        <v>2.42</v>
      </c>
      <c r="L81" s="36" t="s">
        <v>39</v>
      </c>
      <c r="M81" s="7"/>
      <c r="N81" s="7"/>
      <c r="O81" s="7"/>
      <c r="P81" s="111" t="e">
        <f t="shared" si="0"/>
        <v>#VALUE!</v>
      </c>
      <c r="Q81" s="7"/>
    </row>
    <row r="82" spans="1:17" hidden="1" outlineLevel="1">
      <c r="A82" s="19" t="s">
        <v>39</v>
      </c>
      <c r="B82" s="20" t="s">
        <v>39</v>
      </c>
      <c r="C82" s="21" t="s">
        <v>43</v>
      </c>
      <c r="D82" s="22" t="s">
        <v>39</v>
      </c>
      <c r="E82" s="23" t="s">
        <v>39</v>
      </c>
      <c r="F82" s="67" t="s">
        <v>76</v>
      </c>
      <c r="G82" s="24">
        <v>1.25</v>
      </c>
      <c r="H82" s="68" t="s">
        <v>77</v>
      </c>
      <c r="I82" s="25"/>
      <c r="J82" s="25">
        <v>26.09</v>
      </c>
      <c r="K82" s="67" t="s">
        <v>78</v>
      </c>
      <c r="L82" s="36" t="s">
        <v>39</v>
      </c>
      <c r="M82" s="7"/>
      <c r="N82" s="7"/>
      <c r="O82" s="7"/>
      <c r="P82" s="111" t="e">
        <f t="shared" si="0"/>
        <v>#VALUE!</v>
      </c>
      <c r="Q82" s="7"/>
    </row>
    <row r="83" spans="1:17" hidden="1" outlineLevel="1">
      <c r="A83" s="19" t="s">
        <v>39</v>
      </c>
      <c r="B83" s="20" t="s">
        <v>39</v>
      </c>
      <c r="C83" s="21" t="s">
        <v>44</v>
      </c>
      <c r="D83" s="22" t="s">
        <v>39</v>
      </c>
      <c r="E83" s="23" t="s">
        <v>39</v>
      </c>
      <c r="F83" s="24">
        <v>8.5</v>
      </c>
      <c r="G83" s="24"/>
      <c r="H83" s="31">
        <v>0.51</v>
      </c>
      <c r="I83" s="25"/>
      <c r="J83" s="25">
        <v>4.1500000000000004</v>
      </c>
      <c r="K83" s="24">
        <v>2.11</v>
      </c>
      <c r="L83" s="36" t="s">
        <v>39</v>
      </c>
      <c r="M83" s="7"/>
      <c r="N83" s="7"/>
      <c r="O83" s="7"/>
      <c r="P83" s="111" t="e">
        <f t="shared" si="0"/>
        <v>#VALUE!</v>
      </c>
      <c r="Q83" s="7"/>
    </row>
    <row r="84" spans="1:17" hidden="1" outlineLevel="1">
      <c r="A84" s="19" t="s">
        <v>39</v>
      </c>
      <c r="B84" s="20" t="s">
        <v>39</v>
      </c>
      <c r="C84" s="21" t="s">
        <v>45</v>
      </c>
      <c r="D84" s="22" t="s">
        <v>46</v>
      </c>
      <c r="E84" s="23">
        <v>118</v>
      </c>
      <c r="F84" s="24"/>
      <c r="G84" s="24"/>
      <c r="H84" s="31">
        <v>5.22</v>
      </c>
      <c r="I84" s="25"/>
      <c r="J84" s="25">
        <v>118</v>
      </c>
      <c r="K84" s="24">
        <v>136.33000000000001</v>
      </c>
      <c r="L84" s="36" t="s">
        <v>39</v>
      </c>
      <c r="M84" s="7"/>
      <c r="N84" s="7"/>
      <c r="O84" s="7"/>
      <c r="P84" s="111" t="e">
        <f t="shared" si="0"/>
        <v>#VALUE!</v>
      </c>
      <c r="Q84" s="7"/>
    </row>
    <row r="85" spans="1:17" hidden="1" outlineLevel="1">
      <c r="A85" s="19" t="s">
        <v>39</v>
      </c>
      <c r="B85" s="20" t="s">
        <v>39</v>
      </c>
      <c r="C85" s="21" t="s">
        <v>47</v>
      </c>
      <c r="D85" s="22" t="s">
        <v>46</v>
      </c>
      <c r="E85" s="23">
        <v>63</v>
      </c>
      <c r="F85" s="24"/>
      <c r="G85" s="24"/>
      <c r="H85" s="31">
        <v>2.78</v>
      </c>
      <c r="I85" s="25"/>
      <c r="J85" s="25">
        <v>63</v>
      </c>
      <c r="K85" s="24">
        <v>72.78</v>
      </c>
      <c r="L85" s="36" t="s">
        <v>39</v>
      </c>
      <c r="M85" s="7"/>
      <c r="N85" s="7"/>
      <c r="O85" s="7"/>
      <c r="P85" s="111" t="e">
        <f t="shared" si="0"/>
        <v>#VALUE!</v>
      </c>
      <c r="Q85" s="7"/>
    </row>
    <row r="86" spans="1:17" outlineLevel="1">
      <c r="A86" s="19" t="s">
        <v>39</v>
      </c>
      <c r="B86" s="20" t="s">
        <v>39</v>
      </c>
      <c r="C86" s="21" t="s">
        <v>48</v>
      </c>
      <c r="D86" s="22" t="s">
        <v>49</v>
      </c>
      <c r="E86" s="23">
        <v>7.82</v>
      </c>
      <c r="F86" s="24"/>
      <c r="G86" s="24">
        <v>1.1499999999999999</v>
      </c>
      <c r="H86" s="31" t="s">
        <v>39</v>
      </c>
      <c r="I86" s="25"/>
      <c r="J86" s="25"/>
      <c r="K86" s="24"/>
      <c r="L86" s="105">
        <v>0.54</v>
      </c>
      <c r="M86" s="112" t="s">
        <v>136</v>
      </c>
      <c r="N86" s="111">
        <f>E79</f>
        <v>5.9799999999999999E-2</v>
      </c>
      <c r="O86" s="7" t="s">
        <v>137</v>
      </c>
      <c r="P86" s="111">
        <f t="shared" si="0"/>
        <v>3.2292000000000001E-2</v>
      </c>
      <c r="Q86" s="7"/>
    </row>
    <row r="87" spans="1:17">
      <c r="A87" s="41" t="s">
        <v>39</v>
      </c>
      <c r="B87" s="42" t="s">
        <v>39</v>
      </c>
      <c r="C87" s="43" t="s">
        <v>50</v>
      </c>
      <c r="D87" s="41" t="s">
        <v>39</v>
      </c>
      <c r="E87" s="44" t="s">
        <v>39</v>
      </c>
      <c r="F87" s="45"/>
      <c r="G87" s="45"/>
      <c r="H87" s="46">
        <v>13.1</v>
      </c>
      <c r="I87" s="47"/>
      <c r="J87" s="47"/>
      <c r="K87" s="45">
        <v>328.27</v>
      </c>
      <c r="L87" s="48">
        <v>5489.46</v>
      </c>
      <c r="M87" s="7"/>
      <c r="N87" s="7"/>
      <c r="O87" s="7"/>
      <c r="P87" s="111"/>
      <c r="Q87" s="7"/>
    </row>
    <row r="88" spans="1:17" ht="46.5">
      <c r="A88" s="19">
        <v>7</v>
      </c>
      <c r="B88" s="20" t="s">
        <v>79</v>
      </c>
      <c r="C88" s="21" t="s">
        <v>80</v>
      </c>
      <c r="D88" s="22" t="s">
        <v>81</v>
      </c>
      <c r="E88" s="23">
        <v>1.0951000000000001E-2</v>
      </c>
      <c r="F88" s="24">
        <v>12711.13</v>
      </c>
      <c r="G88" s="24"/>
      <c r="H88" s="31" t="s">
        <v>39</v>
      </c>
      <c r="I88" s="25" t="s">
        <v>82</v>
      </c>
      <c r="J88" s="25"/>
      <c r="K88" s="24"/>
      <c r="L88" s="36"/>
      <c r="M88" s="7"/>
      <c r="N88" s="7"/>
      <c r="O88" s="7"/>
      <c r="P88" s="111"/>
      <c r="Q88" s="7"/>
    </row>
    <row r="89" spans="1:17" ht="15.5" hidden="1" customHeight="1" outlineLevel="1">
      <c r="A89" s="19" t="s">
        <v>39</v>
      </c>
      <c r="B89" s="20" t="s">
        <v>39</v>
      </c>
      <c r="C89" s="21" t="s">
        <v>41</v>
      </c>
      <c r="D89" s="22" t="s">
        <v>39</v>
      </c>
      <c r="E89" s="23" t="s">
        <v>39</v>
      </c>
      <c r="F89" s="24">
        <v>1492.36</v>
      </c>
      <c r="G89" s="24">
        <v>1.1499999999999999</v>
      </c>
      <c r="H89" s="31">
        <v>18.79</v>
      </c>
      <c r="I89" s="25"/>
      <c r="J89" s="25">
        <v>26.09</v>
      </c>
      <c r="K89" s="24">
        <v>490.34</v>
      </c>
      <c r="L89" s="36" t="s">
        <v>39</v>
      </c>
      <c r="M89" s="7"/>
      <c r="N89" s="7"/>
      <c r="O89" s="7"/>
      <c r="P89" s="111" t="e">
        <f t="shared" si="0"/>
        <v>#VALUE!</v>
      </c>
      <c r="Q89" s="7"/>
    </row>
    <row r="90" spans="1:17" ht="15.5" hidden="1" customHeight="1" outlineLevel="1">
      <c r="A90" s="19" t="s">
        <v>39</v>
      </c>
      <c r="B90" s="20" t="s">
        <v>39</v>
      </c>
      <c r="C90" s="21" t="s">
        <v>42</v>
      </c>
      <c r="D90" s="22" t="s">
        <v>39</v>
      </c>
      <c r="E90" s="23" t="s">
        <v>39</v>
      </c>
      <c r="F90" s="24">
        <v>289.60000000000002</v>
      </c>
      <c r="G90" s="24">
        <v>1.25</v>
      </c>
      <c r="H90" s="31">
        <v>3.96</v>
      </c>
      <c r="I90" s="25"/>
      <c r="J90" s="25">
        <v>12.2</v>
      </c>
      <c r="K90" s="24">
        <v>48.36</v>
      </c>
      <c r="L90" s="36" t="s">
        <v>39</v>
      </c>
      <c r="M90" s="7"/>
      <c r="N90" s="7"/>
      <c r="O90" s="7"/>
      <c r="P90" s="111" t="e">
        <f t="shared" si="0"/>
        <v>#VALUE!</v>
      </c>
      <c r="Q90" s="7"/>
    </row>
    <row r="91" spans="1:17" ht="15.5" hidden="1" customHeight="1" outlineLevel="1">
      <c r="A91" s="19" t="s">
        <v>39</v>
      </c>
      <c r="B91" s="20" t="s">
        <v>39</v>
      </c>
      <c r="C91" s="21" t="s">
        <v>43</v>
      </c>
      <c r="D91" s="22" t="s">
        <v>39</v>
      </c>
      <c r="E91" s="23" t="s">
        <v>39</v>
      </c>
      <c r="F91" s="67" t="s">
        <v>83</v>
      </c>
      <c r="G91" s="24">
        <v>1.25</v>
      </c>
      <c r="H91" s="68" t="s">
        <v>84</v>
      </c>
      <c r="I91" s="25"/>
      <c r="J91" s="25">
        <v>26.09</v>
      </c>
      <c r="K91" s="67" t="s">
        <v>85</v>
      </c>
      <c r="L91" s="36" t="s">
        <v>39</v>
      </c>
      <c r="M91" s="7"/>
      <c r="N91" s="7"/>
      <c r="O91" s="7"/>
      <c r="P91" s="111" t="e">
        <f t="shared" si="0"/>
        <v>#VALUE!</v>
      </c>
      <c r="Q91" s="7"/>
    </row>
    <row r="92" spans="1:17" ht="15.5" hidden="1" customHeight="1" outlineLevel="1">
      <c r="A92" s="19" t="s">
        <v>39</v>
      </c>
      <c r="B92" s="20" t="s">
        <v>39</v>
      </c>
      <c r="C92" s="21" t="s">
        <v>44</v>
      </c>
      <c r="D92" s="22" t="s">
        <v>39</v>
      </c>
      <c r="E92" s="23" t="s">
        <v>39</v>
      </c>
      <c r="F92" s="24">
        <v>10929.17</v>
      </c>
      <c r="G92" s="24"/>
      <c r="H92" s="31">
        <v>119.69</v>
      </c>
      <c r="I92" s="25"/>
      <c r="J92" s="25">
        <v>4.16</v>
      </c>
      <c r="K92" s="24">
        <v>497.9</v>
      </c>
      <c r="L92" s="36" t="s">
        <v>39</v>
      </c>
      <c r="M92" s="7"/>
      <c r="N92" s="7"/>
      <c r="O92" s="7"/>
      <c r="P92" s="111" t="e">
        <f t="shared" si="0"/>
        <v>#VALUE!</v>
      </c>
      <c r="Q92" s="7"/>
    </row>
    <row r="93" spans="1:17" ht="15.5" hidden="1" customHeight="1" outlineLevel="1">
      <c r="A93" s="19" t="s">
        <v>39</v>
      </c>
      <c r="B93" s="20" t="s">
        <v>39</v>
      </c>
      <c r="C93" s="21" t="s">
        <v>45</v>
      </c>
      <c r="D93" s="22" t="s">
        <v>46</v>
      </c>
      <c r="E93" s="23">
        <v>118</v>
      </c>
      <c r="F93" s="24"/>
      <c r="G93" s="24"/>
      <c r="H93" s="31">
        <v>23.22</v>
      </c>
      <c r="I93" s="25"/>
      <c r="J93" s="25">
        <v>118</v>
      </c>
      <c r="K93" s="24">
        <v>606.05999999999995</v>
      </c>
      <c r="L93" s="36" t="s">
        <v>39</v>
      </c>
      <c r="M93" s="7"/>
      <c r="N93" s="7"/>
      <c r="O93" s="7"/>
      <c r="P93" s="111" t="e">
        <f t="shared" si="0"/>
        <v>#VALUE!</v>
      </c>
      <c r="Q93" s="7"/>
    </row>
    <row r="94" spans="1:17" ht="15.5" hidden="1" customHeight="1" outlineLevel="1">
      <c r="A94" s="19" t="s">
        <v>39</v>
      </c>
      <c r="B94" s="20" t="s">
        <v>39</v>
      </c>
      <c r="C94" s="21" t="s">
        <v>47</v>
      </c>
      <c r="D94" s="22" t="s">
        <v>46</v>
      </c>
      <c r="E94" s="23">
        <v>63</v>
      </c>
      <c r="F94" s="24"/>
      <c r="G94" s="24"/>
      <c r="H94" s="31">
        <v>12.4</v>
      </c>
      <c r="I94" s="25"/>
      <c r="J94" s="25">
        <v>63</v>
      </c>
      <c r="K94" s="24">
        <v>323.57</v>
      </c>
      <c r="L94" s="36" t="s">
        <v>39</v>
      </c>
      <c r="M94" s="7"/>
      <c r="N94" s="7"/>
      <c r="O94" s="7"/>
      <c r="P94" s="111" t="e">
        <f t="shared" si="0"/>
        <v>#VALUE!</v>
      </c>
      <c r="Q94" s="7"/>
    </row>
    <row r="95" spans="1:17" outlineLevel="1">
      <c r="A95" s="19" t="s">
        <v>39</v>
      </c>
      <c r="B95" s="20" t="s">
        <v>39</v>
      </c>
      <c r="C95" s="21" t="s">
        <v>48</v>
      </c>
      <c r="D95" s="22" t="s">
        <v>49</v>
      </c>
      <c r="E95" s="23">
        <v>170.75</v>
      </c>
      <c r="F95" s="24"/>
      <c r="G95" s="24">
        <v>1.1499999999999999</v>
      </c>
      <c r="H95" s="31" t="s">
        <v>39</v>
      </c>
      <c r="I95" s="25"/>
      <c r="J95" s="25"/>
      <c r="K95" s="24"/>
      <c r="L95" s="105">
        <v>2.15</v>
      </c>
      <c r="M95" s="112" t="s">
        <v>136</v>
      </c>
      <c r="N95" s="111">
        <f>E88</f>
        <v>1.0951000000000001E-2</v>
      </c>
      <c r="O95" s="7" t="s">
        <v>137</v>
      </c>
      <c r="P95" s="111">
        <f t="shared" si="0"/>
        <v>2.354465E-2</v>
      </c>
      <c r="Q95" s="7"/>
    </row>
    <row r="96" spans="1:17">
      <c r="A96" s="41" t="s">
        <v>39</v>
      </c>
      <c r="B96" s="42" t="s">
        <v>39</v>
      </c>
      <c r="C96" s="43" t="s">
        <v>50</v>
      </c>
      <c r="D96" s="41" t="s">
        <v>39</v>
      </c>
      <c r="E96" s="44" t="s">
        <v>39</v>
      </c>
      <c r="F96" s="45"/>
      <c r="G96" s="45"/>
      <c r="H96" s="46">
        <v>178.06</v>
      </c>
      <c r="I96" s="47"/>
      <c r="J96" s="47"/>
      <c r="K96" s="45">
        <v>1966.23</v>
      </c>
      <c r="L96" s="48">
        <v>179547.99</v>
      </c>
      <c r="M96" s="7"/>
      <c r="N96" s="7"/>
      <c r="O96" s="7"/>
      <c r="P96" s="111"/>
      <c r="Q96" s="7"/>
    </row>
    <row r="97" spans="1:17" ht="62" hidden="1">
      <c r="A97" s="57">
        <v>8</v>
      </c>
      <c r="B97" s="58" t="s">
        <v>86</v>
      </c>
      <c r="C97" s="59" t="s">
        <v>87</v>
      </c>
      <c r="D97" s="60" t="s">
        <v>70</v>
      </c>
      <c r="E97" s="61">
        <v>1.0951</v>
      </c>
      <c r="F97" s="62">
        <v>3564.06</v>
      </c>
      <c r="G97" s="62"/>
      <c r="H97" s="63">
        <v>3903</v>
      </c>
      <c r="I97" s="64" t="s">
        <v>88</v>
      </c>
      <c r="J97" s="64">
        <v>1.37</v>
      </c>
      <c r="K97" s="65">
        <v>5347.11</v>
      </c>
      <c r="L97" s="66" t="s">
        <v>39</v>
      </c>
      <c r="M97" s="7"/>
      <c r="N97" s="7"/>
      <c r="O97" s="7"/>
      <c r="P97" s="111"/>
      <c r="Q97" s="7"/>
    </row>
    <row r="98" spans="1:17" ht="46.5">
      <c r="A98" s="19">
        <v>9</v>
      </c>
      <c r="B98" s="20" t="s">
        <v>89</v>
      </c>
      <c r="C98" s="21" t="s">
        <v>90</v>
      </c>
      <c r="D98" s="22" t="s">
        <v>91</v>
      </c>
      <c r="E98" s="23">
        <v>0.02</v>
      </c>
      <c r="F98" s="24">
        <v>838.37</v>
      </c>
      <c r="G98" s="24"/>
      <c r="H98" s="31" t="s">
        <v>39</v>
      </c>
      <c r="I98" s="25" t="s">
        <v>92</v>
      </c>
      <c r="J98" s="25"/>
      <c r="K98" s="24"/>
      <c r="L98" s="36" t="s">
        <v>39</v>
      </c>
      <c r="M98" s="7"/>
      <c r="N98" s="7"/>
      <c r="O98" s="7"/>
      <c r="P98" s="111"/>
      <c r="Q98" s="7"/>
    </row>
    <row r="99" spans="1:17" hidden="1" outlineLevel="1">
      <c r="A99" s="19" t="s">
        <v>39</v>
      </c>
      <c r="B99" s="20" t="s">
        <v>39</v>
      </c>
      <c r="C99" s="21" t="s">
        <v>41</v>
      </c>
      <c r="D99" s="22" t="s">
        <v>39</v>
      </c>
      <c r="E99" s="23" t="s">
        <v>39</v>
      </c>
      <c r="F99" s="24">
        <v>835.08</v>
      </c>
      <c r="G99" s="24">
        <v>1.1499999999999999</v>
      </c>
      <c r="H99" s="31">
        <v>19.21</v>
      </c>
      <c r="I99" s="25"/>
      <c r="J99" s="25">
        <v>26.09</v>
      </c>
      <c r="K99" s="24">
        <v>501.11</v>
      </c>
      <c r="L99" s="36" t="s">
        <v>39</v>
      </c>
      <c r="M99" s="7"/>
      <c r="N99" s="7"/>
      <c r="O99" s="7"/>
      <c r="P99" s="111" t="e">
        <f t="shared" si="0"/>
        <v>#VALUE!</v>
      </c>
      <c r="Q99" s="7"/>
    </row>
    <row r="100" spans="1:17" hidden="1" outlineLevel="1">
      <c r="A100" s="19" t="s">
        <v>39</v>
      </c>
      <c r="B100" s="20" t="s">
        <v>39</v>
      </c>
      <c r="C100" s="21" t="s">
        <v>42</v>
      </c>
      <c r="D100" s="22" t="s">
        <v>39</v>
      </c>
      <c r="E100" s="23" t="s">
        <v>39</v>
      </c>
      <c r="F100" s="24">
        <v>3.29</v>
      </c>
      <c r="G100" s="24">
        <v>1.25</v>
      </c>
      <c r="H100" s="31">
        <v>0.08</v>
      </c>
      <c r="I100" s="25"/>
      <c r="J100" s="25">
        <v>12.28</v>
      </c>
      <c r="K100" s="24">
        <v>1.01</v>
      </c>
      <c r="L100" s="36" t="s">
        <v>39</v>
      </c>
      <c r="M100" s="7"/>
      <c r="N100" s="7"/>
      <c r="O100" s="7"/>
      <c r="P100" s="111" t="e">
        <f t="shared" si="0"/>
        <v>#VALUE!</v>
      </c>
      <c r="Q100" s="7"/>
    </row>
    <row r="101" spans="1:17" hidden="1" outlineLevel="1">
      <c r="A101" s="19" t="s">
        <v>39</v>
      </c>
      <c r="B101" s="20" t="s">
        <v>39</v>
      </c>
      <c r="C101" s="21" t="s">
        <v>43</v>
      </c>
      <c r="D101" s="22" t="s">
        <v>39</v>
      </c>
      <c r="E101" s="23" t="s">
        <v>39</v>
      </c>
      <c r="F101" s="67" t="s">
        <v>93</v>
      </c>
      <c r="G101" s="24">
        <v>1.25</v>
      </c>
      <c r="H101" s="68" t="s">
        <v>94</v>
      </c>
      <c r="I101" s="25"/>
      <c r="J101" s="25">
        <v>26.09</v>
      </c>
      <c r="K101" s="67" t="s">
        <v>95</v>
      </c>
      <c r="L101" s="36" t="s">
        <v>39</v>
      </c>
      <c r="M101" s="7"/>
      <c r="N101" s="7"/>
      <c r="O101" s="7"/>
      <c r="P101" s="111" t="e">
        <f t="shared" si="0"/>
        <v>#VALUE!</v>
      </c>
      <c r="Q101" s="7"/>
    </row>
    <row r="102" spans="1:17" hidden="1" outlineLevel="1">
      <c r="A102" s="19" t="s">
        <v>39</v>
      </c>
      <c r="B102" s="20" t="s">
        <v>39</v>
      </c>
      <c r="C102" s="21" t="s">
        <v>44</v>
      </c>
      <c r="D102" s="22" t="s">
        <v>39</v>
      </c>
      <c r="E102" s="23" t="s">
        <v>39</v>
      </c>
      <c r="F102" s="24"/>
      <c r="G102" s="24"/>
      <c r="H102" s="31" t="s">
        <v>39</v>
      </c>
      <c r="I102" s="25"/>
      <c r="J102" s="25"/>
      <c r="K102" s="24"/>
      <c r="L102" s="36" t="s">
        <v>39</v>
      </c>
      <c r="M102" s="7"/>
      <c r="N102" s="7"/>
      <c r="O102" s="7"/>
      <c r="P102" s="111" t="e">
        <f t="shared" si="0"/>
        <v>#VALUE!</v>
      </c>
      <c r="Q102" s="7"/>
    </row>
    <row r="103" spans="1:17" hidden="1" outlineLevel="1">
      <c r="A103" s="19" t="s">
        <v>39</v>
      </c>
      <c r="B103" s="20" t="s">
        <v>39</v>
      </c>
      <c r="C103" s="21" t="s">
        <v>45</v>
      </c>
      <c r="D103" s="22" t="s">
        <v>46</v>
      </c>
      <c r="E103" s="23">
        <v>118</v>
      </c>
      <c r="F103" s="24"/>
      <c r="G103" s="24"/>
      <c r="H103" s="31">
        <v>22.68</v>
      </c>
      <c r="I103" s="25"/>
      <c r="J103" s="25">
        <v>118</v>
      </c>
      <c r="K103" s="24">
        <v>591.76</v>
      </c>
      <c r="L103" s="36" t="s">
        <v>39</v>
      </c>
      <c r="M103" s="7"/>
      <c r="N103" s="7"/>
      <c r="O103" s="7"/>
      <c r="P103" s="111" t="e">
        <f t="shared" si="0"/>
        <v>#VALUE!</v>
      </c>
      <c r="Q103" s="7"/>
    </row>
    <row r="104" spans="1:17" hidden="1" outlineLevel="1">
      <c r="A104" s="19" t="s">
        <v>39</v>
      </c>
      <c r="B104" s="20" t="s">
        <v>39</v>
      </c>
      <c r="C104" s="21" t="s">
        <v>47</v>
      </c>
      <c r="D104" s="22" t="s">
        <v>46</v>
      </c>
      <c r="E104" s="23">
        <v>63</v>
      </c>
      <c r="F104" s="24"/>
      <c r="G104" s="24"/>
      <c r="H104" s="31">
        <v>12.11</v>
      </c>
      <c r="I104" s="25"/>
      <c r="J104" s="25">
        <v>63</v>
      </c>
      <c r="K104" s="24">
        <v>315.94</v>
      </c>
      <c r="L104" s="36" t="s">
        <v>39</v>
      </c>
      <c r="M104" s="7"/>
      <c r="N104" s="7"/>
      <c r="O104" s="7"/>
      <c r="P104" s="111" t="e">
        <f t="shared" si="0"/>
        <v>#VALUE!</v>
      </c>
      <c r="Q104" s="7"/>
    </row>
    <row r="105" spans="1:17" outlineLevel="1">
      <c r="A105" s="19" t="s">
        <v>39</v>
      </c>
      <c r="B105" s="20" t="s">
        <v>39</v>
      </c>
      <c r="C105" s="21" t="s">
        <v>48</v>
      </c>
      <c r="D105" s="22" t="s">
        <v>49</v>
      </c>
      <c r="E105" s="23">
        <v>75.3</v>
      </c>
      <c r="F105" s="24"/>
      <c r="G105" s="24">
        <v>1.1499999999999999</v>
      </c>
      <c r="H105" s="31" t="s">
        <v>39</v>
      </c>
      <c r="I105" s="25"/>
      <c r="J105" s="25"/>
      <c r="K105" s="24"/>
      <c r="L105" s="105">
        <v>1.73</v>
      </c>
      <c r="M105" s="112" t="s">
        <v>136</v>
      </c>
      <c r="N105" s="111">
        <f>E98</f>
        <v>0.02</v>
      </c>
      <c r="O105" s="7" t="s">
        <v>137</v>
      </c>
      <c r="P105" s="111">
        <f t="shared" si="0"/>
        <v>3.4599999999999999E-2</v>
      </c>
      <c r="Q105" s="7"/>
    </row>
    <row r="106" spans="1:17">
      <c r="A106" s="41" t="s">
        <v>39</v>
      </c>
      <c r="B106" s="42" t="s">
        <v>39</v>
      </c>
      <c r="C106" s="43" t="s">
        <v>50</v>
      </c>
      <c r="D106" s="41" t="s">
        <v>39</v>
      </c>
      <c r="E106" s="44" t="s">
        <v>39</v>
      </c>
      <c r="F106" s="45"/>
      <c r="G106" s="45"/>
      <c r="H106" s="46">
        <v>54.08</v>
      </c>
      <c r="I106" s="47"/>
      <c r="J106" s="47"/>
      <c r="K106" s="45">
        <v>1409.82</v>
      </c>
      <c r="L106" s="48">
        <v>70491</v>
      </c>
      <c r="M106" s="7"/>
      <c r="N106" s="7"/>
      <c r="O106" s="7"/>
      <c r="P106" s="111"/>
      <c r="Q106" s="7"/>
    </row>
    <row r="107" spans="1:17" ht="62">
      <c r="A107" s="19">
        <v>10</v>
      </c>
      <c r="B107" s="20" t="s">
        <v>96</v>
      </c>
      <c r="C107" s="21" t="s">
        <v>97</v>
      </c>
      <c r="D107" s="22" t="s">
        <v>81</v>
      </c>
      <c r="E107" s="23">
        <v>1.8568000000000001E-2</v>
      </c>
      <c r="F107" s="24">
        <v>15965.86</v>
      </c>
      <c r="G107" s="24"/>
      <c r="H107" s="31" t="s">
        <v>39</v>
      </c>
      <c r="I107" s="25" t="s">
        <v>98</v>
      </c>
      <c r="J107" s="25"/>
      <c r="K107" s="24"/>
      <c r="L107" s="36"/>
      <c r="M107" s="7"/>
      <c r="N107" s="7"/>
      <c r="O107" s="7"/>
      <c r="P107" s="111"/>
      <c r="Q107" s="7"/>
    </row>
    <row r="108" spans="1:17" hidden="1" outlineLevel="1">
      <c r="A108" s="19" t="s">
        <v>39</v>
      </c>
      <c r="B108" s="20" t="s">
        <v>39</v>
      </c>
      <c r="C108" s="21" t="s">
        <v>41</v>
      </c>
      <c r="D108" s="22" t="s">
        <v>39</v>
      </c>
      <c r="E108" s="23" t="s">
        <v>39</v>
      </c>
      <c r="F108" s="24">
        <v>1780.86</v>
      </c>
      <c r="G108" s="24">
        <v>1.1499999999999999</v>
      </c>
      <c r="H108" s="31">
        <v>38.03</v>
      </c>
      <c r="I108" s="25"/>
      <c r="J108" s="25">
        <v>26.09</v>
      </c>
      <c r="K108" s="24">
        <v>992.13</v>
      </c>
      <c r="L108" s="36" t="s">
        <v>39</v>
      </c>
      <c r="M108" s="7"/>
      <c r="N108" s="7"/>
      <c r="O108" s="7"/>
      <c r="P108" s="111" t="e">
        <f t="shared" si="0"/>
        <v>#VALUE!</v>
      </c>
      <c r="Q108" s="7"/>
    </row>
    <row r="109" spans="1:17" hidden="1" outlineLevel="1">
      <c r="A109" s="19" t="s">
        <v>39</v>
      </c>
      <c r="B109" s="20" t="s">
        <v>39</v>
      </c>
      <c r="C109" s="21" t="s">
        <v>42</v>
      </c>
      <c r="D109" s="22" t="s">
        <v>39</v>
      </c>
      <c r="E109" s="23" t="s">
        <v>39</v>
      </c>
      <c r="F109" s="24">
        <v>267.39999999999998</v>
      </c>
      <c r="G109" s="24">
        <v>1.25</v>
      </c>
      <c r="H109" s="31">
        <v>6.21</v>
      </c>
      <c r="I109" s="25"/>
      <c r="J109" s="25">
        <v>12.24</v>
      </c>
      <c r="K109" s="24">
        <v>75.97</v>
      </c>
      <c r="L109" s="36" t="s">
        <v>39</v>
      </c>
      <c r="M109" s="7"/>
      <c r="N109" s="7"/>
      <c r="O109" s="7"/>
      <c r="P109" s="111" t="e">
        <f t="shared" si="0"/>
        <v>#VALUE!</v>
      </c>
      <c r="Q109" s="7"/>
    </row>
    <row r="110" spans="1:17" hidden="1" outlineLevel="1">
      <c r="A110" s="19" t="s">
        <v>39</v>
      </c>
      <c r="B110" s="20" t="s">
        <v>39</v>
      </c>
      <c r="C110" s="21" t="s">
        <v>43</v>
      </c>
      <c r="D110" s="22" t="s">
        <v>39</v>
      </c>
      <c r="E110" s="23" t="s">
        <v>39</v>
      </c>
      <c r="F110" s="67" t="s">
        <v>99</v>
      </c>
      <c r="G110" s="24">
        <v>1.25</v>
      </c>
      <c r="H110" s="68" t="s">
        <v>100</v>
      </c>
      <c r="I110" s="25"/>
      <c r="J110" s="25">
        <v>26.09</v>
      </c>
      <c r="K110" s="67" t="s">
        <v>101</v>
      </c>
      <c r="L110" s="36" t="s">
        <v>39</v>
      </c>
      <c r="M110" s="7"/>
      <c r="N110" s="7"/>
      <c r="O110" s="7"/>
      <c r="P110" s="111" t="e">
        <f t="shared" si="0"/>
        <v>#VALUE!</v>
      </c>
      <c r="Q110" s="7"/>
    </row>
    <row r="111" spans="1:17" hidden="1" outlineLevel="1">
      <c r="A111" s="19" t="s">
        <v>39</v>
      </c>
      <c r="B111" s="20" t="s">
        <v>39</v>
      </c>
      <c r="C111" s="21" t="s">
        <v>44</v>
      </c>
      <c r="D111" s="22" t="s">
        <v>39</v>
      </c>
      <c r="E111" s="23" t="s">
        <v>39</v>
      </c>
      <c r="F111" s="24">
        <v>13917.6</v>
      </c>
      <c r="G111" s="24"/>
      <c r="H111" s="31">
        <v>258.42</v>
      </c>
      <c r="I111" s="25"/>
      <c r="J111" s="25">
        <v>4.16</v>
      </c>
      <c r="K111" s="24">
        <v>1075.03</v>
      </c>
      <c r="L111" s="36" t="s">
        <v>39</v>
      </c>
      <c r="M111" s="7"/>
      <c r="N111" s="7"/>
      <c r="O111" s="7"/>
      <c r="P111" s="111" t="e">
        <f t="shared" si="0"/>
        <v>#VALUE!</v>
      </c>
      <c r="Q111" s="7"/>
    </row>
    <row r="112" spans="1:17" hidden="1" outlineLevel="1">
      <c r="A112" s="19" t="s">
        <v>39</v>
      </c>
      <c r="B112" s="20" t="s">
        <v>39</v>
      </c>
      <c r="C112" s="21" t="s">
        <v>45</v>
      </c>
      <c r="D112" s="22" t="s">
        <v>46</v>
      </c>
      <c r="E112" s="23">
        <v>118</v>
      </c>
      <c r="F112" s="24"/>
      <c r="G112" s="24"/>
      <c r="H112" s="31">
        <v>46.4</v>
      </c>
      <c r="I112" s="25"/>
      <c r="J112" s="25">
        <v>118</v>
      </c>
      <c r="K112" s="24">
        <v>1210.43</v>
      </c>
      <c r="L112" s="36" t="s">
        <v>39</v>
      </c>
      <c r="M112" s="7"/>
      <c r="N112" s="7"/>
      <c r="O112" s="7"/>
      <c r="P112" s="111" t="e">
        <f t="shared" si="0"/>
        <v>#VALUE!</v>
      </c>
      <c r="Q112" s="7"/>
    </row>
    <row r="113" spans="1:17" hidden="1" outlineLevel="1">
      <c r="A113" s="19" t="s">
        <v>39</v>
      </c>
      <c r="B113" s="20" t="s">
        <v>39</v>
      </c>
      <c r="C113" s="21" t="s">
        <v>47</v>
      </c>
      <c r="D113" s="22" t="s">
        <v>46</v>
      </c>
      <c r="E113" s="23">
        <v>63</v>
      </c>
      <c r="F113" s="24"/>
      <c r="G113" s="24"/>
      <c r="H113" s="31">
        <v>24.77</v>
      </c>
      <c r="I113" s="25"/>
      <c r="J113" s="25">
        <v>63</v>
      </c>
      <c r="K113" s="24">
        <v>646.25</v>
      </c>
      <c r="L113" s="36" t="s">
        <v>39</v>
      </c>
      <c r="M113" s="7"/>
      <c r="N113" s="7"/>
      <c r="O113" s="7"/>
      <c r="P113" s="111" t="e">
        <f t="shared" si="0"/>
        <v>#VALUE!</v>
      </c>
      <c r="Q113" s="7"/>
    </row>
    <row r="114" spans="1:17" outlineLevel="1">
      <c r="A114" s="19" t="s">
        <v>39</v>
      </c>
      <c r="B114" s="20" t="s">
        <v>39</v>
      </c>
      <c r="C114" s="21" t="s">
        <v>48</v>
      </c>
      <c r="D114" s="22" t="s">
        <v>49</v>
      </c>
      <c r="E114" s="23">
        <v>201</v>
      </c>
      <c r="F114" s="24"/>
      <c r="G114" s="24">
        <v>1.1499999999999999</v>
      </c>
      <c r="H114" s="31" t="s">
        <v>39</v>
      </c>
      <c r="I114" s="25"/>
      <c r="J114" s="25"/>
      <c r="K114" s="24"/>
      <c r="L114" s="105">
        <v>4.29</v>
      </c>
      <c r="M114" s="112" t="s">
        <v>136</v>
      </c>
      <c r="N114" s="111">
        <f>L114</f>
        <v>4.29</v>
      </c>
      <c r="O114" s="7" t="s">
        <v>137</v>
      </c>
      <c r="P114" s="111">
        <f t="shared" si="0"/>
        <v>18.4041</v>
      </c>
      <c r="Q114" s="7"/>
    </row>
    <row r="115" spans="1:17">
      <c r="A115" s="41" t="s">
        <v>39</v>
      </c>
      <c r="B115" s="42" t="s">
        <v>39</v>
      </c>
      <c r="C115" s="43" t="s">
        <v>50</v>
      </c>
      <c r="D115" s="41" t="s">
        <v>39</v>
      </c>
      <c r="E115" s="44" t="s">
        <v>39</v>
      </c>
      <c r="F115" s="45"/>
      <c r="G115" s="45"/>
      <c r="H115" s="46">
        <v>373.83</v>
      </c>
      <c r="I115" s="47"/>
      <c r="J115" s="47"/>
      <c r="K115" s="45">
        <v>3999.81</v>
      </c>
      <c r="L115" s="48">
        <v>215414.15</v>
      </c>
      <c r="M115" s="7"/>
      <c r="N115" s="7"/>
      <c r="O115" s="7"/>
      <c r="P115" s="7"/>
      <c r="Q115" s="7"/>
    </row>
    <row r="116" spans="1:17" ht="62" hidden="1">
      <c r="A116" s="49">
        <v>11</v>
      </c>
      <c r="B116" s="50" t="s">
        <v>102</v>
      </c>
      <c r="C116" s="51" t="s">
        <v>103</v>
      </c>
      <c r="D116" s="52" t="s">
        <v>104</v>
      </c>
      <c r="E116" s="53">
        <v>23.92</v>
      </c>
      <c r="F116" s="54">
        <v>113.33</v>
      </c>
      <c r="G116" s="54"/>
      <c r="H116" s="55">
        <v>2710.85</v>
      </c>
      <c r="I116" s="56" t="s">
        <v>105</v>
      </c>
      <c r="J116" s="56">
        <v>6.42</v>
      </c>
      <c r="K116" s="45">
        <v>17403.71</v>
      </c>
      <c r="L116" s="29" t="s">
        <v>39</v>
      </c>
      <c r="M116" s="7"/>
      <c r="N116" s="7"/>
      <c r="O116" s="7"/>
      <c r="P116" s="7"/>
      <c r="Q116" s="7"/>
    </row>
    <row r="117" spans="1:17" ht="62" hidden="1">
      <c r="A117" s="49">
        <v>12</v>
      </c>
      <c r="B117" s="50" t="s">
        <v>106</v>
      </c>
      <c r="C117" s="51" t="s">
        <v>107</v>
      </c>
      <c r="D117" s="52" t="s">
        <v>104</v>
      </c>
      <c r="E117" s="53">
        <v>5.98</v>
      </c>
      <c r="F117" s="54">
        <v>58.84</v>
      </c>
      <c r="G117" s="54"/>
      <c r="H117" s="55">
        <v>351.86</v>
      </c>
      <c r="I117" s="56" t="s">
        <v>108</v>
      </c>
      <c r="J117" s="56">
        <v>2.94</v>
      </c>
      <c r="K117" s="45">
        <v>1034.48</v>
      </c>
      <c r="L117" s="29" t="s">
        <v>39</v>
      </c>
      <c r="M117" s="7"/>
      <c r="N117" s="7"/>
      <c r="O117" s="7"/>
      <c r="P117" s="7"/>
      <c r="Q117" s="7"/>
    </row>
    <row r="118" spans="1:17" ht="62" hidden="1">
      <c r="A118" s="57">
        <v>13</v>
      </c>
      <c r="B118" s="58" t="s">
        <v>109</v>
      </c>
      <c r="C118" s="59" t="s">
        <v>110</v>
      </c>
      <c r="D118" s="60" t="s">
        <v>111</v>
      </c>
      <c r="E118" s="61">
        <v>1.1499999999999999</v>
      </c>
      <c r="F118" s="62">
        <v>33.380000000000003</v>
      </c>
      <c r="G118" s="62"/>
      <c r="H118" s="63">
        <v>38.39</v>
      </c>
      <c r="I118" s="64" t="s">
        <v>108</v>
      </c>
      <c r="J118" s="64">
        <v>2.94</v>
      </c>
      <c r="K118" s="65">
        <v>112.86</v>
      </c>
      <c r="L118" s="66" t="s">
        <v>39</v>
      </c>
      <c r="M118" s="7"/>
      <c r="N118" s="7"/>
      <c r="O118" s="7"/>
      <c r="P118" s="7"/>
      <c r="Q118" s="7"/>
    </row>
    <row r="119" spans="1:17" ht="32.15" customHeight="1">
      <c r="A119" s="19"/>
      <c r="B119" s="20"/>
      <c r="C119" s="79" t="s">
        <v>112</v>
      </c>
      <c r="D119" s="80"/>
      <c r="E119" s="80"/>
      <c r="F119" s="80"/>
      <c r="G119" s="80"/>
      <c r="H119" s="38">
        <v>7836.01</v>
      </c>
      <c r="I119" s="39"/>
      <c r="J119" s="39"/>
      <c r="K119" s="37">
        <v>36114.29</v>
      </c>
      <c r="L119" s="40" t="s">
        <v>113</v>
      </c>
      <c r="M119" s="7"/>
      <c r="N119" s="7"/>
      <c r="O119" s="7"/>
      <c r="P119" s="7"/>
      <c r="Q119" s="7"/>
    </row>
    <row r="120" spans="1:17" hidden="1">
      <c r="A120" s="19"/>
      <c r="B120" s="20"/>
      <c r="C120" s="77" t="s">
        <v>114</v>
      </c>
      <c r="D120" s="78"/>
      <c r="E120" s="78"/>
      <c r="F120" s="78"/>
      <c r="G120" s="78"/>
      <c r="H120" s="31">
        <v>127372.67</v>
      </c>
      <c r="I120" s="25"/>
      <c r="J120" s="25"/>
      <c r="K120" s="72">
        <v>303141.67</v>
      </c>
      <c r="L120" s="36" t="s">
        <v>113</v>
      </c>
      <c r="M120" s="7"/>
      <c r="N120" s="7"/>
      <c r="O120" s="7"/>
      <c r="P120" s="7"/>
      <c r="Q120" s="7"/>
    </row>
    <row r="121" spans="1:17" hidden="1">
      <c r="A121" s="19"/>
      <c r="B121" s="20"/>
      <c r="C121" s="77" t="s">
        <v>115</v>
      </c>
      <c r="D121" s="78"/>
      <c r="E121" s="78"/>
      <c r="F121" s="78"/>
      <c r="G121" s="78"/>
      <c r="H121" s="31" t="s">
        <v>39</v>
      </c>
      <c r="I121" s="25"/>
      <c r="J121" s="25"/>
      <c r="K121" s="72"/>
      <c r="L121" s="36" t="s">
        <v>113</v>
      </c>
      <c r="M121" s="7"/>
      <c r="N121" s="7"/>
      <c r="O121" s="7"/>
      <c r="P121" s="7"/>
      <c r="Q121" s="7"/>
    </row>
    <row r="122" spans="1:17" hidden="1">
      <c r="A122" s="19"/>
      <c r="B122" s="20"/>
      <c r="C122" s="77" t="s">
        <v>116</v>
      </c>
      <c r="D122" s="78"/>
      <c r="E122" s="78"/>
      <c r="F122" s="78"/>
      <c r="G122" s="78"/>
      <c r="H122" s="31">
        <v>1362.66</v>
      </c>
      <c r="I122" s="25"/>
      <c r="J122" s="25"/>
      <c r="K122" s="72">
        <v>35548.660000000003</v>
      </c>
      <c r="L122" s="36" t="s">
        <v>113</v>
      </c>
      <c r="M122" s="7"/>
      <c r="N122" s="7"/>
      <c r="O122" s="7"/>
      <c r="P122" s="7"/>
      <c r="Q122" s="7"/>
    </row>
    <row r="123" spans="1:17" hidden="1">
      <c r="A123" s="19"/>
      <c r="B123" s="20"/>
      <c r="C123" s="77" t="s">
        <v>117</v>
      </c>
      <c r="D123" s="78"/>
      <c r="E123" s="78"/>
      <c r="F123" s="78"/>
      <c r="G123" s="78"/>
      <c r="H123" s="31">
        <v>125470.81</v>
      </c>
      <c r="I123" s="25"/>
      <c r="J123" s="25"/>
      <c r="K123" s="72">
        <v>263608.62</v>
      </c>
      <c r="L123" s="36" t="s">
        <v>113</v>
      </c>
      <c r="M123" s="7"/>
      <c r="N123" s="7"/>
      <c r="O123" s="7"/>
      <c r="P123" s="7"/>
      <c r="Q123" s="7"/>
    </row>
    <row r="124" spans="1:17" hidden="1">
      <c r="A124" s="19"/>
      <c r="B124" s="20"/>
      <c r="C124" s="77" t="s">
        <v>118</v>
      </c>
      <c r="D124" s="78"/>
      <c r="E124" s="78"/>
      <c r="F124" s="78"/>
      <c r="G124" s="78"/>
      <c r="H124" s="31">
        <v>561.91999999999996</v>
      </c>
      <c r="I124" s="25"/>
      <c r="J124" s="25"/>
      <c r="K124" s="72">
        <v>4578.32</v>
      </c>
      <c r="L124" s="36" t="s">
        <v>113</v>
      </c>
      <c r="M124" s="7"/>
      <c r="N124" s="7"/>
      <c r="O124" s="7"/>
      <c r="P124" s="7"/>
      <c r="Q124" s="7"/>
    </row>
    <row r="125" spans="1:17" hidden="1">
      <c r="A125" s="19"/>
      <c r="B125" s="20"/>
      <c r="C125" s="75" t="s">
        <v>119</v>
      </c>
      <c r="D125" s="76"/>
      <c r="E125" s="76"/>
      <c r="F125" s="76"/>
      <c r="G125" s="76"/>
      <c r="H125" s="38">
        <v>1416.61</v>
      </c>
      <c r="I125" s="39"/>
      <c r="J125" s="39"/>
      <c r="K125" s="71">
        <v>36956.660000000003</v>
      </c>
      <c r="L125" s="40" t="s">
        <v>113</v>
      </c>
      <c r="M125" s="7"/>
      <c r="N125" s="7"/>
      <c r="O125" s="7"/>
      <c r="P125" s="7"/>
      <c r="Q125" s="7"/>
    </row>
    <row r="126" spans="1:17" hidden="1">
      <c r="A126" s="19"/>
      <c r="B126" s="20"/>
      <c r="C126" s="75" t="s">
        <v>120</v>
      </c>
      <c r="D126" s="76"/>
      <c r="E126" s="76"/>
      <c r="F126" s="76"/>
      <c r="G126" s="76"/>
      <c r="H126" s="38">
        <v>920.12</v>
      </c>
      <c r="I126" s="39"/>
      <c r="J126" s="39"/>
      <c r="K126" s="71">
        <v>24003.27</v>
      </c>
      <c r="L126" s="40" t="s">
        <v>113</v>
      </c>
      <c r="M126" s="7"/>
      <c r="N126" s="7"/>
      <c r="O126" s="7"/>
      <c r="P126" s="7"/>
      <c r="Q126" s="7"/>
    </row>
    <row r="127" spans="1:17" hidden="1">
      <c r="A127" s="19"/>
      <c r="B127" s="20"/>
      <c r="C127" s="75" t="s">
        <v>121</v>
      </c>
      <c r="D127" s="76"/>
      <c r="E127" s="76"/>
      <c r="F127" s="76"/>
      <c r="G127" s="76"/>
      <c r="H127" s="38" t="s">
        <v>39</v>
      </c>
      <c r="I127" s="39"/>
      <c r="J127" s="39"/>
      <c r="K127" s="71"/>
      <c r="L127" s="40" t="s">
        <v>113</v>
      </c>
      <c r="M127" s="7"/>
      <c r="N127" s="7"/>
      <c r="O127" s="7"/>
      <c r="P127" s="7"/>
      <c r="Q127" s="7"/>
    </row>
    <row r="128" spans="1:17" hidden="1">
      <c r="A128" s="19"/>
      <c r="B128" s="20"/>
      <c r="C128" s="77" t="s">
        <v>122</v>
      </c>
      <c r="D128" s="78"/>
      <c r="E128" s="78"/>
      <c r="F128" s="78"/>
      <c r="G128" s="78"/>
      <c r="H128" s="31">
        <v>129423.66</v>
      </c>
      <c r="I128" s="25"/>
      <c r="J128" s="25"/>
      <c r="K128" s="72">
        <v>359492.82</v>
      </c>
      <c r="L128" s="36" t="s">
        <v>113</v>
      </c>
      <c r="M128" s="7"/>
      <c r="N128" s="7"/>
      <c r="O128" s="7"/>
      <c r="P128" s="7"/>
      <c r="Q128" s="7"/>
    </row>
    <row r="129" spans="1:17" hidden="1">
      <c r="A129" s="19"/>
      <c r="B129" s="20"/>
      <c r="C129" s="77" t="s">
        <v>123</v>
      </c>
      <c r="D129" s="78"/>
      <c r="E129" s="78"/>
      <c r="F129" s="78"/>
      <c r="G129" s="78"/>
      <c r="H129" s="31">
        <v>285.74</v>
      </c>
      <c r="I129" s="25"/>
      <c r="J129" s="25"/>
      <c r="K129" s="72">
        <v>4608.78</v>
      </c>
      <c r="L129" s="36" t="s">
        <v>113</v>
      </c>
      <c r="M129" s="7"/>
      <c r="N129" s="7"/>
      <c r="O129" s="7"/>
      <c r="P129" s="7"/>
      <c r="Q129" s="7"/>
    </row>
    <row r="130" spans="1:17">
      <c r="A130" s="19"/>
      <c r="B130" s="20"/>
      <c r="C130" s="77" t="s">
        <v>124</v>
      </c>
      <c r="D130" s="78"/>
      <c r="E130" s="78"/>
      <c r="F130" s="78"/>
      <c r="G130" s="78"/>
      <c r="H130" s="31">
        <v>129709.4</v>
      </c>
      <c r="I130" s="25"/>
      <c r="J130" s="25"/>
      <c r="K130" s="72">
        <v>364101.6</v>
      </c>
      <c r="L130" s="36" t="s">
        <v>113</v>
      </c>
      <c r="M130" s="7"/>
      <c r="N130" s="7"/>
      <c r="O130" s="7"/>
      <c r="P130" s="7"/>
      <c r="Q130" s="7"/>
    </row>
    <row r="131" spans="1:17">
      <c r="A131" s="19"/>
      <c r="B131" s="20"/>
      <c r="C131" s="77" t="s">
        <v>125</v>
      </c>
      <c r="D131" s="78"/>
      <c r="E131" s="78"/>
      <c r="F131" s="78"/>
      <c r="G131" s="78"/>
      <c r="H131" s="31">
        <v>23347.69</v>
      </c>
      <c r="I131" s="25"/>
      <c r="J131" s="25"/>
      <c r="K131" s="72">
        <v>65538.289999999994</v>
      </c>
      <c r="L131" s="36" t="s">
        <v>113</v>
      </c>
      <c r="M131" s="7"/>
      <c r="N131" s="7"/>
      <c r="O131" s="7"/>
      <c r="P131" s="7"/>
      <c r="Q131" s="7"/>
    </row>
    <row r="132" spans="1:17">
      <c r="A132" s="19"/>
      <c r="B132" s="20"/>
      <c r="C132" s="75" t="s">
        <v>126</v>
      </c>
      <c r="D132" s="76"/>
      <c r="E132" s="76"/>
      <c r="F132" s="76"/>
      <c r="G132" s="76"/>
      <c r="H132" s="38">
        <v>153057.09</v>
      </c>
      <c r="I132" s="39"/>
      <c r="J132" s="39"/>
      <c r="K132" s="71">
        <v>429639.89</v>
      </c>
      <c r="L132" s="40" t="s">
        <v>113</v>
      </c>
      <c r="M132" s="7"/>
      <c r="N132" s="7"/>
      <c r="O132" s="7"/>
      <c r="P132" s="7"/>
      <c r="Q132" s="7"/>
    </row>
    <row r="133" spans="1:17">
      <c r="A133" s="19"/>
      <c r="B133" s="20"/>
      <c r="C133" s="21"/>
      <c r="D133" s="22"/>
      <c r="E133" s="23"/>
      <c r="F133" s="24"/>
      <c r="G133" s="24"/>
      <c r="H133" s="31"/>
      <c r="I133" s="25"/>
      <c r="J133" s="25"/>
      <c r="K133" s="24"/>
      <c r="L133" s="36"/>
      <c r="M133" s="7"/>
      <c r="N133" s="7"/>
      <c r="O133" s="7"/>
      <c r="P133" s="7"/>
      <c r="Q133" s="7"/>
    </row>
    <row r="134" spans="1:17">
      <c r="A134" s="19"/>
      <c r="B134" s="20"/>
      <c r="C134" s="21"/>
      <c r="D134" s="22"/>
      <c r="E134" s="23"/>
      <c r="F134" s="24"/>
      <c r="G134" s="24"/>
      <c r="H134" s="31"/>
      <c r="I134" s="25"/>
      <c r="J134" s="25"/>
      <c r="K134" s="24"/>
      <c r="L134" s="36"/>
      <c r="M134" s="7"/>
      <c r="N134" s="7"/>
      <c r="O134" s="7"/>
      <c r="P134" s="7"/>
      <c r="Q134" s="7"/>
    </row>
    <row r="135" spans="1:17">
      <c r="A135" s="19"/>
      <c r="B135" s="20"/>
      <c r="C135" s="21"/>
      <c r="D135" s="22"/>
      <c r="E135" s="23"/>
      <c r="F135" s="24"/>
      <c r="G135" s="24"/>
      <c r="H135" s="31"/>
      <c r="I135" s="25"/>
      <c r="J135" s="25"/>
      <c r="K135" s="24"/>
      <c r="M135" s="7"/>
      <c r="N135" s="7"/>
      <c r="O135" s="7"/>
      <c r="P135" s="7"/>
      <c r="Q135" s="7"/>
    </row>
    <row r="136" spans="1:17" ht="46.5">
      <c r="A136" s="19"/>
      <c r="B136" s="20"/>
      <c r="C136" s="106" t="s">
        <v>48</v>
      </c>
      <c r="D136" s="107"/>
      <c r="E136" s="108"/>
      <c r="F136" s="109"/>
      <c r="G136" s="113">
        <f>P114+P105+P95+P86+P77+P68+P59+P50+P41</f>
        <v>32.526134770000006</v>
      </c>
      <c r="H136" s="110" t="s">
        <v>135</v>
      </c>
      <c r="I136" s="25"/>
      <c r="J136" s="114">
        <f>G136/8</f>
        <v>4.0657668462500007</v>
      </c>
      <c r="K136" s="109" t="s">
        <v>138</v>
      </c>
      <c r="L136" s="36"/>
      <c r="M136" s="7"/>
      <c r="N136" s="7"/>
      <c r="O136" s="7"/>
      <c r="P136" s="7"/>
      <c r="Q136" s="7"/>
    </row>
    <row r="137" spans="1:17">
      <c r="A137" s="19"/>
      <c r="B137" s="20"/>
      <c r="C137" s="21"/>
      <c r="D137" s="22"/>
      <c r="E137" s="23"/>
      <c r="F137" s="24"/>
      <c r="G137" s="24"/>
      <c r="H137" s="31"/>
      <c r="I137" s="25"/>
      <c r="J137" s="25"/>
      <c r="K137" s="24"/>
      <c r="L137" s="36"/>
      <c r="M137" s="7"/>
      <c r="N137" s="7"/>
      <c r="O137" s="7"/>
      <c r="P137" s="7"/>
      <c r="Q137" s="7"/>
    </row>
    <row r="138" spans="1:17">
      <c r="A138" s="19"/>
      <c r="B138" s="20"/>
      <c r="C138" s="21"/>
      <c r="D138" s="22"/>
      <c r="E138" s="23"/>
      <c r="F138" s="24"/>
      <c r="G138" s="24"/>
      <c r="H138" s="31"/>
      <c r="I138" s="25"/>
      <c r="J138" s="25"/>
      <c r="K138" s="24"/>
      <c r="L138" s="36"/>
      <c r="M138" s="7"/>
      <c r="N138" s="7"/>
      <c r="O138" s="7"/>
      <c r="P138" s="7"/>
      <c r="Q138" s="7"/>
    </row>
    <row r="139" spans="1:17">
      <c r="A139" s="19"/>
      <c r="B139" s="20"/>
      <c r="C139" s="21"/>
      <c r="D139" s="22"/>
      <c r="E139" s="23"/>
      <c r="F139" s="24"/>
      <c r="G139" s="24"/>
      <c r="H139" s="31"/>
      <c r="I139" s="25"/>
      <c r="J139" s="25"/>
      <c r="K139" s="24"/>
      <c r="L139" s="36"/>
      <c r="M139" s="7"/>
      <c r="N139" s="7"/>
      <c r="O139" s="7"/>
      <c r="P139" s="7"/>
      <c r="Q139" s="7"/>
    </row>
    <row r="140" spans="1:17">
      <c r="A140" s="19"/>
      <c r="B140" s="20"/>
      <c r="C140" s="21"/>
      <c r="D140" s="22"/>
      <c r="E140" s="23"/>
      <c r="F140" s="24"/>
      <c r="G140" s="24"/>
      <c r="H140" s="31"/>
      <c r="I140" s="25"/>
      <c r="J140" s="25"/>
      <c r="K140" s="24"/>
      <c r="L140" s="36"/>
      <c r="M140" s="7"/>
      <c r="N140" s="7"/>
      <c r="O140" s="7"/>
      <c r="P140" s="7"/>
      <c r="Q140" s="7"/>
    </row>
    <row r="141" spans="1:17">
      <c r="A141" s="7"/>
      <c r="B141" s="33"/>
      <c r="C141" s="85"/>
      <c r="D141" s="85"/>
      <c r="E141" s="85"/>
      <c r="F141" s="85"/>
      <c r="G141" s="85"/>
      <c r="H141" s="32"/>
      <c r="I141" s="7"/>
      <c r="J141" s="7"/>
      <c r="K141" s="8"/>
      <c r="L141" s="30"/>
      <c r="M141" s="7"/>
      <c r="N141" s="7"/>
      <c r="O141" s="7"/>
      <c r="P141" s="7"/>
      <c r="Q141" s="7"/>
    </row>
    <row r="142" spans="1:17">
      <c r="M142" s="7"/>
      <c r="N142" s="7"/>
      <c r="O142" s="7"/>
      <c r="P142" s="7"/>
      <c r="Q142" s="7"/>
    </row>
    <row r="146" spans="1:17">
      <c r="A146" s="2"/>
      <c r="B146" s="9" t="s">
        <v>19</v>
      </c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7">
      <c r="A147" s="2"/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>
      <c r="A148" s="2"/>
      <c r="B148" s="9" t="s">
        <v>20</v>
      </c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>
      <c r="M149" s="2"/>
      <c r="N149" s="2"/>
      <c r="O149" s="2"/>
      <c r="P149" s="2"/>
      <c r="Q149" s="2"/>
    </row>
  </sheetData>
  <mergeCells count="46">
    <mergeCell ref="E27:E29"/>
    <mergeCell ref="F27:F29"/>
    <mergeCell ref="G27:G29"/>
    <mergeCell ref="J3:L3"/>
    <mergeCell ref="A15:L15"/>
    <mergeCell ref="I22:J22"/>
    <mergeCell ref="K22:L22"/>
    <mergeCell ref="A12:L12"/>
    <mergeCell ref="A16:L16"/>
    <mergeCell ref="A18:L18"/>
    <mergeCell ref="A19:L19"/>
    <mergeCell ref="A4:D4"/>
    <mergeCell ref="J4:L4"/>
    <mergeCell ref="A5:D5"/>
    <mergeCell ref="C141:G141"/>
    <mergeCell ref="A27:A29"/>
    <mergeCell ref="E23:G23"/>
    <mergeCell ref="I23:J23"/>
    <mergeCell ref="K23:L23"/>
    <mergeCell ref="E24:G24"/>
    <mergeCell ref="I24:J24"/>
    <mergeCell ref="K24:L24"/>
    <mergeCell ref="H27:H29"/>
    <mergeCell ref="I27:I29"/>
    <mergeCell ref="I25:L25"/>
    <mergeCell ref="J27:J29"/>
    <mergeCell ref="K27:K29"/>
    <mergeCell ref="B27:B29"/>
    <mergeCell ref="C27:C29"/>
    <mergeCell ref="D27:D29"/>
    <mergeCell ref="A32:L32"/>
    <mergeCell ref="A33:L33"/>
    <mergeCell ref="C119:G119"/>
    <mergeCell ref="C125:G125"/>
    <mergeCell ref="C120:G120"/>
    <mergeCell ref="C121:G121"/>
    <mergeCell ref="C122:G122"/>
    <mergeCell ref="C123:G123"/>
    <mergeCell ref="C124:G124"/>
    <mergeCell ref="C132:G132"/>
    <mergeCell ref="C126:G126"/>
    <mergeCell ref="C127:G127"/>
    <mergeCell ref="C128:G128"/>
    <mergeCell ref="C129:G129"/>
    <mergeCell ref="C130:G130"/>
    <mergeCell ref="C131:G131"/>
  </mergeCells>
  <phoneticPr fontId="0" type="noConversion"/>
  <pageMargins left="0.78740157480314965" right="0.19685039370078741" top="0.39370078740157483" bottom="0.39370078740157483" header="0.23622047244094491" footer="0.23622047244094491"/>
  <pageSetup paperSize="9" scale="63" fitToHeight="30000" orientation="portrait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keywords>12.03.2008</cp:keywords>
  <cp:lastModifiedBy>Kopytova_EV</cp:lastModifiedBy>
  <cp:lastPrinted>2018-10-05T06:35:43Z</cp:lastPrinted>
  <dcterms:created xsi:type="dcterms:W3CDTF">2003-01-28T12:33:10Z</dcterms:created>
  <dcterms:modified xsi:type="dcterms:W3CDTF">2018-10-31T09:14:07Z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