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R34" i="1"/>
  <c r="R30" s="1"/>
  <c r="C13" s="1"/>
  <c r="R12"/>
  <c r="C21" s="1"/>
  <c r="R10"/>
  <c r="C22" s="1"/>
  <c r="R25"/>
  <c r="C15" s="1"/>
  <c r="R22"/>
  <c r="C17" s="1"/>
  <c r="R20"/>
  <c r="R36"/>
  <c r="R46"/>
  <c r="C16" s="1"/>
  <c r="K15"/>
  <c r="T20" l="1"/>
  <c r="V14" s="1"/>
  <c r="C11" s="1"/>
  <c r="R32"/>
  <c r="C20" s="1"/>
  <c r="R14" l="1"/>
  <c r="C10" s="1"/>
  <c r="C23"/>
  <c r="C18"/>
  <c r="T10"/>
  <c r="C19" l="1"/>
  <c r="T14"/>
</calcChain>
</file>

<file path=xl/sharedStrings.xml><?xml version="1.0" encoding="utf-8"?>
<sst xmlns="http://schemas.openxmlformats.org/spreadsheetml/2006/main" count="40" uniqueCount="40">
  <si>
    <t>Dтруб.=</t>
  </si>
  <si>
    <t>Lтр.=</t>
  </si>
  <si>
    <t>Vосн.=</t>
  </si>
  <si>
    <t>Vпазух</t>
  </si>
  <si>
    <t>Шир.тр.=</t>
  </si>
  <si>
    <t>П=</t>
  </si>
  <si>
    <t>Vподсып=</t>
  </si>
  <si>
    <t>V песка всего=</t>
  </si>
  <si>
    <t>Vщебн. дороги=</t>
  </si>
  <si>
    <t>Hтр=</t>
  </si>
  <si>
    <t>Vгрунт.засып с дорогой=</t>
  </si>
  <si>
    <t>Vгрунт вывоз с дорогой=</t>
  </si>
  <si>
    <t>Vтруб=</t>
  </si>
  <si>
    <t>Lдороги=</t>
  </si>
  <si>
    <t>Vпес.дороги=</t>
  </si>
  <si>
    <t>Vгрунт. вывоз=</t>
  </si>
  <si>
    <t>Vпесок засып=</t>
  </si>
  <si>
    <t>Vщеб=</t>
  </si>
  <si>
    <t>Hколодца=</t>
  </si>
  <si>
    <t>Dколодца=</t>
  </si>
  <si>
    <t>Hосн=</t>
  </si>
  <si>
    <t>Dкотлов=</t>
  </si>
  <si>
    <t>Vколодца=</t>
  </si>
  <si>
    <t>Кпес=1,1</t>
  </si>
  <si>
    <t>Kпес=1,1</t>
  </si>
  <si>
    <t>Разработка грунта в отвал</t>
  </si>
  <si>
    <t>Разработка грунта в самосвал</t>
  </si>
  <si>
    <t>Устройство основания под трубопроводы</t>
  </si>
  <si>
    <t>Устройство основания под колодец</t>
  </si>
  <si>
    <t>Засыпка вручную траншей</t>
  </si>
  <si>
    <t xml:space="preserve">Механизированная засыпка песком </t>
  </si>
  <si>
    <t xml:space="preserve">Уплотнение грунта </t>
  </si>
  <si>
    <t>Устройство подстилающих из песка для дороги</t>
  </si>
  <si>
    <t>Устройство подстилающих из щебня для дороги</t>
  </si>
  <si>
    <t>Механизированная засыпка грунтом</t>
  </si>
  <si>
    <t>Vгрунт. засып. =</t>
  </si>
  <si>
    <t>Vгрунт вывоз ==</t>
  </si>
  <si>
    <t>Разработка грунта в котлованах в самосвал</t>
  </si>
  <si>
    <t>Всего песка для засыпки бех осн.</t>
  </si>
  <si>
    <t>ИСХ. ДАННЫЕ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</si>
</sst>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9C65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/>
      <right/>
      <top/>
      <bottom style="double">
        <color rgb="FF3F3F3F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9" fillId="5" borderId="10" applyNumberFormat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4" fillId="2" borderId="2" xfId="1" applyFont="1" applyBorder="1" applyAlignment="1">
      <alignment wrapText="1"/>
    </xf>
    <xf numFmtId="0" fontId="4" fillId="2" borderId="3" xfId="1" applyFont="1" applyBorder="1" applyAlignment="1">
      <alignment wrapText="1"/>
    </xf>
    <xf numFmtId="0" fontId="4" fillId="2" borderId="4" xfId="1" applyFont="1" applyBorder="1" applyAlignment="1">
      <alignment wrapText="1"/>
    </xf>
    <xf numFmtId="0" fontId="4" fillId="2" borderId="7" xfId="1" applyFont="1" applyBorder="1" applyAlignment="1">
      <alignment wrapText="1"/>
    </xf>
    <xf numFmtId="0" fontId="4" fillId="2" borderId="8" xfId="1" applyFont="1" applyBorder="1" applyAlignment="1">
      <alignment wrapText="1"/>
    </xf>
    <xf numFmtId="0" fontId="4" fillId="2" borderId="9" xfId="1" applyFont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4" fillId="2" borderId="5" xfId="1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4" fillId="2" borderId="6" xfId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1" fillId="2" borderId="4" xfId="1" applyBorder="1" applyAlignment="1">
      <alignment wrapText="1"/>
    </xf>
    <xf numFmtId="0" fontId="1" fillId="2" borderId="6" xfId="1" applyBorder="1" applyAlignment="1">
      <alignment wrapText="1"/>
    </xf>
    <xf numFmtId="0" fontId="1" fillId="2" borderId="2" xfId="1" applyBorder="1" applyAlignment="1">
      <alignment wrapText="1"/>
    </xf>
    <xf numFmtId="0" fontId="1" fillId="2" borderId="5" xfId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" fillId="2" borderId="7" xfId="1" applyBorder="1" applyAlignment="1">
      <alignment wrapText="1"/>
    </xf>
    <xf numFmtId="0" fontId="1" fillId="2" borderId="9" xfId="1" applyBorder="1" applyAlignment="1">
      <alignment wrapText="1"/>
    </xf>
    <xf numFmtId="0" fontId="0" fillId="0" borderId="1" xfId="0" applyBorder="1" applyAlignment="1">
      <alignment wrapText="1"/>
    </xf>
    <xf numFmtId="0" fontId="10" fillId="0" borderId="0" xfId="0" applyFont="1" applyAlignment="1">
      <alignment wrapText="1"/>
    </xf>
    <xf numFmtId="0" fontId="8" fillId="0" borderId="1" xfId="0" applyFont="1" applyBorder="1" applyAlignment="1" applyProtection="1">
      <alignment wrapText="1"/>
    </xf>
    <xf numFmtId="0" fontId="3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9" fillId="5" borderId="11" xfId="2" applyBorder="1" applyAlignment="1">
      <alignment horizontal="center" wrapText="1"/>
    </xf>
    <xf numFmtId="0" fontId="9" fillId="5" borderId="12" xfId="2" applyBorder="1" applyAlignment="1">
      <alignment horizontal="center" wrapText="1"/>
    </xf>
    <xf numFmtId="0" fontId="9" fillId="5" borderId="13" xfId="2" applyBorder="1" applyAlignment="1">
      <alignment horizontal="center" wrapText="1"/>
    </xf>
    <xf numFmtId="0" fontId="9" fillId="5" borderId="14" xfId="2" applyBorder="1" applyAlignment="1">
      <alignment horizontal="center" wrapText="1"/>
    </xf>
    <xf numFmtId="0" fontId="9" fillId="5" borderId="15" xfId="2" applyBorder="1" applyAlignment="1">
      <alignment horizontal="center" wrapText="1"/>
    </xf>
    <xf numFmtId="0" fontId="9" fillId="5" borderId="16" xfId="2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</cellXfs>
  <cellStyles count="3">
    <cellStyle name="Контрольная ячейка" xfId="2" builtinId="23"/>
    <cellStyle name="Нейтральный" xfId="1" builtinId="2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54"/>
  <sheetViews>
    <sheetView tabSelected="1" topLeftCell="A3" workbookViewId="0">
      <selection activeCell="K32" sqref="K32"/>
    </sheetView>
  </sheetViews>
  <sheetFormatPr defaultRowHeight="15"/>
  <cols>
    <col min="1" max="1" width="30" customWidth="1"/>
    <col min="2" max="2" width="9.140625" customWidth="1"/>
    <col min="3" max="3" width="13.140625" customWidth="1"/>
    <col min="4" max="4" width="9" customWidth="1"/>
    <col min="5" max="5" width="9.140625" hidden="1" customWidth="1"/>
    <col min="6" max="6" width="2.140625" hidden="1" customWidth="1"/>
    <col min="7" max="7" width="9.140625" hidden="1" customWidth="1"/>
    <col min="9" max="9" width="12.28515625" customWidth="1"/>
    <col min="10" max="11" width="12.85546875" customWidth="1"/>
    <col min="17" max="17" width="16.28515625" customWidth="1"/>
    <col min="18" max="18" width="19.7109375" customWidth="1"/>
    <col min="19" max="19" width="13.7109375" customWidth="1"/>
    <col min="20" max="20" width="13.5703125" customWidth="1"/>
  </cols>
  <sheetData>
    <row r="2" spans="1:24" ht="25.5" customHeight="1"/>
    <row r="3" spans="1:24" ht="25.5" customHeight="1"/>
    <row r="4" spans="1:24" hidden="1"/>
    <row r="5" spans="1:24" hidden="1"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4" hidden="1"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2"/>
    </row>
    <row r="7" spans="1:24" ht="24.75" customHeight="1">
      <c r="A7" s="1"/>
      <c r="B7" s="1"/>
      <c r="C7" s="1"/>
      <c r="D7" s="3"/>
      <c r="E7" s="2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2"/>
    </row>
    <row r="8" spans="1:24" ht="30" customHeight="1">
      <c r="A8" s="1"/>
      <c r="B8" s="1"/>
      <c r="C8" s="1"/>
      <c r="D8" s="3"/>
      <c r="E8" s="2"/>
      <c r="F8" s="2"/>
      <c r="G8" s="3"/>
      <c r="H8" s="3"/>
      <c r="I8" s="3"/>
      <c r="J8" s="4"/>
      <c r="K8" s="4" t="s">
        <v>39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2"/>
    </row>
    <row r="9" spans="1:24">
      <c r="A9" s="1"/>
      <c r="B9" s="1"/>
      <c r="C9" s="1"/>
      <c r="D9" s="3"/>
      <c r="E9" s="2"/>
      <c r="F9" s="2"/>
      <c r="G9" s="3"/>
      <c r="H9" s="3"/>
      <c r="I9" s="3"/>
      <c r="J9" s="4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"/>
    </row>
    <row r="10" spans="1:24">
      <c r="A10" s="1" t="s">
        <v>25</v>
      </c>
      <c r="B10" s="1"/>
      <c r="C10" s="1">
        <f>R14</f>
        <v>0</v>
      </c>
      <c r="D10" s="3"/>
      <c r="E10" s="2"/>
      <c r="F10" s="2"/>
      <c r="G10" s="3"/>
      <c r="H10" s="3"/>
      <c r="I10" s="3"/>
      <c r="J10" s="4" t="s">
        <v>1</v>
      </c>
      <c r="K10" s="5"/>
      <c r="L10" s="3"/>
      <c r="M10" s="6"/>
      <c r="N10" s="7"/>
      <c r="O10" s="7"/>
      <c r="P10" s="8"/>
      <c r="Q10" s="48" t="s">
        <v>8</v>
      </c>
      <c r="R10" s="49">
        <f>0.2*K16*K12</f>
        <v>0</v>
      </c>
      <c r="S10" s="50" t="s">
        <v>11</v>
      </c>
      <c r="T10" s="65">
        <f>T20+R12+R10+K15</f>
        <v>0</v>
      </c>
      <c r="U10" s="3"/>
      <c r="V10" s="3"/>
      <c r="W10" s="3"/>
      <c r="X10" s="2"/>
    </row>
    <row r="11" spans="1:24">
      <c r="A11" s="1" t="s">
        <v>26</v>
      </c>
      <c r="B11" s="1"/>
      <c r="C11" s="1">
        <f>V14</f>
        <v>0</v>
      </c>
      <c r="D11" s="3"/>
      <c r="E11" s="2"/>
      <c r="F11" s="2"/>
      <c r="G11" s="3"/>
      <c r="H11" s="3"/>
      <c r="I11" s="3"/>
      <c r="J11" s="4" t="s">
        <v>0</v>
      </c>
      <c r="K11" s="5"/>
      <c r="L11" s="3"/>
      <c r="M11" s="9"/>
      <c r="N11" s="10"/>
      <c r="O11" s="10"/>
      <c r="P11" s="11"/>
      <c r="Q11" s="48"/>
      <c r="R11" s="49"/>
      <c r="S11" s="50"/>
      <c r="T11" s="65"/>
      <c r="U11" s="3"/>
      <c r="V11" s="3"/>
      <c r="W11" s="3"/>
      <c r="X11" s="2"/>
    </row>
    <row r="12" spans="1:24">
      <c r="A12" s="1"/>
      <c r="B12" s="1"/>
      <c r="C12" s="1"/>
      <c r="D12" s="3"/>
      <c r="E12" s="2"/>
      <c r="F12" s="2"/>
      <c r="G12" s="3"/>
      <c r="H12" s="3"/>
      <c r="I12" s="3"/>
      <c r="J12" s="4" t="s">
        <v>4</v>
      </c>
      <c r="K12" s="5"/>
      <c r="L12" s="3"/>
      <c r="M12" s="12"/>
      <c r="N12" s="13"/>
      <c r="O12" s="13"/>
      <c r="P12" s="14"/>
      <c r="Q12" s="48" t="s">
        <v>14</v>
      </c>
      <c r="R12" s="49">
        <f>0.2*K16*K12</f>
        <v>0</v>
      </c>
      <c r="S12" s="50"/>
      <c r="T12" s="65"/>
      <c r="U12" s="3"/>
      <c r="V12" s="3"/>
      <c r="W12" s="3"/>
      <c r="X12" s="2"/>
    </row>
    <row r="13" spans="1:24" ht="30">
      <c r="A13" s="1" t="s">
        <v>37</v>
      </c>
      <c r="B13" s="1"/>
      <c r="C13" s="1">
        <f>R30</f>
        <v>0</v>
      </c>
      <c r="D13" s="3"/>
      <c r="E13" s="2"/>
      <c r="F13" s="2"/>
      <c r="G13" s="3"/>
      <c r="H13" s="3"/>
      <c r="I13" s="3"/>
      <c r="J13" s="30" t="s">
        <v>5</v>
      </c>
      <c r="K13" s="47">
        <v>3.14</v>
      </c>
      <c r="L13" s="3"/>
      <c r="M13" s="15"/>
      <c r="N13" s="16"/>
      <c r="O13" s="16"/>
      <c r="P13" s="17"/>
      <c r="Q13" s="48"/>
      <c r="R13" s="49"/>
      <c r="S13" s="50"/>
      <c r="T13" s="65"/>
      <c r="U13" s="3"/>
      <c r="V13" s="3"/>
      <c r="W13" s="3"/>
      <c r="X13" s="2"/>
    </row>
    <row r="14" spans="1:24">
      <c r="A14" s="1"/>
      <c r="B14" s="1"/>
      <c r="C14" s="1"/>
      <c r="D14" s="3"/>
      <c r="E14" s="2"/>
      <c r="F14" s="2"/>
      <c r="G14" s="3"/>
      <c r="H14" s="3"/>
      <c r="I14" s="3"/>
      <c r="J14" s="4" t="s">
        <v>9</v>
      </c>
      <c r="K14" s="5"/>
      <c r="L14" s="3"/>
      <c r="M14" s="18"/>
      <c r="N14" s="19"/>
      <c r="O14" s="19"/>
      <c r="P14" s="20"/>
      <c r="Q14" s="48" t="s">
        <v>35</v>
      </c>
      <c r="R14" s="49">
        <f>K14*K10*K12-T20-R12-R10</f>
        <v>0</v>
      </c>
      <c r="S14" s="50" t="s">
        <v>10</v>
      </c>
      <c r="T14" s="54">
        <f>R14-R12-R10-K15</f>
        <v>0</v>
      </c>
      <c r="U14" s="52" t="s">
        <v>36</v>
      </c>
      <c r="V14" s="49">
        <f>T20+K15+R12+R10</f>
        <v>0</v>
      </c>
      <c r="W14" s="3"/>
      <c r="X14" s="2"/>
    </row>
    <row r="15" spans="1:24" ht="30">
      <c r="A15" s="1" t="s">
        <v>27</v>
      </c>
      <c r="B15" s="1"/>
      <c r="C15" s="1">
        <f>R25</f>
        <v>0</v>
      </c>
      <c r="D15" s="3"/>
      <c r="E15" s="2"/>
      <c r="F15" s="2"/>
      <c r="G15" s="3"/>
      <c r="H15" s="3"/>
      <c r="I15" s="3"/>
      <c r="J15" s="30" t="s">
        <v>12</v>
      </c>
      <c r="K15" s="31">
        <f>K10*K13*((K11/2)*(K11/2))</f>
        <v>0</v>
      </c>
      <c r="L15" s="3"/>
      <c r="M15" s="18"/>
      <c r="N15" s="19"/>
      <c r="O15" s="19"/>
      <c r="P15" s="20"/>
      <c r="Q15" s="48"/>
      <c r="R15" s="49"/>
      <c r="S15" s="50"/>
      <c r="T15" s="54"/>
      <c r="U15" s="52"/>
      <c r="V15" s="49"/>
      <c r="W15" s="3"/>
      <c r="X15" s="2"/>
    </row>
    <row r="16" spans="1:24" ht="30">
      <c r="A16" s="1" t="s">
        <v>28</v>
      </c>
      <c r="B16" s="1"/>
      <c r="C16" s="1">
        <f>R46</f>
        <v>0</v>
      </c>
      <c r="D16" s="3"/>
      <c r="E16" s="2"/>
      <c r="F16" s="2"/>
      <c r="G16" s="3"/>
      <c r="H16" s="3"/>
      <c r="I16" s="3"/>
      <c r="J16" s="4" t="s">
        <v>13</v>
      </c>
      <c r="K16" s="5"/>
      <c r="L16" s="3"/>
      <c r="M16" s="18"/>
      <c r="N16" s="19"/>
      <c r="O16" s="19"/>
      <c r="P16" s="20"/>
      <c r="Q16" s="48"/>
      <c r="R16" s="49"/>
      <c r="S16" s="50"/>
      <c r="T16" s="54"/>
      <c r="U16" s="52"/>
      <c r="V16" s="49"/>
      <c r="W16" s="3"/>
      <c r="X16" s="2"/>
    </row>
    <row r="17" spans="1:25">
      <c r="A17" s="1" t="s">
        <v>29</v>
      </c>
      <c r="B17" s="1"/>
      <c r="C17" s="1">
        <f>R22</f>
        <v>0</v>
      </c>
      <c r="D17" s="3"/>
      <c r="E17" s="2"/>
      <c r="F17" s="2"/>
      <c r="G17" s="3"/>
      <c r="H17" s="3"/>
      <c r="I17" s="3"/>
      <c r="J17" s="4"/>
      <c r="K17" s="21"/>
      <c r="L17" s="3"/>
      <c r="M17" s="18"/>
      <c r="N17" s="19"/>
      <c r="O17" s="19"/>
      <c r="P17" s="20"/>
      <c r="Q17" s="48"/>
      <c r="R17" s="49"/>
      <c r="S17" s="50"/>
      <c r="T17" s="54"/>
      <c r="U17" s="52"/>
      <c r="V17" s="49"/>
      <c r="W17" s="3"/>
      <c r="X17" s="2"/>
    </row>
    <row r="18" spans="1:25" ht="30">
      <c r="A18" s="1" t="s">
        <v>30</v>
      </c>
      <c r="B18" s="1"/>
      <c r="C18" s="1">
        <f>R20+R32</f>
        <v>0</v>
      </c>
      <c r="D18" s="3"/>
      <c r="E18" s="2"/>
      <c r="F18" s="2"/>
      <c r="G18" s="3"/>
      <c r="H18" s="3"/>
      <c r="I18" s="3"/>
      <c r="J18" s="3"/>
      <c r="K18" s="21"/>
      <c r="L18" s="3"/>
      <c r="M18" s="18"/>
      <c r="N18" s="19"/>
      <c r="O18" s="19"/>
      <c r="P18" s="20"/>
      <c r="Q18" s="48"/>
      <c r="R18" s="49"/>
      <c r="S18" s="50"/>
      <c r="T18" s="54"/>
      <c r="U18" s="52"/>
      <c r="V18" s="49"/>
      <c r="W18" s="3"/>
      <c r="X18" s="2"/>
    </row>
    <row r="19" spans="1:25" ht="30">
      <c r="A19" s="1" t="s">
        <v>34</v>
      </c>
      <c r="B19" s="1"/>
      <c r="C19" s="1">
        <f>R14</f>
        <v>0</v>
      </c>
      <c r="D19" s="3"/>
      <c r="E19" s="2"/>
      <c r="F19" s="2"/>
      <c r="G19" s="3"/>
      <c r="H19" s="3"/>
      <c r="I19" s="3"/>
      <c r="J19" s="3"/>
      <c r="K19" s="21"/>
      <c r="L19" s="3"/>
      <c r="M19" s="18"/>
      <c r="N19" s="19"/>
      <c r="O19" s="19"/>
      <c r="P19" s="20"/>
      <c r="Q19" s="48"/>
      <c r="R19" s="49"/>
      <c r="S19" s="50"/>
      <c r="T19" s="54"/>
      <c r="U19" s="52"/>
      <c r="V19" s="49"/>
      <c r="W19" s="3"/>
      <c r="X19" s="2"/>
    </row>
    <row r="20" spans="1:25">
      <c r="A20" s="1" t="s">
        <v>31</v>
      </c>
      <c r="B20" s="1"/>
      <c r="C20" s="1">
        <f>R20+R22+R32</f>
        <v>0</v>
      </c>
      <c r="D20" s="3"/>
      <c r="E20" s="2"/>
      <c r="F20" s="2"/>
      <c r="G20" s="3"/>
      <c r="H20" s="3"/>
      <c r="I20" s="3"/>
      <c r="J20" s="3"/>
      <c r="K20" s="21"/>
      <c r="L20" s="3"/>
      <c r="M20" s="12"/>
      <c r="N20" s="13"/>
      <c r="O20" s="13"/>
      <c r="P20" s="14"/>
      <c r="Q20" s="48" t="s">
        <v>6</v>
      </c>
      <c r="R20" s="49">
        <f>(0.3*K10)</f>
        <v>0</v>
      </c>
      <c r="S20" s="52" t="s">
        <v>7</v>
      </c>
      <c r="T20" s="49">
        <f>R20+R22+R25</f>
        <v>0</v>
      </c>
      <c r="U20" s="3"/>
      <c r="V20" s="3"/>
      <c r="W20" s="3"/>
      <c r="X20" s="2"/>
    </row>
    <row r="21" spans="1:25" ht="30">
      <c r="A21" s="1" t="s">
        <v>32</v>
      </c>
      <c r="B21" s="1"/>
      <c r="C21" s="1">
        <f>R12</f>
        <v>0</v>
      </c>
      <c r="D21" s="3"/>
      <c r="E21" s="2"/>
      <c r="F21" s="2"/>
      <c r="G21" s="3"/>
      <c r="H21" s="3"/>
      <c r="I21" s="3"/>
      <c r="J21" s="3"/>
      <c r="K21" s="21"/>
      <c r="L21" s="3"/>
      <c r="M21" s="15"/>
      <c r="N21" s="16"/>
      <c r="O21" s="16"/>
      <c r="P21" s="17"/>
      <c r="Q21" s="48"/>
      <c r="R21" s="49"/>
      <c r="S21" s="52"/>
      <c r="T21" s="49"/>
      <c r="U21" s="3"/>
      <c r="V21" s="3"/>
      <c r="W21" s="3"/>
      <c r="X21" s="2"/>
    </row>
    <row r="22" spans="1:25" ht="30">
      <c r="A22" s="1" t="s">
        <v>33</v>
      </c>
      <c r="B22" s="1"/>
      <c r="C22" s="1">
        <f>R10</f>
        <v>0</v>
      </c>
      <c r="D22" s="3"/>
      <c r="E22" s="2"/>
      <c r="F22" s="2"/>
      <c r="G22" s="3"/>
      <c r="H22" s="3"/>
      <c r="I22" s="3"/>
      <c r="J22" s="3"/>
      <c r="K22" s="3"/>
      <c r="L22" s="3"/>
      <c r="M22" s="12"/>
      <c r="N22" s="22"/>
      <c r="O22" s="23"/>
      <c r="P22" s="14"/>
      <c r="Q22" s="48" t="s">
        <v>3</v>
      </c>
      <c r="R22" s="49">
        <f>(K10*K11*K12-K10*K13*((K11/2)*(K11/2)))</f>
        <v>0</v>
      </c>
      <c r="S22" s="52"/>
      <c r="T22" s="49"/>
      <c r="U22" s="3"/>
      <c r="V22" s="3"/>
      <c r="W22" s="3"/>
      <c r="X22" s="2"/>
    </row>
    <row r="23" spans="1:25" ht="30">
      <c r="A23" s="1" t="s">
        <v>38</v>
      </c>
      <c r="B23" s="1"/>
      <c r="C23" s="1">
        <f>(R22+R20+R32)*1.1</f>
        <v>0</v>
      </c>
      <c r="D23" s="3"/>
      <c r="E23" s="2"/>
      <c r="F23" s="2"/>
      <c r="G23" s="3"/>
      <c r="H23" s="3"/>
      <c r="I23" s="3"/>
      <c r="J23" s="3"/>
      <c r="K23" s="3"/>
      <c r="L23" s="3"/>
      <c r="M23" s="24"/>
      <c r="N23" s="25"/>
      <c r="O23" s="26"/>
      <c r="P23" s="27"/>
      <c r="Q23" s="48"/>
      <c r="R23" s="49"/>
      <c r="S23" s="52"/>
      <c r="T23" s="49"/>
      <c r="U23" s="3"/>
      <c r="V23" s="3"/>
      <c r="W23" s="3"/>
      <c r="X23" s="2"/>
    </row>
    <row r="24" spans="1:25">
      <c r="A24" s="1"/>
      <c r="B24" s="1"/>
      <c r="C24" s="1"/>
      <c r="D24" s="3"/>
      <c r="E24" s="2"/>
      <c r="F24" s="2"/>
      <c r="G24" s="3"/>
      <c r="H24" s="3"/>
      <c r="I24" s="3"/>
      <c r="J24" s="3"/>
      <c r="K24" s="3"/>
      <c r="L24" s="3"/>
      <c r="M24" s="15"/>
      <c r="N24" s="28"/>
      <c r="O24" s="29"/>
      <c r="P24" s="17"/>
      <c r="Q24" s="48"/>
      <c r="R24" s="49"/>
      <c r="S24" s="52"/>
      <c r="T24" s="49"/>
      <c r="U24" s="3"/>
      <c r="V24" s="64" t="s">
        <v>24</v>
      </c>
      <c r="W24" s="64"/>
      <c r="X24" s="2"/>
    </row>
    <row r="25" spans="1:25">
      <c r="A25" s="1"/>
      <c r="B25" s="1"/>
      <c r="C25" s="1"/>
      <c r="D25" s="3"/>
      <c r="E25" s="2"/>
      <c r="F25" s="2"/>
      <c r="G25" s="3"/>
      <c r="H25" s="3"/>
      <c r="I25" s="3"/>
      <c r="J25" s="3"/>
      <c r="K25" s="3"/>
      <c r="L25" s="3"/>
      <c r="M25" s="12"/>
      <c r="N25" s="13"/>
      <c r="O25" s="13"/>
      <c r="P25" s="14"/>
      <c r="Q25" s="53" t="s">
        <v>2</v>
      </c>
      <c r="R25" s="49">
        <f>0.15*K10</f>
        <v>0</v>
      </c>
      <c r="S25" s="52"/>
      <c r="T25" s="49"/>
      <c r="U25" s="3"/>
      <c r="V25" s="64"/>
      <c r="W25" s="64"/>
      <c r="X25" s="2"/>
    </row>
    <row r="26" spans="1:25">
      <c r="A26" s="1"/>
      <c r="B26" s="1"/>
      <c r="C26" s="1"/>
      <c r="D26" s="3"/>
      <c r="E26" s="2"/>
      <c r="F26" s="2"/>
      <c r="G26" s="3"/>
      <c r="H26" s="3"/>
      <c r="I26" s="3"/>
      <c r="J26" s="3"/>
      <c r="K26" s="3"/>
      <c r="L26" s="3"/>
      <c r="M26" s="15"/>
      <c r="N26" s="16"/>
      <c r="O26" s="16"/>
      <c r="P26" s="17"/>
      <c r="Q26" s="53"/>
      <c r="R26" s="49"/>
      <c r="S26" s="52"/>
      <c r="T26" s="49"/>
      <c r="U26" s="3"/>
      <c r="V26" s="3"/>
      <c r="W26" s="3"/>
      <c r="X26" s="2"/>
    </row>
    <row r="27" spans="1:25">
      <c r="A27" s="1"/>
      <c r="B27" s="1"/>
      <c r="C27" s="1"/>
      <c r="D27" s="3"/>
      <c r="E27" s="2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2"/>
    </row>
    <row r="28" spans="1:25">
      <c r="A28" s="1"/>
      <c r="B28" s="1"/>
      <c r="C28" s="1"/>
      <c r="D28" s="3"/>
      <c r="E28" s="2"/>
      <c r="F28" s="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2"/>
    </row>
    <row r="29" spans="1:25">
      <c r="A29" s="1"/>
      <c r="B29" s="1"/>
      <c r="C29" s="1"/>
      <c r="D29" s="3"/>
      <c r="E29" s="3"/>
      <c r="F29" s="3"/>
      <c r="G29" s="3"/>
      <c r="H29" s="3"/>
      <c r="I29" s="3"/>
      <c r="J29" s="3"/>
      <c r="K29" s="3"/>
      <c r="L29" s="3">
        <v>0.8</v>
      </c>
      <c r="M29" s="3"/>
      <c r="N29" s="3"/>
      <c r="O29" s="3"/>
      <c r="P29" s="3">
        <v>0.8</v>
      </c>
      <c r="Q29" s="4"/>
      <c r="R29" s="3"/>
      <c r="S29" s="3"/>
      <c r="T29" s="3"/>
      <c r="U29" s="3"/>
      <c r="V29" s="3"/>
      <c r="W29" s="3"/>
      <c r="X29" s="3"/>
      <c r="Y29" s="1"/>
    </row>
    <row r="30" spans="1:25" ht="18.75" customHeight="1">
      <c r="A30" s="1"/>
      <c r="B30" s="1"/>
      <c r="C30" s="1"/>
      <c r="D30" s="3"/>
      <c r="E30" s="3"/>
      <c r="F30" s="3"/>
      <c r="G30" s="3"/>
      <c r="H30" s="3"/>
      <c r="I30" s="3"/>
      <c r="J30" s="4" t="s">
        <v>18</v>
      </c>
      <c r="K30" s="5"/>
      <c r="L30" s="38"/>
      <c r="M30" s="22"/>
      <c r="N30" s="32"/>
      <c r="O30" s="23"/>
      <c r="P30" s="36"/>
      <c r="Q30" s="48" t="s">
        <v>15</v>
      </c>
      <c r="R30" s="49">
        <f>(K13+K32)*((R34/2)*(R34/2))*K30</f>
        <v>0</v>
      </c>
      <c r="S30" s="3"/>
      <c r="T30" s="3"/>
      <c r="U30" s="3"/>
      <c r="V30" s="3"/>
      <c r="W30" s="3"/>
      <c r="X30" s="3"/>
      <c r="Y30" s="1"/>
    </row>
    <row r="31" spans="1:25">
      <c r="A31" s="1"/>
      <c r="B31" s="1"/>
      <c r="C31" s="1"/>
      <c r="D31" s="3"/>
      <c r="E31" s="3"/>
      <c r="F31" s="3"/>
      <c r="G31" s="3"/>
      <c r="H31" s="3"/>
      <c r="I31" s="3"/>
      <c r="J31" s="4" t="s">
        <v>19</v>
      </c>
      <c r="K31" s="5"/>
      <c r="L31" s="39"/>
      <c r="M31" s="25"/>
      <c r="N31" s="21"/>
      <c r="O31" s="26"/>
      <c r="P31" s="37"/>
      <c r="Q31" s="48"/>
      <c r="R31" s="49"/>
      <c r="S31" s="3"/>
      <c r="T31" s="3"/>
      <c r="U31" s="3"/>
      <c r="V31" s="3"/>
      <c r="W31" s="3"/>
      <c r="X31" s="3"/>
      <c r="Y31" s="1"/>
    </row>
    <row r="32" spans="1:25">
      <c r="A32" s="1"/>
      <c r="B32" s="1"/>
      <c r="C32" s="1"/>
      <c r="D32" s="1"/>
      <c r="E32" s="1"/>
      <c r="F32" s="1"/>
      <c r="G32" s="1"/>
      <c r="H32" s="1"/>
      <c r="I32" s="1"/>
      <c r="J32" s="46" t="s">
        <v>20</v>
      </c>
      <c r="K32" s="45"/>
      <c r="L32" s="39"/>
      <c r="M32" s="33"/>
      <c r="N32" s="34"/>
      <c r="O32" s="35"/>
      <c r="P32" s="37"/>
      <c r="Q32" s="61" t="s">
        <v>16</v>
      </c>
      <c r="R32" s="62">
        <f>(R30-R36-R46)</f>
        <v>0</v>
      </c>
      <c r="S32" s="51" t="s">
        <v>23</v>
      </c>
      <c r="T32" s="1"/>
      <c r="U32" s="1"/>
      <c r="V32" s="1"/>
      <c r="W32" s="1"/>
      <c r="X32" s="1"/>
      <c r="Y32" s="1"/>
    </row>
    <row r="33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39"/>
      <c r="M33" s="33"/>
      <c r="N33" s="34"/>
      <c r="O33" s="35"/>
      <c r="P33" s="37"/>
      <c r="Q33" s="61"/>
      <c r="R33" s="62"/>
      <c r="S33" s="51"/>
      <c r="T33" s="1"/>
      <c r="U33" s="1"/>
      <c r="V33" s="1"/>
      <c r="W33" s="1"/>
      <c r="X33" s="1"/>
      <c r="Y33" s="1"/>
    </row>
    <row r="34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39"/>
      <c r="M34" s="33"/>
      <c r="N34" s="34"/>
      <c r="O34" s="35"/>
      <c r="P34" s="37"/>
      <c r="Q34" s="61" t="s">
        <v>21</v>
      </c>
      <c r="R34" s="62">
        <f>0.8*2+K31</f>
        <v>1.6</v>
      </c>
      <c r="S34" s="1"/>
      <c r="T34" s="1"/>
      <c r="U34" s="1"/>
      <c r="V34" s="1"/>
      <c r="W34" s="1"/>
      <c r="X34" s="1"/>
      <c r="Y34" s="1"/>
    </row>
    <row r="35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39"/>
      <c r="M35" s="33"/>
      <c r="N35" s="34"/>
      <c r="O35" s="35"/>
      <c r="P35" s="37"/>
      <c r="Q35" s="61"/>
      <c r="R35" s="62"/>
      <c r="S35" s="1"/>
      <c r="T35" s="1"/>
      <c r="U35" s="1"/>
      <c r="V35" s="1"/>
      <c r="W35" s="1"/>
      <c r="X35" s="1"/>
      <c r="Y35" s="1"/>
    </row>
    <row r="36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39"/>
      <c r="M36" s="33"/>
      <c r="N36" s="34"/>
      <c r="O36" s="35"/>
      <c r="P36" s="37"/>
      <c r="Q36" s="61" t="s">
        <v>22</v>
      </c>
      <c r="R36" s="62">
        <f>K13*((K31/2)*(K31/2))*K30</f>
        <v>0</v>
      </c>
      <c r="S36" s="1"/>
      <c r="T36" s="1"/>
      <c r="U36" s="1"/>
      <c r="V36" s="1"/>
      <c r="W36" s="1"/>
      <c r="X36" s="1"/>
      <c r="Y36" s="1"/>
    </row>
    <row r="37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39"/>
      <c r="M37" s="33"/>
      <c r="N37" s="34"/>
      <c r="O37" s="35"/>
      <c r="P37" s="37"/>
      <c r="Q37" s="61"/>
      <c r="R37" s="62"/>
      <c r="S37" s="1"/>
      <c r="T37" s="1"/>
      <c r="U37" s="1"/>
      <c r="V37" s="1"/>
      <c r="W37" s="1"/>
      <c r="X37" s="1"/>
      <c r="Y37" s="1"/>
    </row>
    <row r="38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39"/>
      <c r="M38" s="33"/>
      <c r="N38" s="34"/>
      <c r="O38" s="35"/>
      <c r="P38" s="37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39"/>
      <c r="M39" s="33"/>
      <c r="N39" s="34"/>
      <c r="O39" s="35"/>
      <c r="P39" s="37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39"/>
      <c r="M40" s="33"/>
      <c r="N40" s="34"/>
      <c r="O40" s="35"/>
      <c r="P40" s="37"/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39"/>
      <c r="M41" s="33"/>
      <c r="N41" s="34"/>
      <c r="O41" s="35"/>
      <c r="P41" s="37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39"/>
      <c r="M42" s="33"/>
      <c r="N42" s="34"/>
      <c r="O42" s="35"/>
      <c r="P42" s="37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39"/>
      <c r="M43" s="33"/>
      <c r="N43" s="34"/>
      <c r="O43" s="35"/>
      <c r="P43" s="37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9"/>
      <c r="M44" s="33"/>
      <c r="N44" s="34"/>
      <c r="O44" s="35"/>
      <c r="P44" s="37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thickBo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39"/>
      <c r="M45" s="40"/>
      <c r="N45" s="41"/>
      <c r="O45" s="42"/>
      <c r="P45" s="37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thickTop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39"/>
      <c r="M46" s="55"/>
      <c r="N46" s="56"/>
      <c r="O46" s="57"/>
      <c r="P46" s="37"/>
      <c r="Q46" s="63" t="s">
        <v>17</v>
      </c>
      <c r="R46" s="51">
        <f>K13*((K31/2)*(K31/2))*K32</f>
        <v>0</v>
      </c>
      <c r="S46" s="1"/>
      <c r="T46" s="1"/>
      <c r="U46" s="1"/>
      <c r="V46" s="1"/>
      <c r="W46" s="1"/>
      <c r="X46" s="1"/>
      <c r="Y46" s="1"/>
    </row>
    <row r="47" spans="1:25" ht="15.75" thickBo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43"/>
      <c r="M47" s="58"/>
      <c r="N47" s="59"/>
      <c r="O47" s="60"/>
      <c r="P47" s="44"/>
      <c r="Q47" s="63"/>
      <c r="R47" s="51"/>
      <c r="S47" s="1"/>
      <c r="T47" s="1"/>
      <c r="U47" s="1"/>
      <c r="V47" s="1"/>
      <c r="W47" s="1"/>
      <c r="X47" s="1"/>
      <c r="Y47" s="1"/>
    </row>
    <row r="48" spans="1:25" ht="15.75" thickTop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</sheetData>
  <mergeCells count="34">
    <mergeCell ref="V24:V25"/>
    <mergeCell ref="W24:W25"/>
    <mergeCell ref="S10:S13"/>
    <mergeCell ref="T10:T13"/>
    <mergeCell ref="U14:U19"/>
    <mergeCell ref="V14:V19"/>
    <mergeCell ref="M46:O47"/>
    <mergeCell ref="Q30:Q31"/>
    <mergeCell ref="R30:R31"/>
    <mergeCell ref="Q32:Q33"/>
    <mergeCell ref="R32:R33"/>
    <mergeCell ref="Q46:Q47"/>
    <mergeCell ref="R46:R47"/>
    <mergeCell ref="Q34:Q35"/>
    <mergeCell ref="R34:R35"/>
    <mergeCell ref="Q36:Q37"/>
    <mergeCell ref="R36:R37"/>
    <mergeCell ref="S32:S33"/>
    <mergeCell ref="S20:S26"/>
    <mergeCell ref="T20:T26"/>
    <mergeCell ref="Q12:Q13"/>
    <mergeCell ref="R12:R13"/>
    <mergeCell ref="Q25:Q26"/>
    <mergeCell ref="R25:R26"/>
    <mergeCell ref="Q22:Q24"/>
    <mergeCell ref="R22:R24"/>
    <mergeCell ref="Q20:Q21"/>
    <mergeCell ref="R20:R21"/>
    <mergeCell ref="T14:T19"/>
    <mergeCell ref="Q10:Q11"/>
    <mergeCell ref="R10:R11"/>
    <mergeCell ref="Q14:Q19"/>
    <mergeCell ref="R14:R19"/>
    <mergeCell ref="S14:S1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2020-09-11T12:18:32Z</dcterms:modified>
</cp:coreProperties>
</file>