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45" windowWidth="19230" windowHeight="6825"/>
  </bookViews>
  <sheets>
    <sheet name="пч1-def" sheetId="3" r:id="rId1"/>
    <sheet name="пч1-СPI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m1">[1]ПРОГНОЗ_1!#REF!</definedName>
    <definedName name="_def1999" localSheetId="0">'[2]1999-veca'!#REF!</definedName>
    <definedName name="_def1999" localSheetId="1">'[2]1999-veca'!#REF!</definedName>
    <definedName name="_def1999">[3]vec!#REF!</definedName>
    <definedName name="_def2000г" localSheetId="0">#REF!</definedName>
    <definedName name="_def2000г">#REF!</definedName>
    <definedName name="_def2001г" localSheetId="0">#REF!</definedName>
    <definedName name="_def2001г">#REF!</definedName>
    <definedName name="_def2002г" localSheetId="0">#REF!</definedName>
    <definedName name="_def2002г">#REF!</definedName>
    <definedName name="_inf2000" localSheetId="0">#REF!</definedName>
    <definedName name="_inf2000">#REF!</definedName>
    <definedName name="_inf2001" localSheetId="0">#REF!</definedName>
    <definedName name="_inf2001">#REF!</definedName>
    <definedName name="_inf2002" localSheetId="0">#REF!</definedName>
    <definedName name="_inf2002">#REF!</definedName>
    <definedName name="_inf2003" localSheetId="0">#REF!</definedName>
    <definedName name="_inf2003">#REF!</definedName>
    <definedName name="_inf2004" localSheetId="0">#REF!</definedName>
    <definedName name="_inf2004">#REF!</definedName>
    <definedName name="_inf2005" localSheetId="0">#REF!</definedName>
    <definedName name="_inf2005">#REF!</definedName>
    <definedName name="_inf2006" localSheetId="0">#REF!</definedName>
    <definedName name="_inf2006">#REF!</definedName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_infl.99" localSheetId="0">[3]vec!#REF!</definedName>
    <definedName name="_infl.99">[3]vec!#REF!</definedName>
    <definedName name="_mm1" localSheetId="0">[4]ПРОГНОЗ_1!#REF!</definedName>
    <definedName name="_mm1">[4]ПРОГНОЗ_1!#REF!</definedName>
    <definedName name="a04t" localSheetId="0">#REF!</definedName>
    <definedName name="a04t">#REF!</definedName>
    <definedName name="ddd" localSheetId="0">[5]ПРОГНОЗ_1!#REF!</definedName>
    <definedName name="ddd">[5]ПРОГНОЗ_1!#REF!</definedName>
    <definedName name="DOLL" localSheetId="0">#REF!</definedName>
    <definedName name="DOLL">#REF!</definedName>
    <definedName name="Excel_BuiltIn_Print_Area_1" localSheetId="0">#REF!</definedName>
    <definedName name="Excel_BuiltIn_Print_Area_1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ff" localSheetId="0">#REF!</definedName>
    <definedName name="ff">#REF!</definedName>
    <definedName name="fffff" localSheetId="0">'[6]Гр5(о)'!#REF!</definedName>
    <definedName name="fffff">'[6]Гр5(о)'!#REF!</definedName>
    <definedName name="gggg" localSheetId="0">#REF!</definedName>
    <definedName name="gggg">#REF!</definedName>
    <definedName name="jjjj" localSheetId="0">'[7]Гр5(о)'!#REF!</definedName>
    <definedName name="jjjj">'[7]Гр5(о)'!#REF!</definedName>
    <definedName name="time" localSheetId="0">#REF!</definedName>
    <definedName name="time">#REF!</definedName>
    <definedName name="title">'[8]Огл. Графиков'!$B$2:$B$31</definedName>
    <definedName name="а" localSheetId="0">#REF!</definedName>
    <definedName name="а">#REF!</definedName>
    <definedName name="ааа" localSheetId="0">#REF!</definedName>
    <definedName name="ааа">#REF!</definedName>
    <definedName name="АнМ" localSheetId="0">'[9]Гр5(о)'!#REF!</definedName>
    <definedName name="АнМ">'[9]Гр5(о)'!#REF!</definedName>
    <definedName name="вв" localSheetId="0">[10]ПРОГНОЗ_1!#REF!</definedName>
    <definedName name="вв">[10]ПРОГНОЗ_1!#REF!</definedName>
    <definedName name="Вып_н_2003" localSheetId="0">'[8]Текущие цены'!#REF!</definedName>
    <definedName name="Вып_н_2003">'[8]Текущие цены'!#REF!</definedName>
    <definedName name="вып_н_2004" localSheetId="0">'[8]Текущие цены'!#REF!</definedName>
    <definedName name="вып_н_2004">'[8]Текущие цены'!#REF!</definedName>
    <definedName name="Вып_ОФ_с_пц">[8]рабочий!$Y$202:$AP$224</definedName>
    <definedName name="Вып_оф_с_цпг" localSheetId="0">'[8]Текущие цены'!#REF!</definedName>
    <definedName name="Вып_оф_с_цпг">'[8]Текущие цены'!#REF!</definedName>
    <definedName name="Вып_с_новых_ОФ">[8]рабочий!$Y$277:$AP$299</definedName>
    <definedName name="График">"Диагр. 4"</definedName>
    <definedName name="дд" localSheetId="0">#REF!</definedName>
    <definedName name="дд">#REF!</definedName>
    <definedName name="Дефл_ц_пред_год">'[8]Текущие цены'!$AT$36:$BK$58</definedName>
    <definedName name="Дефлятор_годовой">'[8]Текущие цены'!$Y$4:$AP$27</definedName>
    <definedName name="Дефлятор_цепной">'[8]Текущие цены'!$Y$36:$AP$58</definedName>
    <definedName name="ДС" localSheetId="0">#REF!</definedName>
    <definedName name="ДС">#REF!</definedName>
    <definedName name="_xlnm.Print_Titles" localSheetId="0">'пч1-def'!$A:$A,'пч1-def'!$8:$9</definedName>
    <definedName name="зз" localSheetId="0">#REF!</definedName>
    <definedName name="зз">#REF!</definedName>
    <definedName name="иии" localSheetId="0">#REF!</definedName>
    <definedName name="иии">#REF!</definedName>
    <definedName name="кк" localSheetId="0">#REF!</definedName>
    <definedName name="кк">#REF!</definedName>
    <definedName name="ллл" localSheetId="0">#REF!</definedName>
    <definedName name="ллл">#REF!</definedName>
    <definedName name="М1" localSheetId="0">[11]ПРОГНОЗ_1!#REF!</definedName>
    <definedName name="М1">[11]ПРОГНОЗ_1!#REF!</definedName>
    <definedName name="Модель2" localSheetId="0">#REF!</definedName>
    <definedName name="Модель2">#REF!</definedName>
    <definedName name="Мониторинг1" localSheetId="0">'[12]Гр5(о)'!#REF!</definedName>
    <definedName name="Мониторинг1">'[12]Гр5(о)'!#REF!</definedName>
    <definedName name="нн" localSheetId="0">#REF!</definedName>
    <definedName name="нн">#REF!</definedName>
    <definedName name="новые_ОФ_2003">[8]рабочий!$F$305:$W$327</definedName>
    <definedName name="новые_ОФ_2004">[8]рабочий!$F$335:$W$357</definedName>
    <definedName name="новые_ОФ_а_всего">[8]рабочий!$F$767:$V$789</definedName>
    <definedName name="новые_ОФ_всего">[8]рабочий!$F$1331:$V$1353</definedName>
    <definedName name="новые_ОФ_п_всего">[8]рабочий!$F$1293:$V$1315</definedName>
    <definedName name="_xlnm.Print_Area" localSheetId="0">'пч1-def'!$A$7:$L$111</definedName>
    <definedName name="_xlnm.Print_Area" localSheetId="1">'пч1-СPI'!$A$58:$L$97</definedName>
    <definedName name="окраска_05">[8]окраска!$C$7:$Z$30</definedName>
    <definedName name="окраска_06">[8]окраска!$C$35:$Z$58</definedName>
    <definedName name="окраска_07">[8]окраска!$C$63:$Z$86</definedName>
    <definedName name="окраска_08">[8]окраска!$C$91:$Z$114</definedName>
    <definedName name="окраска_09">[8]окраска!$C$119:$Z$142</definedName>
    <definedName name="окраска_10">[8]окраска!$C$147:$Z$170</definedName>
    <definedName name="окраска_11">[8]окраска!$C$175:$Z$198</definedName>
    <definedName name="окраска_12">[8]окраска!$C$203:$Z$226</definedName>
    <definedName name="окраска_13">[8]окраска!$C$231:$Z$254</definedName>
    <definedName name="окраска_14">[8]окраска!$C$259:$Z$282</definedName>
    <definedName name="окраска_15">[8]окраска!$C$287:$Z$310</definedName>
    <definedName name="ооо" localSheetId="0">#REF!</definedName>
    <definedName name="ооо">#REF!</definedName>
    <definedName name="ОФ_а_с_пц">[8]рабочий!$CI$121:$CY$143</definedName>
    <definedName name="оф_н_а_2003_пц" localSheetId="0">'[8]Текущие цены'!#REF!</definedName>
    <definedName name="оф_н_а_2003_пц">'[8]Текущие цены'!#REF!</definedName>
    <definedName name="оф_н_а_2004" localSheetId="0">'[8]Текущие цены'!#REF!</definedName>
    <definedName name="оф_н_а_2004">'[8]Текущие цены'!#REF!</definedName>
    <definedName name="ПОКАЗАТЕЛИ_ДОЛГОСР.ПРОГНОЗА" localSheetId="0">'[13]ИПЦ2002-2004'!#REF!</definedName>
    <definedName name="ПОКАЗАТЕЛИ_ДОЛГОСР.ПРОГНОЗА" localSheetId="1">'[13]ИПЦ2002-2004'!#REF!</definedName>
    <definedName name="ПОКАЗАТЕЛИ_ДОЛГОСР.ПРОГНОЗА">'[14]2002(v2)'!#REF!</definedName>
    <definedName name="ПОТР._РЫНОКДП" localSheetId="0">'[2]1999-veca'!#REF!</definedName>
    <definedName name="ПОТР._РЫНОКДП" localSheetId="1">'[2]1999-veca'!#REF!</definedName>
    <definedName name="ПОТР._РЫНОКДП">[3]vec!#REF!</definedName>
    <definedName name="Потреб_вып_всего" localSheetId="0">'[8]Текущие цены'!#REF!</definedName>
    <definedName name="Потреб_вып_всего">'[8]Текущие цены'!#REF!</definedName>
    <definedName name="Потреб_вып_оф_н_цпг" localSheetId="0">'[8]Текущие цены'!#REF!</definedName>
    <definedName name="Потреб_вып_оф_н_цпг">'[8]Текущие цены'!#REF!</definedName>
    <definedName name="пп" localSheetId="0">#REF!</definedName>
    <definedName name="пп">#REF!</definedName>
    <definedName name="ппп" localSheetId="0">#REF!</definedName>
    <definedName name="ппп">#REF!</definedName>
    <definedName name="пппп" localSheetId="0">'[15]2002(v1)'!#REF!</definedName>
    <definedName name="пппп">'[15]2002(v1)'!#REF!</definedName>
    <definedName name="Прогноз_Вып_пц">[8]рабочий!$Y$240:$AP$262</definedName>
    <definedName name="Прогноз_вып_цпг" localSheetId="0">'[8]Текущие цены'!#REF!</definedName>
    <definedName name="Прогноз_вып_цпг">'[8]Текущие цены'!#REF!</definedName>
    <definedName name="Прогноз97" localSheetId="0">[16]ПРОГНОЗ_1!#REF!</definedName>
    <definedName name="Прогноз97">[16]ПРОГНОЗ_1!#REF!</definedName>
    <definedName name="ттт" localSheetId="0">#REF!</definedName>
    <definedName name="ттт">#REF!</definedName>
    <definedName name="фо_а_н_пц">[8]рабочий!$AR$240:$BI$263</definedName>
    <definedName name="фо_а_с_пц">[8]рабочий!$AS$202:$BI$224</definedName>
    <definedName name="фо_н_03">[8]рабочий!$X$305:$X$327</definedName>
    <definedName name="фо_н_04">[8]рабочий!$X$335:$X$357</definedName>
    <definedName name="фф" localSheetId="0">'[17]Гр5(о)'!#REF!</definedName>
    <definedName name="фф">'[17]Гр5(о)'!#REF!</definedName>
    <definedName name="ффф" localSheetId="0">#REF!</definedName>
    <definedName name="ффф">#REF!</definedName>
    <definedName name="хх" localSheetId="0">#REF!</definedName>
    <definedName name="хх">#REF!</definedName>
    <definedName name="цц" localSheetId="0">#REF!</definedName>
    <definedName name="цц">#REF!</definedName>
    <definedName name="шш" localSheetId="0">#REF!</definedName>
    <definedName name="шш">#REF!</definedName>
    <definedName name="щщ" localSheetId="0">#REF!</definedName>
    <definedName name="щщ">#REF!</definedName>
    <definedName name="ььь" localSheetId="0">#REF!</definedName>
    <definedName name="ььь">#REF!</definedName>
    <definedName name="э" localSheetId="0">#REF!</definedName>
    <definedName name="э">#REF!</definedName>
    <definedName name="юююю" localSheetId="0">#REF!</definedName>
    <definedName name="юююю">#REF!</definedName>
  </definedNames>
  <calcPr calcId="145621" iterate="1"/>
</workbook>
</file>

<file path=xl/calcChain.xml><?xml version="1.0" encoding="utf-8"?>
<calcChain xmlns="http://schemas.openxmlformats.org/spreadsheetml/2006/main">
  <c r="B83" i="3" l="1"/>
  <c r="C83" i="3"/>
  <c r="D83" i="3"/>
  <c r="E83" i="3"/>
  <c r="F83" i="3"/>
  <c r="B84" i="3"/>
  <c r="C84" i="3"/>
  <c r="D84" i="3"/>
  <c r="E84" i="3"/>
  <c r="F84" i="3"/>
  <c r="F96" i="4" l="1"/>
  <c r="E96" i="4"/>
  <c r="D96" i="4"/>
  <c r="C96" i="4"/>
  <c r="B96" i="4"/>
  <c r="F93" i="4"/>
  <c r="E93" i="4"/>
  <c r="D93" i="4"/>
  <c r="C93" i="4"/>
  <c r="B93" i="4"/>
  <c r="H91" i="4"/>
  <c r="E82" i="4"/>
  <c r="L79" i="4"/>
  <c r="K79" i="4"/>
  <c r="J79" i="4"/>
  <c r="I79" i="4"/>
  <c r="H79" i="4"/>
  <c r="G79" i="4"/>
  <c r="F79" i="4"/>
  <c r="E79" i="4"/>
  <c r="D79" i="4"/>
  <c r="C79" i="4"/>
  <c r="B79" i="4"/>
  <c r="L76" i="4"/>
  <c r="D76" i="4"/>
  <c r="B70" i="4"/>
  <c r="H64" i="4"/>
  <c r="A59" i="4"/>
  <c r="H56" i="4"/>
  <c r="H97" i="4" s="1"/>
  <c r="G56" i="4"/>
  <c r="G97" i="4" s="1"/>
  <c r="F56" i="4"/>
  <c r="F97" i="4" s="1"/>
  <c r="E56" i="4"/>
  <c r="E97" i="4" s="1"/>
  <c r="D56" i="4"/>
  <c r="D97" i="4" s="1"/>
  <c r="C56" i="4"/>
  <c r="C97" i="4" s="1"/>
  <c r="B56" i="4"/>
  <c r="B97" i="4" s="1"/>
  <c r="H55" i="4"/>
  <c r="H94" i="4" s="1"/>
  <c r="G55" i="4"/>
  <c r="G94" i="4" s="1"/>
  <c r="F55" i="4"/>
  <c r="F94" i="4" s="1"/>
  <c r="E55" i="4"/>
  <c r="E94" i="4" s="1"/>
  <c r="D55" i="4"/>
  <c r="D94" i="4" s="1"/>
  <c r="C55" i="4"/>
  <c r="C94" i="4" s="1"/>
  <c r="B55" i="4"/>
  <c r="B94" i="4" s="1"/>
  <c r="H54" i="4"/>
  <c r="G54" i="4"/>
  <c r="G91" i="4" s="1"/>
  <c r="F54" i="4"/>
  <c r="F91" i="4" s="1"/>
  <c r="E54" i="4"/>
  <c r="E91" i="4" s="1"/>
  <c r="D54" i="4"/>
  <c r="D91" i="4" s="1"/>
  <c r="C54" i="4"/>
  <c r="C91" i="4" s="1"/>
  <c r="B54" i="4"/>
  <c r="B91" i="4" s="1"/>
  <c r="L53" i="4"/>
  <c r="L88" i="4" s="1"/>
  <c r="K53" i="4"/>
  <c r="K88" i="4" s="1"/>
  <c r="J53" i="4"/>
  <c r="J88" i="4" s="1"/>
  <c r="I53" i="4"/>
  <c r="I88" i="4" s="1"/>
  <c r="H53" i="4"/>
  <c r="H88" i="4" s="1"/>
  <c r="G53" i="4"/>
  <c r="G88" i="4" s="1"/>
  <c r="F53" i="4"/>
  <c r="F88" i="4" s="1"/>
  <c r="E53" i="4"/>
  <c r="E88" i="4" s="1"/>
  <c r="D53" i="4"/>
  <c r="D88" i="4" s="1"/>
  <c r="C53" i="4"/>
  <c r="C88" i="4" s="1"/>
  <c r="B53" i="4"/>
  <c r="B88" i="4" s="1"/>
  <c r="L52" i="4"/>
  <c r="L85" i="4" s="1"/>
  <c r="K52" i="4"/>
  <c r="K85" i="4" s="1"/>
  <c r="J52" i="4"/>
  <c r="J85" i="4" s="1"/>
  <c r="I52" i="4"/>
  <c r="I85" i="4" s="1"/>
  <c r="H52" i="4"/>
  <c r="H85" i="4" s="1"/>
  <c r="G52" i="4"/>
  <c r="G85" i="4" s="1"/>
  <c r="F52" i="4"/>
  <c r="F85" i="4" s="1"/>
  <c r="E52" i="4"/>
  <c r="E85" i="4" s="1"/>
  <c r="D52" i="4"/>
  <c r="D85" i="4" s="1"/>
  <c r="C52" i="4"/>
  <c r="C85" i="4" s="1"/>
  <c r="B52" i="4"/>
  <c r="B85" i="4" s="1"/>
  <c r="L51" i="4"/>
  <c r="L82" i="4" s="1"/>
  <c r="K51" i="4"/>
  <c r="K82" i="4" s="1"/>
  <c r="J51" i="4"/>
  <c r="J82" i="4" s="1"/>
  <c r="I51" i="4"/>
  <c r="I82" i="4" s="1"/>
  <c r="H51" i="4"/>
  <c r="H82" i="4" s="1"/>
  <c r="G51" i="4"/>
  <c r="G82" i="4" s="1"/>
  <c r="F51" i="4"/>
  <c r="F82" i="4" s="1"/>
  <c r="E51" i="4"/>
  <c r="D51" i="4"/>
  <c r="D82" i="4" s="1"/>
  <c r="C51" i="4"/>
  <c r="C82" i="4" s="1"/>
  <c r="B51" i="4"/>
  <c r="B82" i="4" s="1"/>
  <c r="L49" i="4"/>
  <c r="K49" i="4"/>
  <c r="K76" i="4" s="1"/>
  <c r="J49" i="4"/>
  <c r="J76" i="4" s="1"/>
  <c r="I49" i="4"/>
  <c r="I76" i="4" s="1"/>
  <c r="H49" i="4"/>
  <c r="H76" i="4" s="1"/>
  <c r="G49" i="4"/>
  <c r="G76" i="4" s="1"/>
  <c r="F49" i="4"/>
  <c r="F76" i="4" s="1"/>
  <c r="E49" i="4"/>
  <c r="E76" i="4" s="1"/>
  <c r="D49" i="4"/>
  <c r="C49" i="4"/>
  <c r="C76" i="4" s="1"/>
  <c r="B49" i="4"/>
  <c r="B76" i="4" s="1"/>
  <c r="L47" i="4"/>
  <c r="L73" i="4" s="1"/>
  <c r="K47" i="4"/>
  <c r="K73" i="4" s="1"/>
  <c r="J47" i="4"/>
  <c r="J73" i="4" s="1"/>
  <c r="I47" i="4"/>
  <c r="I73" i="4" s="1"/>
  <c r="H47" i="4"/>
  <c r="H73" i="4" s="1"/>
  <c r="G47" i="4"/>
  <c r="G73" i="4" s="1"/>
  <c r="F47" i="4"/>
  <c r="F73" i="4" s="1"/>
  <c r="E47" i="4"/>
  <c r="E73" i="4" s="1"/>
  <c r="D47" i="4"/>
  <c r="D73" i="4" s="1"/>
  <c r="C47" i="4"/>
  <c r="C73" i="4" s="1"/>
  <c r="B47" i="4"/>
  <c r="B73" i="4" s="1"/>
  <c r="L46" i="4"/>
  <c r="L70" i="4" s="1"/>
  <c r="K46" i="4"/>
  <c r="K70" i="4" s="1"/>
  <c r="J46" i="4"/>
  <c r="J70" i="4" s="1"/>
  <c r="I46" i="4"/>
  <c r="I70" i="4" s="1"/>
  <c r="H46" i="4"/>
  <c r="H70" i="4" s="1"/>
  <c r="G46" i="4"/>
  <c r="G70" i="4" s="1"/>
  <c r="F46" i="4"/>
  <c r="F70" i="4" s="1"/>
  <c r="E46" i="4"/>
  <c r="E70" i="4" s="1"/>
  <c r="D46" i="4"/>
  <c r="D70" i="4" s="1"/>
  <c r="C46" i="4"/>
  <c r="C70" i="4" s="1"/>
  <c r="B46" i="4"/>
  <c r="L45" i="4"/>
  <c r="L67" i="4" s="1"/>
  <c r="K45" i="4"/>
  <c r="K67" i="4" s="1"/>
  <c r="J45" i="4"/>
  <c r="J67" i="4" s="1"/>
  <c r="I45" i="4"/>
  <c r="I67" i="4" s="1"/>
  <c r="H45" i="4"/>
  <c r="H67" i="4" s="1"/>
  <c r="G45" i="4"/>
  <c r="G67" i="4" s="1"/>
  <c r="F45" i="4"/>
  <c r="F67" i="4" s="1"/>
  <c r="E45" i="4"/>
  <c r="E67" i="4" s="1"/>
  <c r="D45" i="4"/>
  <c r="D67" i="4" s="1"/>
  <c r="C45" i="4"/>
  <c r="C67" i="4" s="1"/>
  <c r="B45" i="4"/>
  <c r="B67" i="4" s="1"/>
  <c r="L44" i="4"/>
  <c r="L64" i="4" s="1"/>
  <c r="K44" i="4"/>
  <c r="K64" i="4" s="1"/>
  <c r="J44" i="4"/>
  <c r="J64" i="4" s="1"/>
  <c r="I44" i="4"/>
  <c r="I64" i="4" s="1"/>
  <c r="H44" i="4"/>
  <c r="G44" i="4"/>
  <c r="G64" i="4" s="1"/>
  <c r="F44" i="4"/>
  <c r="F64" i="4" s="1"/>
  <c r="E44" i="4"/>
  <c r="E64" i="4" s="1"/>
  <c r="D44" i="4"/>
  <c r="D64" i="4" s="1"/>
  <c r="C44" i="4"/>
  <c r="C64" i="4" s="1"/>
  <c r="B44" i="4"/>
  <c r="B64" i="4" s="1"/>
  <c r="H38" i="4"/>
  <c r="H96" i="4" s="1"/>
  <c r="G38" i="4"/>
  <c r="G96" i="4" s="1"/>
  <c r="H37" i="4"/>
  <c r="H93" i="4" s="1"/>
  <c r="G37" i="4"/>
  <c r="G93" i="4" s="1"/>
  <c r="H36" i="4"/>
  <c r="H90" i="4" s="1"/>
  <c r="G36" i="4"/>
  <c r="G90" i="4" s="1"/>
  <c r="F36" i="4"/>
  <c r="F90" i="4" s="1"/>
  <c r="E36" i="4"/>
  <c r="E90" i="4" s="1"/>
  <c r="D36" i="4"/>
  <c r="D90" i="4" s="1"/>
  <c r="C36" i="4"/>
  <c r="C90" i="4" s="1"/>
  <c r="B36" i="4"/>
  <c r="B90" i="4" s="1"/>
  <c r="L35" i="4"/>
  <c r="L87" i="4" s="1"/>
  <c r="K35" i="4"/>
  <c r="K87" i="4" s="1"/>
  <c r="J35" i="4"/>
  <c r="J87" i="4" s="1"/>
  <c r="I35" i="4"/>
  <c r="I87" i="4" s="1"/>
  <c r="H35" i="4"/>
  <c r="H87" i="4" s="1"/>
  <c r="G35" i="4"/>
  <c r="G87" i="4" s="1"/>
  <c r="F35" i="4"/>
  <c r="F87" i="4" s="1"/>
  <c r="E35" i="4"/>
  <c r="E87" i="4" s="1"/>
  <c r="D35" i="4"/>
  <c r="D87" i="4" s="1"/>
  <c r="C35" i="4"/>
  <c r="C87" i="4" s="1"/>
  <c r="B35" i="4"/>
  <c r="B87" i="4" s="1"/>
  <c r="L34" i="4"/>
  <c r="L84" i="4" s="1"/>
  <c r="K34" i="4"/>
  <c r="K84" i="4" s="1"/>
  <c r="J34" i="4"/>
  <c r="J84" i="4" s="1"/>
  <c r="I34" i="4"/>
  <c r="I84" i="4" s="1"/>
  <c r="H34" i="4"/>
  <c r="H84" i="4" s="1"/>
  <c r="G34" i="4"/>
  <c r="G84" i="4" s="1"/>
  <c r="F34" i="4"/>
  <c r="F84" i="4" s="1"/>
  <c r="E34" i="4"/>
  <c r="E84" i="4" s="1"/>
  <c r="D34" i="4"/>
  <c r="D84" i="4" s="1"/>
  <c r="C34" i="4"/>
  <c r="C84" i="4" s="1"/>
  <c r="B34" i="4"/>
  <c r="B84" i="4" s="1"/>
  <c r="L33" i="4"/>
  <c r="L81" i="4" s="1"/>
  <c r="K33" i="4"/>
  <c r="K81" i="4" s="1"/>
  <c r="J33" i="4"/>
  <c r="J81" i="4" s="1"/>
  <c r="I33" i="4"/>
  <c r="I81" i="4" s="1"/>
  <c r="H33" i="4"/>
  <c r="H81" i="4" s="1"/>
  <c r="G33" i="4"/>
  <c r="G81" i="4" s="1"/>
  <c r="F33" i="4"/>
  <c r="F81" i="4" s="1"/>
  <c r="E33" i="4"/>
  <c r="E81" i="4" s="1"/>
  <c r="D33" i="4"/>
  <c r="D81" i="4" s="1"/>
  <c r="C33" i="4"/>
  <c r="C81" i="4" s="1"/>
  <c r="B33" i="4"/>
  <c r="B81" i="4" s="1"/>
  <c r="L32" i="4"/>
  <c r="L78" i="4" s="1"/>
  <c r="K32" i="4"/>
  <c r="K78" i="4" s="1"/>
  <c r="J32" i="4"/>
  <c r="J78" i="4" s="1"/>
  <c r="I32" i="4"/>
  <c r="I78" i="4" s="1"/>
  <c r="H32" i="4"/>
  <c r="H78" i="4" s="1"/>
  <c r="G32" i="4"/>
  <c r="G78" i="4" s="1"/>
  <c r="F32" i="4"/>
  <c r="F78" i="4" s="1"/>
  <c r="E32" i="4"/>
  <c r="E78" i="4" s="1"/>
  <c r="D32" i="4"/>
  <c r="D78" i="4" s="1"/>
  <c r="C32" i="4"/>
  <c r="C78" i="4" s="1"/>
  <c r="B32" i="4"/>
  <c r="B78" i="4" s="1"/>
  <c r="L31" i="4"/>
  <c r="L75" i="4" s="1"/>
  <c r="K31" i="4"/>
  <c r="K75" i="4" s="1"/>
  <c r="J31" i="4"/>
  <c r="J75" i="4" s="1"/>
  <c r="I31" i="4"/>
  <c r="I75" i="4" s="1"/>
  <c r="H31" i="4"/>
  <c r="H75" i="4" s="1"/>
  <c r="G31" i="4"/>
  <c r="G75" i="4" s="1"/>
  <c r="F31" i="4"/>
  <c r="F75" i="4" s="1"/>
  <c r="E31" i="4"/>
  <c r="E75" i="4" s="1"/>
  <c r="D31" i="4"/>
  <c r="D75" i="4" s="1"/>
  <c r="C31" i="4"/>
  <c r="C75" i="4" s="1"/>
  <c r="B31" i="4"/>
  <c r="B75" i="4" s="1"/>
  <c r="L30" i="4"/>
  <c r="L72" i="4" s="1"/>
  <c r="K30" i="4"/>
  <c r="K72" i="4" s="1"/>
  <c r="J30" i="4"/>
  <c r="J72" i="4" s="1"/>
  <c r="I30" i="4"/>
  <c r="I72" i="4" s="1"/>
  <c r="H30" i="4"/>
  <c r="H72" i="4" s="1"/>
  <c r="G30" i="4"/>
  <c r="G72" i="4" s="1"/>
  <c r="F30" i="4"/>
  <c r="F72" i="4" s="1"/>
  <c r="E30" i="4"/>
  <c r="E72" i="4" s="1"/>
  <c r="D30" i="4"/>
  <c r="D72" i="4" s="1"/>
  <c r="C30" i="4"/>
  <c r="C72" i="4" s="1"/>
  <c r="B30" i="4"/>
  <c r="B72" i="4" s="1"/>
  <c r="L29" i="4"/>
  <c r="K29" i="4"/>
  <c r="J29" i="4"/>
  <c r="I29" i="4"/>
  <c r="H29" i="4"/>
  <c r="G29" i="4"/>
  <c r="F29" i="4"/>
  <c r="E29" i="4"/>
  <c r="D29" i="4"/>
  <c r="C29" i="4"/>
  <c r="B29" i="4"/>
  <c r="L28" i="4"/>
  <c r="L69" i="4" s="1"/>
  <c r="K28" i="4"/>
  <c r="K69" i="4" s="1"/>
  <c r="J28" i="4"/>
  <c r="J69" i="4" s="1"/>
  <c r="I28" i="4"/>
  <c r="I69" i="4" s="1"/>
  <c r="H28" i="4"/>
  <c r="H69" i="4" s="1"/>
  <c r="G28" i="4"/>
  <c r="G69" i="4" s="1"/>
  <c r="F28" i="4"/>
  <c r="F69" i="4" s="1"/>
  <c r="E28" i="4"/>
  <c r="E69" i="4" s="1"/>
  <c r="D28" i="4"/>
  <c r="D69" i="4" s="1"/>
  <c r="C28" i="4"/>
  <c r="C69" i="4" s="1"/>
  <c r="B28" i="4"/>
  <c r="B69" i="4" s="1"/>
  <c r="L27" i="4"/>
  <c r="L66" i="4" s="1"/>
  <c r="K27" i="4"/>
  <c r="K66" i="4" s="1"/>
  <c r="J27" i="4"/>
  <c r="J66" i="4" s="1"/>
  <c r="I27" i="4"/>
  <c r="I66" i="4" s="1"/>
  <c r="H27" i="4"/>
  <c r="H66" i="4" s="1"/>
  <c r="G27" i="4"/>
  <c r="G66" i="4" s="1"/>
  <c r="F27" i="4"/>
  <c r="F66" i="4" s="1"/>
  <c r="E27" i="4"/>
  <c r="E66" i="4" s="1"/>
  <c r="D27" i="4"/>
  <c r="D66" i="4" s="1"/>
  <c r="C27" i="4"/>
  <c r="C66" i="4" s="1"/>
  <c r="B27" i="4"/>
  <c r="B66" i="4" s="1"/>
  <c r="L26" i="4"/>
  <c r="L63" i="4" s="1"/>
  <c r="K26" i="4"/>
  <c r="K63" i="4" s="1"/>
  <c r="J26" i="4"/>
  <c r="J63" i="4" s="1"/>
  <c r="I26" i="4"/>
  <c r="I63" i="4" s="1"/>
  <c r="H26" i="4"/>
  <c r="H63" i="4" s="1"/>
  <c r="G26" i="4"/>
  <c r="G63" i="4" s="1"/>
  <c r="F26" i="4"/>
  <c r="F63" i="4" s="1"/>
  <c r="E26" i="4"/>
  <c r="E63" i="4" s="1"/>
  <c r="D26" i="4"/>
  <c r="D63" i="4" s="1"/>
  <c r="C26" i="4"/>
  <c r="C63" i="4" s="1"/>
  <c r="B26" i="4"/>
  <c r="B63" i="4" s="1"/>
  <c r="A22" i="4"/>
  <c r="L210" i="3"/>
  <c r="K210" i="3"/>
  <c r="J210" i="3"/>
  <c r="I210" i="3"/>
  <c r="H210" i="3"/>
  <c r="G210" i="3"/>
  <c r="F210" i="3"/>
  <c r="E210" i="3"/>
  <c r="D210" i="3"/>
  <c r="C210" i="3"/>
  <c r="B210" i="3"/>
  <c r="L209" i="3"/>
  <c r="K209" i="3"/>
  <c r="J209" i="3"/>
  <c r="I209" i="3"/>
  <c r="H209" i="3"/>
  <c r="G209" i="3"/>
  <c r="F209" i="3"/>
  <c r="E209" i="3"/>
  <c r="D209" i="3"/>
  <c r="C209" i="3"/>
  <c r="B209" i="3"/>
  <c r="L208" i="3"/>
  <c r="K208" i="3"/>
  <c r="J208" i="3"/>
  <c r="I208" i="3"/>
  <c r="H208" i="3"/>
  <c r="G208" i="3"/>
  <c r="F208" i="3"/>
  <c r="E208" i="3"/>
  <c r="D208" i="3"/>
  <c r="C208" i="3"/>
  <c r="B208" i="3"/>
  <c r="C205" i="3"/>
  <c r="B205" i="3"/>
  <c r="L204" i="3"/>
  <c r="K204" i="3"/>
  <c r="J204" i="3"/>
  <c r="I204" i="3"/>
  <c r="H204" i="3"/>
  <c r="G204" i="3"/>
  <c r="F204" i="3"/>
  <c r="E204" i="3"/>
  <c r="D204" i="3"/>
  <c r="C204" i="3"/>
  <c r="B204" i="3"/>
  <c r="D202" i="3"/>
  <c r="C202" i="3"/>
  <c r="B202" i="3"/>
  <c r="L201" i="3"/>
  <c r="K201" i="3"/>
  <c r="J201" i="3"/>
  <c r="I201" i="3"/>
  <c r="H201" i="3"/>
  <c r="G201" i="3"/>
  <c r="F201" i="3"/>
  <c r="E201" i="3"/>
  <c r="D201" i="3"/>
  <c r="C201" i="3"/>
  <c r="B201" i="3"/>
  <c r="L200" i="3"/>
  <c r="K200" i="3"/>
  <c r="J200" i="3"/>
  <c r="I200" i="3"/>
  <c r="H200" i="3"/>
  <c r="G200" i="3"/>
  <c r="F200" i="3"/>
  <c r="E200" i="3"/>
  <c r="D200" i="3"/>
  <c r="C200" i="3"/>
  <c r="B200" i="3"/>
  <c r="H195" i="3"/>
  <c r="H84" i="3" s="1"/>
  <c r="G195" i="3"/>
  <c r="G84" i="3" s="1"/>
  <c r="H194" i="3"/>
  <c r="H83" i="3" s="1"/>
  <c r="G194" i="3"/>
  <c r="G83" i="3" s="1"/>
  <c r="H193" i="3"/>
  <c r="G193" i="3"/>
  <c r="F193" i="3"/>
  <c r="E193" i="3"/>
  <c r="D193" i="3"/>
  <c r="L191" i="3"/>
  <c r="K191" i="3"/>
  <c r="J191" i="3"/>
  <c r="I191" i="3"/>
  <c r="H191" i="3"/>
  <c r="G191" i="3"/>
  <c r="F191" i="3"/>
  <c r="E191" i="3"/>
  <c r="D191" i="3"/>
  <c r="C191" i="3"/>
  <c r="B191" i="3"/>
  <c r="L190" i="3"/>
  <c r="K190" i="3"/>
  <c r="J190" i="3"/>
  <c r="I190" i="3"/>
  <c r="H190" i="3"/>
  <c r="G190" i="3"/>
  <c r="F190" i="3"/>
  <c r="E190" i="3"/>
  <c r="D190" i="3"/>
  <c r="C190" i="3"/>
  <c r="B190" i="3"/>
  <c r="L189" i="3"/>
  <c r="K189" i="3"/>
  <c r="J189" i="3"/>
  <c r="I189" i="3"/>
  <c r="H189" i="3"/>
  <c r="G189" i="3"/>
  <c r="F189" i="3"/>
  <c r="E189" i="3"/>
  <c r="D189" i="3"/>
  <c r="C189" i="3"/>
  <c r="B189" i="3"/>
  <c r="L188" i="3"/>
  <c r="K188" i="3"/>
  <c r="J188" i="3"/>
  <c r="I188" i="3"/>
  <c r="H188" i="3"/>
  <c r="G188" i="3"/>
  <c r="F188" i="3"/>
  <c r="E188" i="3"/>
  <c r="D188" i="3"/>
  <c r="C188" i="3"/>
  <c r="B188" i="3"/>
  <c r="L187" i="3"/>
  <c r="K187" i="3"/>
  <c r="J187" i="3"/>
  <c r="I187" i="3"/>
  <c r="H187" i="3"/>
  <c r="G187" i="3"/>
  <c r="F187" i="3"/>
  <c r="E187" i="3"/>
  <c r="D187" i="3"/>
  <c r="C187" i="3"/>
  <c r="B187" i="3"/>
  <c r="L184" i="3"/>
  <c r="K184" i="3"/>
  <c r="J184" i="3"/>
  <c r="I184" i="3"/>
  <c r="H184" i="3"/>
  <c r="G184" i="3"/>
  <c r="F184" i="3"/>
  <c r="E184" i="3"/>
  <c r="D184" i="3"/>
  <c r="C184" i="3"/>
  <c r="B184" i="3"/>
  <c r="L183" i="3"/>
  <c r="K183" i="3"/>
  <c r="J183" i="3"/>
  <c r="I183" i="3"/>
  <c r="H183" i="3"/>
  <c r="G183" i="3"/>
  <c r="F183" i="3"/>
  <c r="E183" i="3"/>
  <c r="D183" i="3"/>
  <c r="C183" i="3"/>
  <c r="B183" i="3"/>
  <c r="L182" i="3"/>
  <c r="K182" i="3"/>
  <c r="J182" i="3"/>
  <c r="I182" i="3"/>
  <c r="H182" i="3"/>
  <c r="G182" i="3"/>
  <c r="F182" i="3"/>
  <c r="E182" i="3"/>
  <c r="D182" i="3"/>
  <c r="C182" i="3"/>
  <c r="B182" i="3"/>
  <c r="L181" i="3"/>
  <c r="H181" i="3"/>
  <c r="G181" i="3"/>
  <c r="F181" i="3"/>
  <c r="E181" i="3"/>
  <c r="D181" i="3"/>
  <c r="C181" i="3"/>
  <c r="B181" i="3"/>
  <c r="L180" i="3"/>
  <c r="K180" i="3"/>
  <c r="J180" i="3"/>
  <c r="I180" i="3"/>
  <c r="H180" i="3"/>
  <c r="G180" i="3"/>
  <c r="F180" i="3"/>
  <c r="E180" i="3"/>
  <c r="D180" i="3"/>
  <c r="C180" i="3"/>
  <c r="B180" i="3"/>
  <c r="L179" i="3"/>
  <c r="H179" i="3"/>
  <c r="G179" i="3"/>
  <c r="F179" i="3"/>
  <c r="E179" i="3"/>
  <c r="D179" i="3"/>
  <c r="C179" i="3"/>
  <c r="B179" i="3"/>
  <c r="H178" i="3"/>
  <c r="G178" i="3"/>
  <c r="F178" i="3"/>
  <c r="E178" i="3"/>
  <c r="D178" i="3"/>
  <c r="C178" i="3"/>
  <c r="B178" i="3"/>
  <c r="H177" i="3"/>
  <c r="G177" i="3"/>
  <c r="F177" i="3"/>
  <c r="E177" i="3"/>
  <c r="D177" i="3"/>
  <c r="C177" i="3"/>
  <c r="B177" i="3"/>
  <c r="L176" i="3"/>
  <c r="K176" i="3"/>
  <c r="J176" i="3"/>
  <c r="I176" i="3"/>
  <c r="H176" i="3"/>
  <c r="G176" i="3"/>
  <c r="F176" i="3"/>
  <c r="E176" i="3"/>
  <c r="D176" i="3"/>
  <c r="C176" i="3"/>
  <c r="B176" i="3"/>
  <c r="L175" i="3"/>
  <c r="H175" i="3"/>
  <c r="G175" i="3"/>
  <c r="F175" i="3"/>
  <c r="E175" i="3"/>
  <c r="D175" i="3"/>
  <c r="C175" i="3"/>
  <c r="B175" i="3"/>
  <c r="L174" i="3"/>
  <c r="H174" i="3"/>
  <c r="G174" i="3"/>
  <c r="F174" i="3"/>
  <c r="E174" i="3"/>
  <c r="D174" i="3"/>
  <c r="C174" i="3"/>
  <c r="B174" i="3"/>
  <c r="D173" i="3"/>
  <c r="C173" i="3"/>
  <c r="B173" i="3"/>
  <c r="L172" i="3"/>
  <c r="K172" i="3"/>
  <c r="J172" i="3"/>
  <c r="I172" i="3"/>
  <c r="H172" i="3"/>
  <c r="G172" i="3"/>
  <c r="F172" i="3"/>
  <c r="E172" i="3"/>
  <c r="D172" i="3"/>
  <c r="C172" i="3"/>
  <c r="B172" i="3"/>
  <c r="L171" i="3"/>
  <c r="H171" i="3"/>
  <c r="G171" i="3"/>
  <c r="F171" i="3"/>
  <c r="E171" i="3"/>
  <c r="D171" i="3"/>
  <c r="C171" i="3"/>
  <c r="B171" i="3"/>
  <c r="H170" i="3"/>
  <c r="G170" i="3"/>
  <c r="F170" i="3"/>
  <c r="E170" i="3"/>
  <c r="D170" i="3"/>
  <c r="C170" i="3"/>
  <c r="B170" i="3"/>
  <c r="H169" i="3"/>
  <c r="G169" i="3"/>
  <c r="F169" i="3"/>
  <c r="E169" i="3"/>
  <c r="D169" i="3"/>
  <c r="C169" i="3"/>
  <c r="B169" i="3"/>
  <c r="J168" i="3"/>
  <c r="I168" i="3"/>
  <c r="H168" i="3"/>
  <c r="G168" i="3"/>
  <c r="F168" i="3"/>
  <c r="E168" i="3"/>
  <c r="D168" i="3"/>
  <c r="C168" i="3"/>
  <c r="B168" i="3"/>
  <c r="H167" i="3"/>
  <c r="G167" i="3"/>
  <c r="F167" i="3"/>
  <c r="E167" i="3"/>
  <c r="D167" i="3"/>
  <c r="C167" i="3"/>
  <c r="B167" i="3"/>
  <c r="H166" i="3"/>
  <c r="G166" i="3"/>
  <c r="F166" i="3"/>
  <c r="E166" i="3"/>
  <c r="D166" i="3"/>
  <c r="C166" i="3"/>
  <c r="B166" i="3"/>
  <c r="I165" i="3"/>
  <c r="H165" i="3"/>
  <c r="G165" i="3"/>
  <c r="F165" i="3"/>
  <c r="E165" i="3"/>
  <c r="D165" i="3"/>
  <c r="C165" i="3"/>
  <c r="B165" i="3"/>
  <c r="A161" i="3"/>
  <c r="AR160" i="3"/>
  <c r="AQ160" i="3"/>
  <c r="AP160" i="3"/>
  <c r="AO160" i="3"/>
  <c r="AM160" i="3"/>
  <c r="AL160" i="3"/>
  <c r="AK160" i="3"/>
  <c r="AJ160" i="3"/>
  <c r="AG160" i="3"/>
  <c r="AF160" i="3"/>
  <c r="AE160" i="3"/>
  <c r="AD160" i="3"/>
  <c r="AB160" i="3"/>
  <c r="AA160" i="3"/>
  <c r="Z160" i="3"/>
  <c r="Y160" i="3"/>
  <c r="W160" i="3"/>
  <c r="V160" i="3"/>
  <c r="U160" i="3"/>
  <c r="AH160" i="3" s="1"/>
  <c r="T160" i="3"/>
  <c r="AS160" i="3" s="1"/>
  <c r="S160" i="3"/>
  <c r="R160" i="3"/>
  <c r="Q160" i="3"/>
  <c r="P160" i="3"/>
  <c r="O160" i="3"/>
  <c r="N160" i="3"/>
  <c r="M160" i="3"/>
  <c r="AR159" i="3"/>
  <c r="AQ159" i="3"/>
  <c r="AP159" i="3"/>
  <c r="AO159" i="3"/>
  <c r="AM159" i="3"/>
  <c r="AL159" i="3"/>
  <c r="AK159" i="3"/>
  <c r="AJ159" i="3"/>
  <c r="AH159" i="3"/>
  <c r="AG159" i="3"/>
  <c r="AF159" i="3"/>
  <c r="AE159" i="3"/>
  <c r="AD159" i="3"/>
  <c r="AB159" i="3"/>
  <c r="AA159" i="3"/>
  <c r="Z159" i="3"/>
  <c r="Y159" i="3"/>
  <c r="W159" i="3"/>
  <c r="V159" i="3"/>
  <c r="U159" i="3"/>
  <c r="T159" i="3"/>
  <c r="AS159" i="3" s="1"/>
  <c r="S159" i="3"/>
  <c r="R159" i="3"/>
  <c r="Q159" i="3"/>
  <c r="P159" i="3"/>
  <c r="O159" i="3"/>
  <c r="N159" i="3"/>
  <c r="M159" i="3"/>
  <c r="AS158" i="3"/>
  <c r="AR158" i="3"/>
  <c r="AQ158" i="3"/>
  <c r="AP158" i="3"/>
  <c r="AO158" i="3"/>
  <c r="AM158" i="3"/>
  <c r="AL158" i="3"/>
  <c r="AK158" i="3"/>
  <c r="AJ158" i="3"/>
  <c r="AH158" i="3"/>
  <c r="AG158" i="3"/>
  <c r="AF158" i="3"/>
  <c r="AE158" i="3"/>
  <c r="AD158" i="3"/>
  <c r="AB158" i="3"/>
  <c r="AA158" i="3"/>
  <c r="Z158" i="3"/>
  <c r="Y158" i="3"/>
  <c r="AR157" i="3"/>
  <c r="AQ157" i="3"/>
  <c r="AP157" i="3"/>
  <c r="AO157" i="3"/>
  <c r="AM157" i="3"/>
  <c r="AL157" i="3"/>
  <c r="AK157" i="3"/>
  <c r="AJ157" i="3"/>
  <c r="AG157" i="3"/>
  <c r="AF157" i="3"/>
  <c r="AE157" i="3"/>
  <c r="AD157" i="3"/>
  <c r="AB157" i="3"/>
  <c r="AA157" i="3"/>
  <c r="Z157" i="3"/>
  <c r="Y157" i="3"/>
  <c r="L157" i="3"/>
  <c r="K157" i="3"/>
  <c r="J157" i="3"/>
  <c r="AC157" i="3" s="1"/>
  <c r="I157" i="3"/>
  <c r="AN157" i="3" s="1"/>
  <c r="H157" i="3"/>
  <c r="G157" i="3"/>
  <c r="F157" i="3"/>
  <c r="E157" i="3"/>
  <c r="D157" i="3"/>
  <c r="C157" i="3"/>
  <c r="B157" i="3"/>
  <c r="AR156" i="3"/>
  <c r="AQ156" i="3"/>
  <c r="AP156" i="3"/>
  <c r="AO156" i="3"/>
  <c r="AM156" i="3"/>
  <c r="AL156" i="3"/>
  <c r="AK156" i="3"/>
  <c r="AJ156" i="3"/>
  <c r="AG156" i="3"/>
  <c r="AF156" i="3"/>
  <c r="AE156" i="3"/>
  <c r="AD156" i="3"/>
  <c r="AB156" i="3"/>
  <c r="AA156" i="3"/>
  <c r="Z156" i="3"/>
  <c r="Y156" i="3"/>
  <c r="L156" i="3"/>
  <c r="K156" i="3"/>
  <c r="J156" i="3"/>
  <c r="AC156" i="3" s="1"/>
  <c r="I156" i="3"/>
  <c r="AN156" i="3" s="1"/>
  <c r="H156" i="3"/>
  <c r="G156" i="3"/>
  <c r="F156" i="3"/>
  <c r="E156" i="3"/>
  <c r="D156" i="3"/>
  <c r="C156" i="3"/>
  <c r="B156" i="3"/>
  <c r="N155" i="3"/>
  <c r="M155" i="3"/>
  <c r="AR154" i="3"/>
  <c r="AQ154" i="3"/>
  <c r="AP154" i="3"/>
  <c r="AO154" i="3"/>
  <c r="AM154" i="3"/>
  <c r="AL154" i="3"/>
  <c r="AK154" i="3"/>
  <c r="AJ154" i="3"/>
  <c r="AG154" i="3"/>
  <c r="AF154" i="3"/>
  <c r="AE154" i="3"/>
  <c r="AD154" i="3"/>
  <c r="AB154" i="3"/>
  <c r="AA154" i="3"/>
  <c r="Z154" i="3"/>
  <c r="Y154" i="3"/>
  <c r="W154" i="3"/>
  <c r="V154" i="3"/>
  <c r="U154" i="3"/>
  <c r="AH154" i="3" s="1"/>
  <c r="T154" i="3"/>
  <c r="AS154" i="3" s="1"/>
  <c r="S154" i="3"/>
  <c r="R154" i="3"/>
  <c r="Q154" i="3"/>
  <c r="P154" i="3"/>
  <c r="O154" i="3"/>
  <c r="N154" i="3"/>
  <c r="M154" i="3"/>
  <c r="L154" i="3"/>
  <c r="K154" i="3"/>
  <c r="J154" i="3"/>
  <c r="AC154" i="3" s="1"/>
  <c r="I154" i="3"/>
  <c r="AN154" i="3" s="1"/>
  <c r="H154" i="3"/>
  <c r="G154" i="3"/>
  <c r="F154" i="3"/>
  <c r="E154" i="3"/>
  <c r="D154" i="3"/>
  <c r="C154" i="3"/>
  <c r="B154" i="3"/>
  <c r="AR153" i="3"/>
  <c r="AQ153" i="3"/>
  <c r="AP153" i="3"/>
  <c r="AO153" i="3"/>
  <c r="AB153" i="3"/>
  <c r="AA153" i="3"/>
  <c r="Z153" i="3"/>
  <c r="Y153" i="3"/>
  <c r="H153" i="3"/>
  <c r="G153" i="3"/>
  <c r="F153" i="3"/>
  <c r="E153" i="3"/>
  <c r="D153" i="3"/>
  <c r="C153" i="3"/>
  <c r="B153" i="3"/>
  <c r="O152" i="3"/>
  <c r="N152" i="3"/>
  <c r="M152" i="3"/>
  <c r="J152" i="3"/>
  <c r="I152" i="3"/>
  <c r="H152" i="3"/>
  <c r="AR151" i="3"/>
  <c r="AQ151" i="3"/>
  <c r="AP151" i="3"/>
  <c r="AO151" i="3"/>
  <c r="AM151" i="3"/>
  <c r="AL151" i="3"/>
  <c r="AK151" i="3"/>
  <c r="AJ151" i="3"/>
  <c r="AG151" i="3"/>
  <c r="AF151" i="3"/>
  <c r="AE151" i="3"/>
  <c r="AD151" i="3"/>
  <c r="AB151" i="3"/>
  <c r="AA151" i="3"/>
  <c r="Z151" i="3"/>
  <c r="Y151" i="3"/>
  <c r="W151" i="3"/>
  <c r="V151" i="3"/>
  <c r="U151" i="3"/>
  <c r="AH151" i="3" s="1"/>
  <c r="T151" i="3"/>
  <c r="AS151" i="3" s="1"/>
  <c r="S151" i="3"/>
  <c r="R151" i="3"/>
  <c r="Q151" i="3"/>
  <c r="P151" i="3"/>
  <c r="O151" i="3"/>
  <c r="N151" i="3"/>
  <c r="M151" i="3"/>
  <c r="L151" i="3"/>
  <c r="K151" i="3"/>
  <c r="J151" i="3"/>
  <c r="AC151" i="3" s="1"/>
  <c r="I151" i="3"/>
  <c r="AN151" i="3" s="1"/>
  <c r="H151" i="3"/>
  <c r="G151" i="3"/>
  <c r="F151" i="3"/>
  <c r="E151" i="3"/>
  <c r="D151" i="3"/>
  <c r="C151" i="3"/>
  <c r="B151" i="3"/>
  <c r="AR150" i="3"/>
  <c r="AQ150" i="3"/>
  <c r="AP150" i="3"/>
  <c r="AO150" i="3"/>
  <c r="AM150" i="3"/>
  <c r="AL150" i="3"/>
  <c r="AK150" i="3"/>
  <c r="AJ150" i="3"/>
  <c r="AG150" i="3"/>
  <c r="AF150" i="3"/>
  <c r="AE150" i="3"/>
  <c r="AD150" i="3"/>
  <c r="AB150" i="3"/>
  <c r="AA150" i="3"/>
  <c r="Z150" i="3"/>
  <c r="Y150" i="3"/>
  <c r="W150" i="3"/>
  <c r="V150" i="3"/>
  <c r="U150" i="3"/>
  <c r="AH150" i="3" s="1"/>
  <c r="T150" i="3"/>
  <c r="AS150" i="3" s="1"/>
  <c r="S150" i="3"/>
  <c r="R150" i="3"/>
  <c r="Q150" i="3"/>
  <c r="P150" i="3"/>
  <c r="O150" i="3"/>
  <c r="N150" i="3"/>
  <c r="M150" i="3"/>
  <c r="J150" i="3"/>
  <c r="AC150" i="3" s="1"/>
  <c r="I150" i="3"/>
  <c r="AN150" i="3" s="1"/>
  <c r="H150" i="3"/>
  <c r="G150" i="3"/>
  <c r="F150" i="3"/>
  <c r="E150" i="3"/>
  <c r="D150" i="3"/>
  <c r="C150" i="3"/>
  <c r="B150" i="3"/>
  <c r="AR149" i="3"/>
  <c r="AQ149" i="3"/>
  <c r="AP149" i="3"/>
  <c r="AO149" i="3"/>
  <c r="AM149" i="3"/>
  <c r="AL149" i="3"/>
  <c r="AK149" i="3"/>
  <c r="AJ149" i="3"/>
  <c r="AG149" i="3"/>
  <c r="AF149" i="3"/>
  <c r="AE149" i="3"/>
  <c r="AD149" i="3"/>
  <c r="AB149" i="3"/>
  <c r="AA149" i="3"/>
  <c r="Z149" i="3"/>
  <c r="Y149" i="3"/>
  <c r="I149" i="3"/>
  <c r="AN149" i="3" s="1"/>
  <c r="H149" i="3"/>
  <c r="G149" i="3"/>
  <c r="F149" i="3"/>
  <c r="E149" i="3"/>
  <c r="D149" i="3"/>
  <c r="C149" i="3"/>
  <c r="B149" i="3"/>
  <c r="AR148" i="3"/>
  <c r="AQ148" i="3"/>
  <c r="AP148" i="3"/>
  <c r="AO148" i="3"/>
  <c r="AM148" i="3"/>
  <c r="AL148" i="3"/>
  <c r="AK148" i="3"/>
  <c r="AJ148" i="3"/>
  <c r="AG148" i="3"/>
  <c r="AF148" i="3"/>
  <c r="AE148" i="3"/>
  <c r="AD148" i="3"/>
  <c r="AA148" i="3"/>
  <c r="I148" i="3"/>
  <c r="AN148" i="3" s="1"/>
  <c r="H148" i="3"/>
  <c r="G148" i="3"/>
  <c r="F148" i="3"/>
  <c r="E148" i="3"/>
  <c r="D148" i="3"/>
  <c r="C148" i="3"/>
  <c r="B148" i="3"/>
  <c r="AB146" i="3"/>
  <c r="AA146" i="3"/>
  <c r="Z146" i="3"/>
  <c r="Y146" i="3"/>
  <c r="H146" i="3"/>
  <c r="G146" i="3"/>
  <c r="F146" i="3"/>
  <c r="E146" i="3"/>
  <c r="D146" i="3"/>
  <c r="C146" i="3"/>
  <c r="B146" i="3"/>
  <c r="AQ145" i="3"/>
  <c r="AP145" i="3"/>
  <c r="AO145" i="3"/>
  <c r="S145" i="3"/>
  <c r="R145" i="3"/>
  <c r="AQ144" i="3"/>
  <c r="AP144" i="3"/>
  <c r="AO144" i="3"/>
  <c r="S144" i="3"/>
  <c r="R144" i="3"/>
  <c r="S143" i="3"/>
  <c r="R143" i="3"/>
  <c r="Q143" i="3"/>
  <c r="P143" i="3"/>
  <c r="O143" i="3"/>
  <c r="AM142" i="3"/>
  <c r="AL142" i="3"/>
  <c r="AK142" i="3"/>
  <c r="AJ142" i="3"/>
  <c r="AB142" i="3"/>
  <c r="AA142" i="3"/>
  <c r="Z142" i="3"/>
  <c r="Y142" i="3"/>
  <c r="J142" i="3"/>
  <c r="AC142" i="3" s="1"/>
  <c r="I142" i="3"/>
  <c r="AN142" i="3" s="1"/>
  <c r="H142" i="3"/>
  <c r="G142" i="3"/>
  <c r="F142" i="3"/>
  <c r="E142" i="3"/>
  <c r="D142" i="3"/>
  <c r="C142" i="3"/>
  <c r="B142" i="3"/>
  <c r="AR141" i="3"/>
  <c r="AQ141" i="3"/>
  <c r="AP141" i="3"/>
  <c r="AO141" i="3"/>
  <c r="AM141" i="3"/>
  <c r="AL141" i="3"/>
  <c r="AK141" i="3"/>
  <c r="AJ141" i="3"/>
  <c r="AG141" i="3"/>
  <c r="AF141" i="3"/>
  <c r="AE141" i="3"/>
  <c r="AD141" i="3"/>
  <c r="AB141" i="3"/>
  <c r="AA141" i="3"/>
  <c r="Z141" i="3"/>
  <c r="Y141" i="3"/>
  <c r="W141" i="3"/>
  <c r="V141" i="3"/>
  <c r="U141" i="3"/>
  <c r="AH141" i="3" s="1"/>
  <c r="T141" i="3"/>
  <c r="AS141" i="3" s="1"/>
  <c r="S141" i="3"/>
  <c r="R141" i="3"/>
  <c r="Q141" i="3"/>
  <c r="P141" i="3"/>
  <c r="O141" i="3"/>
  <c r="N141" i="3"/>
  <c r="M141" i="3"/>
  <c r="L141" i="3"/>
  <c r="K141" i="3"/>
  <c r="J141" i="3"/>
  <c r="AC141" i="3" s="1"/>
  <c r="I141" i="3"/>
  <c r="AN141" i="3" s="1"/>
  <c r="H141" i="3"/>
  <c r="G141" i="3"/>
  <c r="F141" i="3"/>
  <c r="E141" i="3"/>
  <c r="D141" i="3"/>
  <c r="C141" i="3"/>
  <c r="B141" i="3"/>
  <c r="AR140" i="3"/>
  <c r="AQ140" i="3"/>
  <c r="AP140" i="3"/>
  <c r="AO140" i="3"/>
  <c r="AM140" i="3"/>
  <c r="AL140" i="3"/>
  <c r="AK140" i="3"/>
  <c r="AJ140" i="3"/>
  <c r="AG140" i="3"/>
  <c r="AF140" i="3"/>
  <c r="AE140" i="3"/>
  <c r="AD140" i="3"/>
  <c r="AB140" i="3"/>
  <c r="AA140" i="3"/>
  <c r="Z140" i="3"/>
  <c r="Y140" i="3"/>
  <c r="W140" i="3"/>
  <c r="V140" i="3"/>
  <c r="U140" i="3"/>
  <c r="AH140" i="3" s="1"/>
  <c r="T140" i="3"/>
  <c r="AS140" i="3" s="1"/>
  <c r="S140" i="3"/>
  <c r="R140" i="3"/>
  <c r="Q140" i="3"/>
  <c r="P140" i="3"/>
  <c r="O140" i="3"/>
  <c r="N140" i="3"/>
  <c r="M140" i="3"/>
  <c r="L140" i="3"/>
  <c r="K140" i="3"/>
  <c r="J140" i="3"/>
  <c r="AC140" i="3" s="1"/>
  <c r="I140" i="3"/>
  <c r="AN140" i="3" s="1"/>
  <c r="H140" i="3"/>
  <c r="G140" i="3"/>
  <c r="F140" i="3"/>
  <c r="E140" i="3"/>
  <c r="D140" i="3"/>
  <c r="C140" i="3"/>
  <c r="B140" i="3"/>
  <c r="AR139" i="3"/>
  <c r="AQ139" i="3"/>
  <c r="AP139" i="3"/>
  <c r="AO139" i="3"/>
  <c r="AM139" i="3"/>
  <c r="AL139" i="3"/>
  <c r="AK139" i="3"/>
  <c r="AJ139" i="3"/>
  <c r="AG139" i="3"/>
  <c r="AF139" i="3"/>
  <c r="AE139" i="3"/>
  <c r="AD139" i="3"/>
  <c r="AB139" i="3"/>
  <c r="AA139" i="3"/>
  <c r="Z139" i="3"/>
  <c r="Y139" i="3"/>
  <c r="W139" i="3"/>
  <c r="V139" i="3"/>
  <c r="U139" i="3"/>
  <c r="AH139" i="3" s="1"/>
  <c r="T139" i="3"/>
  <c r="AS139" i="3" s="1"/>
  <c r="S139" i="3"/>
  <c r="R139" i="3"/>
  <c r="Q139" i="3"/>
  <c r="P139" i="3"/>
  <c r="O139" i="3"/>
  <c r="N139" i="3"/>
  <c r="M139" i="3"/>
  <c r="L139" i="3"/>
  <c r="K139" i="3"/>
  <c r="J139" i="3"/>
  <c r="AC139" i="3" s="1"/>
  <c r="I139" i="3"/>
  <c r="AN139" i="3" s="1"/>
  <c r="H139" i="3"/>
  <c r="G139" i="3"/>
  <c r="F139" i="3"/>
  <c r="E139" i="3"/>
  <c r="D139" i="3"/>
  <c r="C139" i="3"/>
  <c r="B139" i="3"/>
  <c r="AR138" i="3"/>
  <c r="AQ138" i="3"/>
  <c r="AP138" i="3"/>
  <c r="AO138" i="3"/>
  <c r="AM138" i="3"/>
  <c r="AL138" i="3"/>
  <c r="AK138" i="3"/>
  <c r="AJ138" i="3"/>
  <c r="AG138" i="3"/>
  <c r="AF138" i="3"/>
  <c r="AE138" i="3"/>
  <c r="AD138" i="3"/>
  <c r="AB138" i="3"/>
  <c r="AA138" i="3"/>
  <c r="Z138" i="3"/>
  <c r="Y138" i="3"/>
  <c r="W138" i="3"/>
  <c r="V138" i="3"/>
  <c r="U138" i="3"/>
  <c r="AH138" i="3" s="1"/>
  <c r="T138" i="3"/>
  <c r="AS138" i="3" s="1"/>
  <c r="S138" i="3"/>
  <c r="R138" i="3"/>
  <c r="Q138" i="3"/>
  <c r="P138" i="3"/>
  <c r="O138" i="3"/>
  <c r="N138" i="3"/>
  <c r="M138" i="3"/>
  <c r="L138" i="3"/>
  <c r="K138" i="3"/>
  <c r="J138" i="3"/>
  <c r="AC138" i="3" s="1"/>
  <c r="I138" i="3"/>
  <c r="AN138" i="3" s="1"/>
  <c r="H138" i="3"/>
  <c r="G138" i="3"/>
  <c r="F138" i="3"/>
  <c r="E138" i="3"/>
  <c r="D138" i="3"/>
  <c r="C138" i="3"/>
  <c r="B138" i="3"/>
  <c r="AR137" i="3"/>
  <c r="AQ137" i="3"/>
  <c r="AP137" i="3"/>
  <c r="AO137" i="3"/>
  <c r="AM137" i="3"/>
  <c r="AL137" i="3"/>
  <c r="AK137" i="3"/>
  <c r="AJ137" i="3"/>
  <c r="AG137" i="3"/>
  <c r="AF137" i="3"/>
  <c r="AE137" i="3"/>
  <c r="AD137" i="3"/>
  <c r="AB137" i="3"/>
  <c r="AA137" i="3"/>
  <c r="Z137" i="3"/>
  <c r="Y137" i="3"/>
  <c r="W137" i="3"/>
  <c r="V137" i="3"/>
  <c r="U137" i="3"/>
  <c r="AH137" i="3" s="1"/>
  <c r="T137" i="3"/>
  <c r="AS137" i="3" s="1"/>
  <c r="S137" i="3"/>
  <c r="R137" i="3"/>
  <c r="Q137" i="3"/>
  <c r="P137" i="3"/>
  <c r="O137" i="3"/>
  <c r="N137" i="3"/>
  <c r="M137" i="3"/>
  <c r="L137" i="3"/>
  <c r="K137" i="3"/>
  <c r="J137" i="3"/>
  <c r="AC137" i="3" s="1"/>
  <c r="I137" i="3"/>
  <c r="AN137" i="3" s="1"/>
  <c r="H137" i="3"/>
  <c r="G137" i="3"/>
  <c r="F137" i="3"/>
  <c r="E137" i="3"/>
  <c r="D137" i="3"/>
  <c r="C137" i="3"/>
  <c r="B137" i="3"/>
  <c r="AR134" i="3"/>
  <c r="AQ134" i="3"/>
  <c r="AP134" i="3"/>
  <c r="AO134" i="3"/>
  <c r="AM134" i="3"/>
  <c r="AL134" i="3"/>
  <c r="AK134" i="3"/>
  <c r="AJ134" i="3"/>
  <c r="AG134" i="3"/>
  <c r="AF134" i="3"/>
  <c r="AE134" i="3"/>
  <c r="AD134" i="3"/>
  <c r="AB134" i="3"/>
  <c r="AA134" i="3"/>
  <c r="Z134" i="3"/>
  <c r="Y134" i="3"/>
  <c r="W134" i="3"/>
  <c r="V134" i="3"/>
  <c r="U134" i="3"/>
  <c r="AH134" i="3" s="1"/>
  <c r="T134" i="3"/>
  <c r="AS134" i="3" s="1"/>
  <c r="S134" i="3"/>
  <c r="R134" i="3"/>
  <c r="Q134" i="3"/>
  <c r="P134" i="3"/>
  <c r="O134" i="3"/>
  <c r="N134" i="3"/>
  <c r="M134" i="3"/>
  <c r="L134" i="3"/>
  <c r="K134" i="3"/>
  <c r="J134" i="3"/>
  <c r="AC134" i="3" s="1"/>
  <c r="I134" i="3"/>
  <c r="AN134" i="3" s="1"/>
  <c r="H134" i="3"/>
  <c r="G134" i="3"/>
  <c r="F134" i="3"/>
  <c r="E134" i="3"/>
  <c r="D134" i="3"/>
  <c r="C134" i="3"/>
  <c r="B134" i="3"/>
  <c r="AR133" i="3"/>
  <c r="AQ133" i="3"/>
  <c r="AP133" i="3"/>
  <c r="AO133" i="3"/>
  <c r="AM133" i="3"/>
  <c r="AL133" i="3"/>
  <c r="AK133" i="3"/>
  <c r="AJ133" i="3"/>
  <c r="AG133" i="3"/>
  <c r="AF133" i="3"/>
  <c r="AE133" i="3"/>
  <c r="AD133" i="3"/>
  <c r="AB133" i="3"/>
  <c r="AA133" i="3"/>
  <c r="Z133" i="3"/>
  <c r="Y133" i="3"/>
  <c r="W133" i="3"/>
  <c r="V133" i="3"/>
  <c r="U133" i="3"/>
  <c r="AH133" i="3" s="1"/>
  <c r="T133" i="3"/>
  <c r="AS133" i="3" s="1"/>
  <c r="S133" i="3"/>
  <c r="R133" i="3"/>
  <c r="Q133" i="3"/>
  <c r="P133" i="3"/>
  <c r="O133" i="3"/>
  <c r="N133" i="3"/>
  <c r="M133" i="3"/>
  <c r="L133" i="3"/>
  <c r="K133" i="3"/>
  <c r="J133" i="3"/>
  <c r="AC133" i="3" s="1"/>
  <c r="I133" i="3"/>
  <c r="AN133" i="3" s="1"/>
  <c r="H133" i="3"/>
  <c r="G133" i="3"/>
  <c r="F133" i="3"/>
  <c r="E133" i="3"/>
  <c r="D133" i="3"/>
  <c r="C133" i="3"/>
  <c r="B133" i="3"/>
  <c r="AR132" i="3"/>
  <c r="AQ132" i="3"/>
  <c r="AP132" i="3"/>
  <c r="AO132" i="3"/>
  <c r="AM132" i="3"/>
  <c r="AL132" i="3"/>
  <c r="AK132" i="3"/>
  <c r="AJ132" i="3"/>
  <c r="AG132" i="3"/>
  <c r="AF132" i="3"/>
  <c r="AE132" i="3"/>
  <c r="AD132" i="3"/>
  <c r="AB132" i="3"/>
  <c r="AA132" i="3"/>
  <c r="Z132" i="3"/>
  <c r="Y132" i="3"/>
  <c r="W132" i="3"/>
  <c r="V132" i="3"/>
  <c r="U132" i="3"/>
  <c r="AH132" i="3" s="1"/>
  <c r="T132" i="3"/>
  <c r="AS132" i="3" s="1"/>
  <c r="S132" i="3"/>
  <c r="R132" i="3"/>
  <c r="Q132" i="3"/>
  <c r="P132" i="3"/>
  <c r="O132" i="3"/>
  <c r="N132" i="3"/>
  <c r="M132" i="3"/>
  <c r="L132" i="3"/>
  <c r="K132" i="3"/>
  <c r="J132" i="3"/>
  <c r="AC132" i="3" s="1"/>
  <c r="I132" i="3"/>
  <c r="AN132" i="3" s="1"/>
  <c r="H132" i="3"/>
  <c r="G132" i="3"/>
  <c r="F132" i="3"/>
  <c r="E132" i="3"/>
  <c r="D132" i="3"/>
  <c r="C132" i="3"/>
  <c r="B132" i="3"/>
  <c r="AB131" i="3"/>
  <c r="AA131" i="3"/>
  <c r="W131" i="3"/>
  <c r="S131" i="3"/>
  <c r="R131" i="3"/>
  <c r="Q131" i="3"/>
  <c r="P131" i="3"/>
  <c r="O131" i="3"/>
  <c r="N131" i="3"/>
  <c r="M131" i="3"/>
  <c r="H131" i="3"/>
  <c r="G131" i="3"/>
  <c r="F131" i="3"/>
  <c r="E131" i="3"/>
  <c r="D131" i="3"/>
  <c r="C131" i="3"/>
  <c r="B131" i="3"/>
  <c r="AR130" i="3"/>
  <c r="AQ130" i="3"/>
  <c r="AP130" i="3"/>
  <c r="AO130" i="3"/>
  <c r="AM130" i="3"/>
  <c r="AL130" i="3"/>
  <c r="AK130" i="3"/>
  <c r="AJ130" i="3"/>
  <c r="AG130" i="3"/>
  <c r="AF130" i="3"/>
  <c r="AE130" i="3"/>
  <c r="AD130" i="3"/>
  <c r="AB130" i="3"/>
  <c r="AA130" i="3"/>
  <c r="Z130" i="3"/>
  <c r="Y130" i="3"/>
  <c r="W130" i="3"/>
  <c r="V130" i="3"/>
  <c r="U130" i="3"/>
  <c r="AH130" i="3" s="1"/>
  <c r="T130" i="3"/>
  <c r="AS130" i="3" s="1"/>
  <c r="S130" i="3"/>
  <c r="R130" i="3"/>
  <c r="Q130" i="3"/>
  <c r="P130" i="3"/>
  <c r="O130" i="3"/>
  <c r="N130" i="3"/>
  <c r="M130" i="3"/>
  <c r="L130" i="3"/>
  <c r="K130" i="3"/>
  <c r="J130" i="3"/>
  <c r="AC130" i="3" s="1"/>
  <c r="I130" i="3"/>
  <c r="AN130" i="3" s="1"/>
  <c r="H130" i="3"/>
  <c r="G130" i="3"/>
  <c r="F130" i="3"/>
  <c r="E130" i="3"/>
  <c r="D130" i="3"/>
  <c r="C130" i="3"/>
  <c r="B130" i="3"/>
  <c r="AP129" i="3"/>
  <c r="AO129" i="3"/>
  <c r="AB129" i="3"/>
  <c r="AA129" i="3"/>
  <c r="W129" i="3"/>
  <c r="S129" i="3"/>
  <c r="R129" i="3"/>
  <c r="Q129" i="3"/>
  <c r="P129" i="3"/>
  <c r="O129" i="3"/>
  <c r="N129" i="3"/>
  <c r="M129" i="3"/>
  <c r="H129" i="3"/>
  <c r="G129" i="3"/>
  <c r="F129" i="3"/>
  <c r="E129" i="3"/>
  <c r="D129" i="3"/>
  <c r="C129" i="3"/>
  <c r="B129" i="3"/>
  <c r="S128" i="3"/>
  <c r="R128" i="3"/>
  <c r="Q128" i="3"/>
  <c r="P128" i="3"/>
  <c r="O128" i="3"/>
  <c r="N128" i="3"/>
  <c r="M128" i="3"/>
  <c r="H128" i="3"/>
  <c r="G128" i="3"/>
  <c r="F128" i="3"/>
  <c r="E128" i="3"/>
  <c r="D128" i="3"/>
  <c r="C128" i="3"/>
  <c r="B128" i="3"/>
  <c r="S127" i="3"/>
  <c r="R127" i="3"/>
  <c r="Q127" i="3"/>
  <c r="P127" i="3"/>
  <c r="O127" i="3"/>
  <c r="N127" i="3"/>
  <c r="M127" i="3"/>
  <c r="H127" i="3"/>
  <c r="G127" i="3"/>
  <c r="F127" i="3"/>
  <c r="E127" i="3"/>
  <c r="D127" i="3"/>
  <c r="C127" i="3"/>
  <c r="B127" i="3"/>
  <c r="AR126" i="3"/>
  <c r="AQ126" i="3"/>
  <c r="AP126" i="3"/>
  <c r="AO126" i="3"/>
  <c r="AM126" i="3"/>
  <c r="AL126" i="3"/>
  <c r="AK126" i="3"/>
  <c r="AJ126" i="3"/>
  <c r="AG126" i="3"/>
  <c r="AF126" i="3"/>
  <c r="AE126" i="3"/>
  <c r="AD126" i="3"/>
  <c r="AB126" i="3"/>
  <c r="AA126" i="3"/>
  <c r="Z126" i="3"/>
  <c r="Y126" i="3"/>
  <c r="W126" i="3"/>
  <c r="V126" i="3"/>
  <c r="U126" i="3"/>
  <c r="AH126" i="3" s="1"/>
  <c r="T126" i="3"/>
  <c r="AS126" i="3" s="1"/>
  <c r="S126" i="3"/>
  <c r="R126" i="3"/>
  <c r="Q126" i="3"/>
  <c r="P126" i="3"/>
  <c r="O126" i="3"/>
  <c r="N126" i="3"/>
  <c r="M126" i="3"/>
  <c r="L126" i="3"/>
  <c r="K126" i="3"/>
  <c r="J126" i="3"/>
  <c r="AC126" i="3" s="1"/>
  <c r="I126" i="3"/>
  <c r="AN126" i="3" s="1"/>
  <c r="H126" i="3"/>
  <c r="G126" i="3"/>
  <c r="F126" i="3"/>
  <c r="E126" i="3"/>
  <c r="D126" i="3"/>
  <c r="C126" i="3"/>
  <c r="B126" i="3"/>
  <c r="AB125" i="3"/>
  <c r="AA125" i="3"/>
  <c r="W125" i="3"/>
  <c r="S125" i="3"/>
  <c r="R125" i="3"/>
  <c r="Q125" i="3"/>
  <c r="P125" i="3"/>
  <c r="O125" i="3"/>
  <c r="N125" i="3"/>
  <c r="M125" i="3"/>
  <c r="H125" i="3"/>
  <c r="G125" i="3"/>
  <c r="F125" i="3"/>
  <c r="E125" i="3"/>
  <c r="D125" i="3"/>
  <c r="C125" i="3"/>
  <c r="B125" i="3"/>
  <c r="AB124" i="3"/>
  <c r="AA124" i="3"/>
  <c r="W124" i="3"/>
  <c r="S124" i="3"/>
  <c r="R124" i="3"/>
  <c r="Q124" i="3"/>
  <c r="P124" i="3"/>
  <c r="O124" i="3"/>
  <c r="N124" i="3"/>
  <c r="M124" i="3"/>
  <c r="H124" i="3"/>
  <c r="G124" i="3"/>
  <c r="F124" i="3"/>
  <c r="E124" i="3"/>
  <c r="D124" i="3"/>
  <c r="C124" i="3"/>
  <c r="B124" i="3"/>
  <c r="AS123" i="3"/>
  <c r="AH123" i="3"/>
  <c r="O123" i="3"/>
  <c r="N123" i="3"/>
  <c r="M123" i="3"/>
  <c r="J123" i="3"/>
  <c r="AC123" i="3" s="1"/>
  <c r="I123" i="3"/>
  <c r="AN123" i="3" s="1"/>
  <c r="H123" i="3"/>
  <c r="G123" i="3"/>
  <c r="F123" i="3"/>
  <c r="E123" i="3"/>
  <c r="D123" i="3"/>
  <c r="C123" i="3"/>
  <c r="B123" i="3"/>
  <c r="AR122" i="3"/>
  <c r="AQ122" i="3"/>
  <c r="AP122" i="3"/>
  <c r="AO122" i="3"/>
  <c r="AG122" i="3"/>
  <c r="AF122" i="3"/>
  <c r="AE122" i="3"/>
  <c r="AD122" i="3"/>
  <c r="W122" i="3"/>
  <c r="V122" i="3"/>
  <c r="U122" i="3"/>
  <c r="AH122" i="3" s="1"/>
  <c r="T122" i="3"/>
  <c r="AS122" i="3" s="1"/>
  <c r="S122" i="3"/>
  <c r="R122" i="3"/>
  <c r="Q122" i="3"/>
  <c r="P122" i="3"/>
  <c r="O122" i="3"/>
  <c r="N122" i="3"/>
  <c r="M122" i="3"/>
  <c r="AQ121" i="3"/>
  <c r="AP121" i="3"/>
  <c r="AO121" i="3"/>
  <c r="AL121" i="3"/>
  <c r="AK121" i="3"/>
  <c r="AJ121" i="3"/>
  <c r="AB121" i="3"/>
  <c r="AA121" i="3"/>
  <c r="W121" i="3"/>
  <c r="S121" i="3"/>
  <c r="R121" i="3"/>
  <c r="Q121" i="3"/>
  <c r="P121" i="3"/>
  <c r="O121" i="3"/>
  <c r="N121" i="3"/>
  <c r="M121" i="3"/>
  <c r="H121" i="3"/>
  <c r="G121" i="3"/>
  <c r="F121" i="3"/>
  <c r="E121" i="3"/>
  <c r="D121" i="3"/>
  <c r="C121" i="3"/>
  <c r="B121" i="3"/>
  <c r="Z120" i="3"/>
  <c r="S120" i="3"/>
  <c r="R120" i="3"/>
  <c r="Q120" i="3"/>
  <c r="P120" i="3"/>
  <c r="O120" i="3"/>
  <c r="N120" i="3"/>
  <c r="M120" i="3"/>
  <c r="H120" i="3"/>
  <c r="G120" i="3"/>
  <c r="F120" i="3"/>
  <c r="E120" i="3"/>
  <c r="D120" i="3"/>
  <c r="C120" i="3"/>
  <c r="B120" i="3"/>
  <c r="Z119" i="3"/>
  <c r="S119" i="3"/>
  <c r="R119" i="3"/>
  <c r="Q119" i="3"/>
  <c r="P119" i="3"/>
  <c r="O119" i="3"/>
  <c r="N119" i="3"/>
  <c r="M119" i="3"/>
  <c r="H119" i="3"/>
  <c r="G119" i="3"/>
  <c r="F119" i="3"/>
  <c r="E119" i="3"/>
  <c r="D119" i="3"/>
  <c r="C119" i="3"/>
  <c r="B119" i="3"/>
  <c r="AR118" i="3"/>
  <c r="AQ118" i="3"/>
  <c r="AP118" i="3"/>
  <c r="AO118" i="3"/>
  <c r="AM118" i="3"/>
  <c r="AL118" i="3"/>
  <c r="AK118" i="3"/>
  <c r="AJ118" i="3"/>
  <c r="AG118" i="3"/>
  <c r="AF118" i="3"/>
  <c r="AE118" i="3"/>
  <c r="AD118" i="3"/>
  <c r="AB118" i="3"/>
  <c r="AA118" i="3"/>
  <c r="Z118" i="3"/>
  <c r="Y118" i="3"/>
  <c r="U118" i="3"/>
  <c r="AH118" i="3" s="1"/>
  <c r="T118" i="3"/>
  <c r="AS118" i="3" s="1"/>
  <c r="S118" i="3"/>
  <c r="R118" i="3"/>
  <c r="Q118" i="3"/>
  <c r="P118" i="3"/>
  <c r="O118" i="3"/>
  <c r="N118" i="3"/>
  <c r="M118" i="3"/>
  <c r="J118" i="3"/>
  <c r="AC118" i="3" s="1"/>
  <c r="I118" i="3"/>
  <c r="AN118" i="3" s="1"/>
  <c r="H118" i="3"/>
  <c r="G118" i="3"/>
  <c r="F118" i="3"/>
  <c r="E118" i="3"/>
  <c r="D118" i="3"/>
  <c r="C118" i="3"/>
  <c r="S117" i="3"/>
  <c r="R117" i="3"/>
  <c r="Q117" i="3"/>
  <c r="P117" i="3"/>
  <c r="O117" i="3"/>
  <c r="N117" i="3"/>
  <c r="M117" i="3"/>
  <c r="H117" i="3"/>
  <c r="G117" i="3"/>
  <c r="F117" i="3"/>
  <c r="E117" i="3"/>
  <c r="D117" i="3"/>
  <c r="C117" i="3"/>
  <c r="B117" i="3"/>
  <c r="S116" i="3"/>
  <c r="R116" i="3"/>
  <c r="Q116" i="3"/>
  <c r="P116" i="3"/>
  <c r="O116" i="3"/>
  <c r="N116" i="3"/>
  <c r="M116" i="3"/>
  <c r="H116" i="3"/>
  <c r="G116" i="3"/>
  <c r="F116" i="3"/>
  <c r="E116" i="3"/>
  <c r="D116" i="3"/>
  <c r="C116" i="3"/>
  <c r="B116" i="3"/>
  <c r="AR115" i="3"/>
  <c r="AQ115" i="3"/>
  <c r="AP115" i="3"/>
  <c r="AO115" i="3"/>
  <c r="AM115" i="3"/>
  <c r="AL115" i="3"/>
  <c r="AK115" i="3"/>
  <c r="AJ115" i="3"/>
  <c r="T115" i="3"/>
  <c r="AS115" i="3" s="1"/>
  <c r="S115" i="3"/>
  <c r="R115" i="3"/>
  <c r="Q115" i="3"/>
  <c r="P115" i="3"/>
  <c r="O115" i="3"/>
  <c r="N115" i="3"/>
  <c r="M115" i="3"/>
  <c r="I115" i="3"/>
  <c r="AN115" i="3" s="1"/>
  <c r="H115" i="3"/>
  <c r="G115" i="3"/>
  <c r="G11" i="3" s="1"/>
  <c r="F115" i="3"/>
  <c r="E115" i="3"/>
  <c r="E11" i="3" s="1"/>
  <c r="D115" i="3"/>
  <c r="C115" i="3"/>
  <c r="C11" i="3" s="1"/>
  <c r="B115" i="3"/>
  <c r="L108" i="3"/>
  <c r="K108" i="3"/>
  <c r="J108" i="3"/>
  <c r="I108" i="3"/>
  <c r="H108" i="3"/>
  <c r="G108" i="3"/>
  <c r="F108" i="3"/>
  <c r="E108" i="3"/>
  <c r="D108" i="3"/>
  <c r="C108" i="3"/>
  <c r="B108" i="3"/>
  <c r="L107" i="3"/>
  <c r="K107" i="3"/>
  <c r="J107" i="3"/>
  <c r="I107" i="3"/>
  <c r="H107" i="3"/>
  <c r="G107" i="3"/>
  <c r="F107" i="3"/>
  <c r="E107" i="3"/>
  <c r="D107" i="3"/>
  <c r="C107" i="3"/>
  <c r="B107" i="3"/>
  <c r="L106" i="3"/>
  <c r="K106" i="3"/>
  <c r="J106" i="3"/>
  <c r="I106" i="3"/>
  <c r="H106" i="3"/>
  <c r="G106" i="3"/>
  <c r="F106" i="3"/>
  <c r="E106" i="3"/>
  <c r="D106" i="3"/>
  <c r="C106" i="3"/>
  <c r="B106" i="3"/>
  <c r="L105" i="3"/>
  <c r="K105" i="3"/>
  <c r="J105" i="3"/>
  <c r="I105" i="3"/>
  <c r="H105" i="3"/>
  <c r="G105" i="3"/>
  <c r="F105" i="3"/>
  <c r="E105" i="3"/>
  <c r="D105" i="3"/>
  <c r="C105" i="3"/>
  <c r="B105" i="3"/>
  <c r="L103" i="3"/>
  <c r="K103" i="3"/>
  <c r="J103" i="3"/>
  <c r="I103" i="3"/>
  <c r="H103" i="3"/>
  <c r="G103" i="3"/>
  <c r="F103" i="3"/>
  <c r="E103" i="3"/>
  <c r="D103" i="3"/>
  <c r="C103" i="3"/>
  <c r="B103" i="3"/>
  <c r="L102" i="3"/>
  <c r="K102" i="3"/>
  <c r="J102" i="3"/>
  <c r="I102" i="3"/>
  <c r="H102" i="3"/>
  <c r="G102" i="3"/>
  <c r="F102" i="3"/>
  <c r="E102" i="3"/>
  <c r="D102" i="3"/>
  <c r="C102" i="3"/>
  <c r="B102" i="3"/>
  <c r="H99" i="3"/>
  <c r="G99" i="3"/>
  <c r="F99" i="3"/>
  <c r="E99" i="3"/>
  <c r="D99" i="3"/>
  <c r="C99" i="3"/>
  <c r="B99" i="3"/>
  <c r="L97" i="3"/>
  <c r="K97" i="3"/>
  <c r="J97" i="3"/>
  <c r="I97" i="3"/>
  <c r="H97" i="3"/>
  <c r="G97" i="3"/>
  <c r="F97" i="3"/>
  <c r="E97" i="3"/>
  <c r="D97" i="3"/>
  <c r="C97" i="3"/>
  <c r="B97" i="3"/>
  <c r="L96" i="3"/>
  <c r="K96" i="3"/>
  <c r="J96" i="3"/>
  <c r="I96" i="3"/>
  <c r="H96" i="3"/>
  <c r="G96" i="3"/>
  <c r="F96" i="3"/>
  <c r="E96" i="3"/>
  <c r="D96" i="3"/>
  <c r="C96" i="3"/>
  <c r="B96" i="3"/>
  <c r="L95" i="3"/>
  <c r="K95" i="3"/>
  <c r="J95" i="3"/>
  <c r="I95" i="3"/>
  <c r="H95" i="3"/>
  <c r="G95" i="3"/>
  <c r="F95" i="3"/>
  <c r="E95" i="3"/>
  <c r="D95" i="3"/>
  <c r="C95" i="3"/>
  <c r="B95" i="3"/>
  <c r="L93" i="3"/>
  <c r="K93" i="3"/>
  <c r="J93" i="3"/>
  <c r="I93" i="3"/>
  <c r="H93" i="3"/>
  <c r="G93" i="3"/>
  <c r="F93" i="3"/>
  <c r="E93" i="3"/>
  <c r="D93" i="3"/>
  <c r="C93" i="3"/>
  <c r="B93" i="3"/>
  <c r="J92" i="3"/>
  <c r="I92" i="3"/>
  <c r="H92" i="3"/>
  <c r="G92" i="3"/>
  <c r="F92" i="3"/>
  <c r="E92" i="3"/>
  <c r="D92" i="3"/>
  <c r="C92" i="3"/>
  <c r="B92" i="3"/>
  <c r="B90" i="3"/>
  <c r="I89" i="3"/>
  <c r="H89" i="3"/>
  <c r="G89" i="3"/>
  <c r="F89" i="3"/>
  <c r="E89" i="3"/>
  <c r="D89" i="3"/>
  <c r="C89" i="3"/>
  <c r="B89" i="3"/>
  <c r="B87" i="3"/>
  <c r="I86" i="3"/>
  <c r="H86" i="3"/>
  <c r="G86" i="3"/>
  <c r="F86" i="3"/>
  <c r="E86" i="3"/>
  <c r="D86" i="3"/>
  <c r="C86" i="3"/>
  <c r="B86" i="3"/>
  <c r="H82" i="3"/>
  <c r="G82" i="3"/>
  <c r="F82" i="3"/>
  <c r="E82" i="3"/>
  <c r="D82" i="3"/>
  <c r="C82" i="3"/>
  <c r="B82" i="3"/>
  <c r="H81" i="3"/>
  <c r="G81" i="3"/>
  <c r="F81" i="3"/>
  <c r="E81" i="3"/>
  <c r="D81" i="3"/>
  <c r="C81" i="3"/>
  <c r="B81" i="3"/>
  <c r="J79" i="3"/>
  <c r="I79" i="3"/>
  <c r="H79" i="3"/>
  <c r="G79" i="3"/>
  <c r="F79" i="3"/>
  <c r="E79" i="3"/>
  <c r="D79" i="3"/>
  <c r="C79" i="3"/>
  <c r="B79" i="3"/>
  <c r="L77" i="3"/>
  <c r="K77" i="3"/>
  <c r="J77" i="3"/>
  <c r="I77" i="3"/>
  <c r="H77" i="3"/>
  <c r="G77" i="3"/>
  <c r="F77" i="3"/>
  <c r="E77" i="3"/>
  <c r="D77" i="3"/>
  <c r="C77" i="3"/>
  <c r="B77" i="3"/>
  <c r="L76" i="3"/>
  <c r="K76" i="3"/>
  <c r="J76" i="3"/>
  <c r="I76" i="3"/>
  <c r="H76" i="3"/>
  <c r="G76" i="3"/>
  <c r="F76" i="3"/>
  <c r="E76" i="3"/>
  <c r="D76" i="3"/>
  <c r="C76" i="3"/>
  <c r="B76" i="3"/>
  <c r="L74" i="3"/>
  <c r="K74" i="3"/>
  <c r="J74" i="3"/>
  <c r="I74" i="3"/>
  <c r="H74" i="3"/>
  <c r="G74" i="3"/>
  <c r="F74" i="3"/>
  <c r="E74" i="3"/>
  <c r="D74" i="3"/>
  <c r="C74" i="3"/>
  <c r="B74" i="3"/>
  <c r="L73" i="3"/>
  <c r="K73" i="3"/>
  <c r="J73" i="3"/>
  <c r="I73" i="3"/>
  <c r="H73" i="3"/>
  <c r="G73" i="3"/>
  <c r="F73" i="3"/>
  <c r="E73" i="3"/>
  <c r="D73" i="3"/>
  <c r="C73" i="3"/>
  <c r="B73" i="3"/>
  <c r="L71" i="3"/>
  <c r="K71" i="3"/>
  <c r="J71" i="3"/>
  <c r="I71" i="3"/>
  <c r="H71" i="3"/>
  <c r="G71" i="3"/>
  <c r="F71" i="3"/>
  <c r="E71" i="3"/>
  <c r="D71" i="3"/>
  <c r="C71" i="3"/>
  <c r="B71" i="3"/>
  <c r="L70" i="3"/>
  <c r="K70" i="3"/>
  <c r="J70" i="3"/>
  <c r="I70" i="3"/>
  <c r="H70" i="3"/>
  <c r="G70" i="3"/>
  <c r="F70" i="3"/>
  <c r="E70" i="3"/>
  <c r="D70" i="3"/>
  <c r="C70" i="3"/>
  <c r="B70" i="3"/>
  <c r="L68" i="3"/>
  <c r="K68" i="3"/>
  <c r="J68" i="3"/>
  <c r="I68" i="3"/>
  <c r="H68" i="3"/>
  <c r="G68" i="3"/>
  <c r="F68" i="3"/>
  <c r="E68" i="3"/>
  <c r="D68" i="3"/>
  <c r="C68" i="3"/>
  <c r="B68" i="3"/>
  <c r="L67" i="3"/>
  <c r="K67" i="3"/>
  <c r="J67" i="3"/>
  <c r="I67" i="3"/>
  <c r="H67" i="3"/>
  <c r="G67" i="3"/>
  <c r="F67" i="3"/>
  <c r="E67" i="3"/>
  <c r="D67" i="3"/>
  <c r="C67" i="3"/>
  <c r="B67" i="3"/>
  <c r="L65" i="3"/>
  <c r="K65" i="3"/>
  <c r="J65" i="3"/>
  <c r="I65" i="3"/>
  <c r="H65" i="3"/>
  <c r="G65" i="3"/>
  <c r="F65" i="3"/>
  <c r="E65" i="3"/>
  <c r="D65" i="3"/>
  <c r="C65" i="3"/>
  <c r="B65" i="3"/>
  <c r="L64" i="3"/>
  <c r="K64" i="3"/>
  <c r="J64" i="3"/>
  <c r="I64" i="3"/>
  <c r="H64" i="3"/>
  <c r="G64" i="3"/>
  <c r="F64" i="3"/>
  <c r="E64" i="3"/>
  <c r="D64" i="3"/>
  <c r="C64" i="3"/>
  <c r="B64" i="3"/>
  <c r="L62" i="3"/>
  <c r="K62" i="3"/>
  <c r="J62" i="3"/>
  <c r="I62" i="3"/>
  <c r="H62" i="3"/>
  <c r="G62" i="3"/>
  <c r="F62" i="3"/>
  <c r="E62" i="3"/>
  <c r="D62" i="3"/>
  <c r="C62" i="3"/>
  <c r="B62" i="3"/>
  <c r="L61" i="3"/>
  <c r="K61" i="3"/>
  <c r="J61" i="3"/>
  <c r="I61" i="3"/>
  <c r="H61" i="3"/>
  <c r="G61" i="3"/>
  <c r="F61" i="3"/>
  <c r="E61" i="3"/>
  <c r="D61" i="3"/>
  <c r="C61" i="3"/>
  <c r="B61" i="3"/>
  <c r="L59" i="3"/>
  <c r="K59" i="3"/>
  <c r="J59" i="3"/>
  <c r="I59" i="3"/>
  <c r="H59" i="3"/>
  <c r="G59" i="3"/>
  <c r="F59" i="3"/>
  <c r="E59" i="3"/>
  <c r="D59" i="3"/>
  <c r="C59" i="3"/>
  <c r="B59" i="3"/>
  <c r="L58" i="3"/>
  <c r="K58" i="3"/>
  <c r="J58" i="3"/>
  <c r="I58" i="3"/>
  <c r="H58" i="3"/>
  <c r="G58" i="3"/>
  <c r="F58" i="3"/>
  <c r="E58" i="3"/>
  <c r="D58" i="3"/>
  <c r="C58" i="3"/>
  <c r="B58" i="3"/>
  <c r="L56" i="3"/>
  <c r="K56" i="3"/>
  <c r="J56" i="3"/>
  <c r="I56" i="3"/>
  <c r="H56" i="3"/>
  <c r="G56" i="3"/>
  <c r="F56" i="3"/>
  <c r="E56" i="3"/>
  <c r="D56" i="3"/>
  <c r="C56" i="3"/>
  <c r="B56" i="3"/>
  <c r="L55" i="3"/>
  <c r="K55" i="3"/>
  <c r="J55" i="3"/>
  <c r="I55" i="3"/>
  <c r="H55" i="3"/>
  <c r="G55" i="3"/>
  <c r="F55" i="3"/>
  <c r="E55" i="3"/>
  <c r="D55" i="3"/>
  <c r="C55" i="3"/>
  <c r="B55" i="3"/>
  <c r="L53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L50" i="3"/>
  <c r="K50" i="3"/>
  <c r="J50" i="3"/>
  <c r="I50" i="3"/>
  <c r="H50" i="3"/>
  <c r="G50" i="3"/>
  <c r="F50" i="3"/>
  <c r="E50" i="3"/>
  <c r="D50" i="3"/>
  <c r="C50" i="3"/>
  <c r="B50" i="3"/>
  <c r="L49" i="3"/>
  <c r="K49" i="3"/>
  <c r="J49" i="3"/>
  <c r="I49" i="3"/>
  <c r="H49" i="3"/>
  <c r="G49" i="3"/>
  <c r="F49" i="3"/>
  <c r="E49" i="3"/>
  <c r="D49" i="3"/>
  <c r="C49" i="3"/>
  <c r="B49" i="3"/>
  <c r="L47" i="3"/>
  <c r="H47" i="3"/>
  <c r="G47" i="3"/>
  <c r="F47" i="3"/>
  <c r="E47" i="3"/>
  <c r="D47" i="3"/>
  <c r="C47" i="3"/>
  <c r="B47" i="3"/>
  <c r="H46" i="3"/>
  <c r="G46" i="3"/>
  <c r="F46" i="3"/>
  <c r="E46" i="3"/>
  <c r="D46" i="3"/>
  <c r="C46" i="3"/>
  <c r="B46" i="3"/>
  <c r="H44" i="3"/>
  <c r="G44" i="3"/>
  <c r="F44" i="3"/>
  <c r="E44" i="3"/>
  <c r="D44" i="3"/>
  <c r="C44" i="3"/>
  <c r="B44" i="3"/>
  <c r="H43" i="3"/>
  <c r="G43" i="3"/>
  <c r="F43" i="3"/>
  <c r="E43" i="3"/>
  <c r="D43" i="3"/>
  <c r="C43" i="3"/>
  <c r="B43" i="3"/>
  <c r="H41" i="3"/>
  <c r="G41" i="3"/>
  <c r="F41" i="3"/>
  <c r="E41" i="3"/>
  <c r="D41" i="3"/>
  <c r="C41" i="3"/>
  <c r="B41" i="3"/>
  <c r="H40" i="3"/>
  <c r="G40" i="3"/>
  <c r="F40" i="3"/>
  <c r="E40" i="3"/>
  <c r="D40" i="3"/>
  <c r="C40" i="3"/>
  <c r="B40" i="3"/>
  <c r="L38" i="3"/>
  <c r="K38" i="3"/>
  <c r="J38" i="3"/>
  <c r="I38" i="3"/>
  <c r="H38" i="3"/>
  <c r="G38" i="3"/>
  <c r="F38" i="3"/>
  <c r="E38" i="3"/>
  <c r="D38" i="3"/>
  <c r="C38" i="3"/>
  <c r="B38" i="3"/>
  <c r="L37" i="3"/>
  <c r="K37" i="3"/>
  <c r="J37" i="3"/>
  <c r="I37" i="3"/>
  <c r="H37" i="3"/>
  <c r="G37" i="3"/>
  <c r="F37" i="3"/>
  <c r="E37" i="3"/>
  <c r="D37" i="3"/>
  <c r="C37" i="3"/>
  <c r="B37" i="3"/>
  <c r="L35" i="3"/>
  <c r="H35" i="3"/>
  <c r="G35" i="3"/>
  <c r="F35" i="3"/>
  <c r="E35" i="3"/>
  <c r="D35" i="3"/>
  <c r="C35" i="3"/>
  <c r="B35" i="3"/>
  <c r="H34" i="3"/>
  <c r="G34" i="3"/>
  <c r="F34" i="3"/>
  <c r="E34" i="3"/>
  <c r="D34" i="3"/>
  <c r="C34" i="3"/>
  <c r="B34" i="3"/>
  <c r="L32" i="3"/>
  <c r="H32" i="3"/>
  <c r="G32" i="3"/>
  <c r="F32" i="3"/>
  <c r="E32" i="3"/>
  <c r="D32" i="3"/>
  <c r="C32" i="3"/>
  <c r="B32" i="3"/>
  <c r="H31" i="3"/>
  <c r="G31" i="3"/>
  <c r="F31" i="3"/>
  <c r="E31" i="3"/>
  <c r="D31" i="3"/>
  <c r="C31" i="3"/>
  <c r="B31" i="3"/>
  <c r="L29" i="3"/>
  <c r="K29" i="3"/>
  <c r="J29" i="3"/>
  <c r="I29" i="3"/>
  <c r="H29" i="3"/>
  <c r="G29" i="3"/>
  <c r="F29" i="3"/>
  <c r="E29" i="3"/>
  <c r="D29" i="3"/>
  <c r="C29" i="3"/>
  <c r="B29" i="3"/>
  <c r="L27" i="3"/>
  <c r="H27" i="3"/>
  <c r="G27" i="3"/>
  <c r="F27" i="3"/>
  <c r="E27" i="3"/>
  <c r="D27" i="3"/>
  <c r="C27" i="3"/>
  <c r="B27" i="3"/>
  <c r="H26" i="3"/>
  <c r="G26" i="3"/>
  <c r="F26" i="3"/>
  <c r="E26" i="3"/>
  <c r="D26" i="3"/>
  <c r="C26" i="3"/>
  <c r="B26" i="3"/>
  <c r="H24" i="3"/>
  <c r="G24" i="3"/>
  <c r="F24" i="3"/>
  <c r="E24" i="3"/>
  <c r="D24" i="3"/>
  <c r="C24" i="3"/>
  <c r="B24" i="3"/>
  <c r="H23" i="3"/>
  <c r="G23" i="3"/>
  <c r="F23" i="3"/>
  <c r="E23" i="3"/>
  <c r="D23" i="3"/>
  <c r="C23" i="3"/>
  <c r="B23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8" i="3"/>
  <c r="G18" i="3"/>
  <c r="F18" i="3"/>
  <c r="E18" i="3"/>
  <c r="D18" i="3"/>
  <c r="C18" i="3"/>
  <c r="B18" i="3"/>
  <c r="H17" i="3"/>
  <c r="G17" i="3"/>
  <c r="F17" i="3"/>
  <c r="E17" i="3"/>
  <c r="D17" i="3"/>
  <c r="C17" i="3"/>
  <c r="B17" i="3"/>
  <c r="H15" i="3"/>
  <c r="G15" i="3"/>
  <c r="F15" i="3"/>
  <c r="E15" i="3"/>
  <c r="D15" i="3"/>
  <c r="C15" i="3"/>
  <c r="B15" i="3"/>
  <c r="H14" i="3"/>
  <c r="G14" i="3"/>
  <c r="F14" i="3"/>
  <c r="E14" i="3"/>
  <c r="D14" i="3"/>
  <c r="C14" i="3"/>
  <c r="B14" i="3"/>
  <c r="I12" i="3"/>
  <c r="H12" i="3"/>
  <c r="G12" i="3"/>
  <c r="F12" i="3"/>
  <c r="E12" i="3"/>
  <c r="D12" i="3"/>
  <c r="C12" i="3"/>
  <c r="B12" i="3"/>
  <c r="H11" i="3"/>
  <c r="F11" i="3"/>
  <c r="D11" i="3"/>
  <c r="B11" i="3"/>
  <c r="AN2" i="3"/>
  <c r="I11" i="3" l="1"/>
  <c r="W120" i="3"/>
  <c r="L170" i="3"/>
  <c r="L24" i="3" s="1"/>
  <c r="AB120" i="3"/>
  <c r="AA120" i="3"/>
  <c r="AA119" i="3"/>
  <c r="K170" i="3"/>
  <c r="K24" i="3" s="1"/>
  <c r="V120" i="3"/>
  <c r="L169" i="3" l="1"/>
  <c r="L21" i="3" s="1"/>
  <c r="W119" i="3"/>
  <c r="AB119" i="3"/>
  <c r="K169" i="3"/>
  <c r="K21" i="3" s="1"/>
  <c r="V119" i="3"/>
  <c r="Y131" i="3"/>
  <c r="AB128" i="3" l="1"/>
  <c r="AA128" i="3"/>
  <c r="AP131" i="3"/>
  <c r="AP128" i="3"/>
  <c r="AP120" i="3"/>
  <c r="Z131" i="3"/>
  <c r="Y120" i="3"/>
  <c r="Z128" i="3"/>
  <c r="AR131" i="3"/>
  <c r="V131" i="3"/>
  <c r="K181" i="3"/>
  <c r="K53" i="3" s="1"/>
  <c r="AR128" i="3"/>
  <c r="AQ128" i="3"/>
  <c r="Y128" i="3"/>
  <c r="L178" i="3" l="1"/>
  <c r="L44" i="3" s="1"/>
  <c r="W128" i="3"/>
  <c r="AO131" i="3"/>
  <c r="AM128" i="3"/>
  <c r="AO128" i="3"/>
  <c r="AP127" i="3"/>
  <c r="AO120" i="3"/>
  <c r="AP119" i="3"/>
  <c r="Y129" i="3"/>
  <c r="AE131" i="3"/>
  <c r="J178" i="3"/>
  <c r="J44" i="3" s="1"/>
  <c r="U128" i="3"/>
  <c r="AH128" i="3" s="1"/>
  <c r="Y119" i="3"/>
  <c r="AQ120" i="3"/>
  <c r="AR119" i="3"/>
  <c r="AE128" i="3"/>
  <c r="AR120" i="3"/>
  <c r="Z125" i="3"/>
  <c r="K178" i="3"/>
  <c r="K44" i="3" s="1"/>
  <c r="V128" i="3"/>
  <c r="U131" i="3"/>
  <c r="AH131" i="3" s="1"/>
  <c r="J181" i="3"/>
  <c r="J53" i="3" s="1"/>
  <c r="Y125" i="3"/>
  <c r="AF128" i="3"/>
  <c r="I178" i="3"/>
  <c r="I44" i="3" s="1"/>
  <c r="T128" i="3"/>
  <c r="AS128" i="3" s="1"/>
  <c r="J170" i="3"/>
  <c r="J24" i="3" s="1"/>
  <c r="U120" i="3"/>
  <c r="AH120" i="3" s="1"/>
  <c r="AQ131" i="3"/>
  <c r="I170" i="3"/>
  <c r="I24" i="3" s="1"/>
  <c r="T120" i="3"/>
  <c r="AS120" i="3" s="1"/>
  <c r="AG128" i="3"/>
  <c r="AF131" i="3"/>
  <c r="AD128" i="3"/>
  <c r="AG120" i="3"/>
  <c r="AG131" i="3"/>
  <c r="AO125" i="3" l="1"/>
  <c r="AJ131" i="3"/>
  <c r="AJ128" i="3"/>
  <c r="AP125" i="3"/>
  <c r="AP117" i="3"/>
  <c r="AO119" i="3"/>
  <c r="AK131" i="3"/>
  <c r="AR125" i="3"/>
  <c r="AO124" i="3"/>
  <c r="AK120" i="3"/>
  <c r="AK128" i="3"/>
  <c r="AO127" i="3"/>
  <c r="AK119" i="3"/>
  <c r="AJ120" i="3"/>
  <c r="AL119" i="3"/>
  <c r="AR124" i="3"/>
  <c r="T131" i="3"/>
  <c r="AS131" i="3" s="1"/>
  <c r="I181" i="3"/>
  <c r="I53" i="3" s="1"/>
  <c r="J175" i="3"/>
  <c r="J35" i="3" s="1"/>
  <c r="U125" i="3"/>
  <c r="AH125" i="3" s="1"/>
  <c r="AQ119" i="3"/>
  <c r="AQ124" i="3"/>
  <c r="AL128" i="3"/>
  <c r="AE120" i="3"/>
  <c r="AL131" i="3"/>
  <c r="AQ125" i="3"/>
  <c r="AD120" i="3"/>
  <c r="AM120" i="3"/>
  <c r="AF120" i="3"/>
  <c r="Y127" i="3"/>
  <c r="I169" i="3"/>
  <c r="I21" i="3" s="1"/>
  <c r="T119" i="3"/>
  <c r="AS119" i="3" s="1"/>
  <c r="Y124" i="3"/>
  <c r="AM131" i="3"/>
  <c r="I175" i="3"/>
  <c r="I35" i="3" s="1"/>
  <c r="T125" i="3"/>
  <c r="AS125" i="3" s="1"/>
  <c r="Z124" i="3"/>
  <c r="K175" i="3"/>
  <c r="K35" i="3" s="1"/>
  <c r="V125" i="3"/>
  <c r="J169" i="3"/>
  <c r="J21" i="3" s="1"/>
  <c r="U119" i="3"/>
  <c r="AH119" i="3" s="1"/>
  <c r="AL120" i="3"/>
  <c r="AD131" i="3"/>
  <c r="AK117" i="3" l="1"/>
  <c r="AK125" i="3"/>
  <c r="AP124" i="3"/>
  <c r="AO116" i="3"/>
  <c r="AJ119" i="3"/>
  <c r="AJ125" i="3"/>
  <c r="AJ129" i="3"/>
  <c r="AO117" i="3"/>
  <c r="AK129" i="3"/>
  <c r="AQ116" i="3"/>
  <c r="I179" i="3"/>
  <c r="I47" i="3" s="1"/>
  <c r="T129" i="3"/>
  <c r="AS129" i="3" s="1"/>
  <c r="AM119" i="3"/>
  <c r="AM125" i="3"/>
  <c r="AM129" i="3"/>
  <c r="AL129" i="3"/>
  <c r="J174" i="3"/>
  <c r="J32" i="3" s="1"/>
  <c r="U124" i="3"/>
  <c r="AH124" i="3" s="1"/>
  <c r="AQ129" i="3"/>
  <c r="Z129" i="3"/>
  <c r="AQ117" i="3"/>
  <c r="V129" i="3"/>
  <c r="K179" i="3"/>
  <c r="K47" i="3" s="1"/>
  <c r="J179" i="3"/>
  <c r="J47" i="3" s="1"/>
  <c r="U129" i="3"/>
  <c r="AH129" i="3" s="1"/>
  <c r="AR129" i="3"/>
  <c r="AL117" i="3"/>
  <c r="AL125" i="3"/>
  <c r="K174" i="3"/>
  <c r="K32" i="3" s="1"/>
  <c r="V124" i="3"/>
  <c r="I174" i="3"/>
  <c r="I32" i="3" s="1"/>
  <c r="T124" i="3"/>
  <c r="AS124" i="3" s="1"/>
  <c r="L177" i="3" l="1"/>
  <c r="L41" i="3" s="1"/>
  <c r="W127" i="3"/>
  <c r="AB127" i="3"/>
  <c r="AA127" i="3"/>
  <c r="AJ124" i="3"/>
  <c r="AP116" i="3"/>
  <c r="T127" i="3"/>
  <c r="AS127" i="3" s="1"/>
  <c r="I177" i="3"/>
  <c r="I41" i="3" s="1"/>
  <c r="Z127" i="3"/>
  <c r="AR127" i="3"/>
  <c r="AQ127" i="3"/>
  <c r="U127" i="3"/>
  <c r="AH127" i="3" s="1"/>
  <c r="J177" i="3"/>
  <c r="J41" i="3" s="1"/>
  <c r="V127" i="3"/>
  <c r="K177" i="3"/>
  <c r="K41" i="3" s="1"/>
  <c r="AJ117" i="3" l="1"/>
  <c r="AL127" i="3"/>
  <c r="AL124" i="3"/>
  <c r="I131" i="3"/>
  <c r="I129" i="3"/>
  <c r="AL146" i="3"/>
  <c r="AM124" i="3"/>
  <c r="AK146" i="3" l="1"/>
  <c r="AK116" i="3"/>
  <c r="AJ127" i="3"/>
  <c r="AJ116" i="3"/>
  <c r="AK124" i="3"/>
  <c r="AJ146" i="3"/>
  <c r="I125" i="3"/>
  <c r="AN129" i="3"/>
  <c r="I46" i="3"/>
  <c r="AL153" i="3"/>
  <c r="AL116" i="3"/>
  <c r="I128" i="3"/>
  <c r="AN131" i="3"/>
  <c r="I52" i="3"/>
  <c r="K142" i="3" l="1"/>
  <c r="K79" i="3" s="1"/>
  <c r="AJ153" i="3"/>
  <c r="AK153" i="3"/>
  <c r="AK127" i="3"/>
  <c r="I124" i="3"/>
  <c r="AN125" i="3"/>
  <c r="I34" i="3"/>
  <c r="AN128" i="3"/>
  <c r="I43" i="3"/>
  <c r="L142" i="3" l="1"/>
  <c r="L79" i="3" s="1"/>
  <c r="AN124" i="3"/>
  <c r="I31" i="3"/>
  <c r="I120" i="3" l="1"/>
  <c r="L150" i="3" l="1"/>
  <c r="L92" i="3" s="1"/>
  <c r="K150" i="3"/>
  <c r="K92" i="3" s="1"/>
  <c r="AN120" i="3"/>
  <c r="I23" i="3"/>
  <c r="I119" i="3"/>
  <c r="AN119" i="3" l="1"/>
  <c r="I20" i="3"/>
  <c r="AG125" i="3" l="1"/>
  <c r="AE125" i="3"/>
  <c r="AD125" i="3"/>
  <c r="AF125" i="3"/>
  <c r="AD119" i="3" l="1"/>
  <c r="AE124" i="3"/>
  <c r="AG124" i="3"/>
  <c r="AE119" i="3"/>
  <c r="AE129" i="3"/>
  <c r="AD124" i="3"/>
  <c r="AD129" i="3"/>
  <c r="AG119" i="3"/>
  <c r="AG129" i="3"/>
  <c r="AF124" i="3"/>
  <c r="AF129" i="3"/>
  <c r="AF119" i="3"/>
  <c r="AB148" i="3" l="1"/>
  <c r="Z148" i="3"/>
  <c r="Y148" i="3"/>
  <c r="J149" i="3" l="1"/>
  <c r="J148" i="3"/>
  <c r="J125" i="3"/>
  <c r="J128" i="3"/>
  <c r="J129" i="3"/>
  <c r="J131" i="3"/>
  <c r="J124" i="3"/>
  <c r="AC148" i="3" l="1"/>
  <c r="J86" i="3"/>
  <c r="AC149" i="3"/>
  <c r="J89" i="3"/>
  <c r="AC131" i="3"/>
  <c r="J52" i="3"/>
  <c r="AC128" i="3"/>
  <c r="J43" i="3"/>
  <c r="J120" i="3"/>
  <c r="AC124" i="3"/>
  <c r="J31" i="3"/>
  <c r="AC129" i="3"/>
  <c r="J46" i="3"/>
  <c r="AC125" i="3"/>
  <c r="J34" i="3"/>
  <c r="K149" i="3" l="1"/>
  <c r="K89" i="3" s="1"/>
  <c r="K148" i="3"/>
  <c r="K86" i="3" s="1"/>
  <c r="K125" i="3"/>
  <c r="K34" i="3" s="1"/>
  <c r="AC120" i="3"/>
  <c r="J23" i="3"/>
  <c r="L128" i="3"/>
  <c r="L43" i="3" s="1"/>
  <c r="J119" i="3"/>
  <c r="K131" i="3"/>
  <c r="K52" i="3" s="1"/>
  <c r="K128" i="3"/>
  <c r="K43" i="3" s="1"/>
  <c r="K124" i="3"/>
  <c r="K31" i="3" s="1"/>
  <c r="L148" i="3" l="1"/>
  <c r="L86" i="3" s="1"/>
  <c r="L149" i="3"/>
  <c r="L89" i="3" s="1"/>
  <c r="K129" i="3"/>
  <c r="K46" i="3" s="1"/>
  <c r="AC119" i="3"/>
  <c r="J20" i="3"/>
  <c r="L131" i="3"/>
  <c r="L52" i="3" s="1"/>
  <c r="K120" i="3"/>
  <c r="K23" i="3" s="1"/>
  <c r="L125" i="3" l="1"/>
  <c r="L34" i="3" s="1"/>
  <c r="L120" i="3"/>
  <c r="L23" i="3" s="1"/>
  <c r="K119" i="3"/>
  <c r="K20" i="3" s="1"/>
  <c r="L129" i="3"/>
  <c r="L46" i="3" s="1"/>
  <c r="L124" i="3"/>
  <c r="L31" i="3" s="1"/>
  <c r="L119" i="3" l="1"/>
  <c r="L20" i="3" s="1"/>
  <c r="AR121" i="3" l="1"/>
  <c r="AM121" i="3" l="1"/>
  <c r="I171" i="3"/>
  <c r="I27" i="3" s="1"/>
  <c r="T121" i="3"/>
  <c r="AS121" i="3" s="1"/>
  <c r="I167" i="3" l="1"/>
  <c r="I18" i="3" s="1"/>
  <c r="T117" i="3"/>
  <c r="AS117" i="3" s="1"/>
  <c r="AR117" i="3"/>
  <c r="AR116" i="3" l="1"/>
  <c r="AM117" i="3"/>
  <c r="I166" i="3"/>
  <c r="I15" i="3" s="1"/>
  <c r="T116" i="3"/>
  <c r="AS116" i="3" s="1"/>
  <c r="T143" i="3" l="1"/>
  <c r="AS143" i="3" s="1"/>
  <c r="I193" i="3"/>
  <c r="I82" i="3" s="1"/>
  <c r="I54" i="4"/>
  <c r="I91" i="4" s="1"/>
  <c r="I121" i="3"/>
  <c r="AM146" i="3"/>
  <c r="AM127" i="3"/>
  <c r="AM116" i="3"/>
  <c r="Y117" i="3"/>
  <c r="Y121" i="3"/>
  <c r="I117" i="3" l="1"/>
  <c r="AM153" i="3"/>
  <c r="AD121" i="3"/>
  <c r="Y116" i="3"/>
  <c r="I116" i="3"/>
  <c r="AN121" i="3"/>
  <c r="I26" i="3"/>
  <c r="I146" i="3" l="1"/>
  <c r="AN116" i="3"/>
  <c r="I14" i="3"/>
  <c r="I127" i="3"/>
  <c r="AN117" i="3"/>
  <c r="I17" i="3"/>
  <c r="Z121" i="3" l="1"/>
  <c r="AN127" i="3"/>
  <c r="I40" i="3"/>
  <c r="Z117" i="3"/>
  <c r="I153" i="3"/>
  <c r="AN146" i="3"/>
  <c r="I81" i="3"/>
  <c r="AD117" i="3" l="1"/>
  <c r="AE121" i="3"/>
  <c r="AN153" i="3"/>
  <c r="I99" i="3"/>
  <c r="Z116" i="3"/>
  <c r="AD116" i="3" l="1"/>
  <c r="AA117" i="3" l="1"/>
  <c r="AF121" i="3"/>
  <c r="AE117" i="3"/>
  <c r="AA116" i="3" l="1"/>
  <c r="AE116" i="3"/>
  <c r="AF117" i="3" l="1"/>
  <c r="AF116" i="3" l="1"/>
  <c r="J171" i="3"/>
  <c r="J27" i="3" s="1"/>
  <c r="U121" i="3"/>
  <c r="AH121" i="3" s="1"/>
  <c r="AB117" i="3" l="1"/>
  <c r="J167" i="3"/>
  <c r="J18" i="3" s="1"/>
  <c r="U117" i="3"/>
  <c r="AH117" i="3" s="1"/>
  <c r="AG121" i="3"/>
  <c r="AB116" i="3" l="1"/>
  <c r="J166" i="3"/>
  <c r="J15" i="3" s="1"/>
  <c r="U116" i="3"/>
  <c r="AH116" i="3" s="1"/>
  <c r="AG117" i="3" l="1"/>
  <c r="J121" i="3" l="1"/>
  <c r="AG116" i="3"/>
  <c r="J117" i="3" l="1"/>
  <c r="J116" i="3"/>
  <c r="AC121" i="3"/>
  <c r="J26" i="3"/>
  <c r="AC116" i="3" l="1"/>
  <c r="J14" i="3"/>
  <c r="AC117" i="3"/>
  <c r="J17" i="3"/>
  <c r="K171" i="3" l="1"/>
  <c r="K27" i="3" s="1"/>
  <c r="V121" i="3"/>
  <c r="K167" i="3" l="1"/>
  <c r="K18" i="3" s="1"/>
  <c r="V117" i="3"/>
  <c r="K166" i="3" l="1"/>
  <c r="K15" i="3" s="1"/>
  <c r="V116" i="3"/>
  <c r="K121" i="3" l="1"/>
  <c r="K26" i="3" s="1"/>
  <c r="K117" i="3" l="1"/>
  <c r="K17" i="3" s="1"/>
  <c r="K116" i="3"/>
  <c r="K14" i="3" s="1"/>
  <c r="W117" i="3" l="1"/>
  <c r="L167" i="3"/>
  <c r="L18" i="3" s="1"/>
  <c r="L166" i="3" l="1"/>
  <c r="L15" i="3" s="1"/>
  <c r="W116" i="3"/>
  <c r="L121" i="3" l="1"/>
  <c r="L26" i="3" s="1"/>
  <c r="Y115" i="3" l="1"/>
  <c r="L116" i="3"/>
  <c r="L14" i="3" s="1"/>
  <c r="L117" i="3"/>
  <c r="L17" i="3" s="1"/>
  <c r="AD115" i="3" l="1"/>
  <c r="Z115" i="3" l="1"/>
  <c r="AE115" i="3" l="1"/>
  <c r="AD127" i="3" l="1"/>
  <c r="AD153" i="3" l="1"/>
  <c r="AA115" i="3" l="1"/>
  <c r="AE127" i="3"/>
  <c r="AE153" i="3" l="1"/>
  <c r="AF115" i="3"/>
  <c r="U115" i="3" l="1"/>
  <c r="AH115" i="3" s="1"/>
  <c r="J165" i="3"/>
  <c r="J12" i="3" s="1"/>
  <c r="AB115" i="3"/>
  <c r="AG115" i="3" l="1"/>
  <c r="AF127" i="3"/>
  <c r="J193" i="3"/>
  <c r="J82" i="3" s="1"/>
  <c r="U143" i="3"/>
  <c r="AH143" i="3" s="1"/>
  <c r="J54" i="4"/>
  <c r="J91" i="4" s="1"/>
  <c r="AF153" i="3" l="1"/>
  <c r="AG153" i="3" l="1"/>
  <c r="AG127" i="3"/>
  <c r="J115" i="3" l="1"/>
  <c r="AC115" i="3" l="1"/>
  <c r="J11" i="3"/>
  <c r="J127" i="3"/>
  <c r="J146" i="3"/>
  <c r="AC146" i="3" l="1"/>
  <c r="J81" i="3"/>
  <c r="J153" i="3"/>
  <c r="AC127" i="3"/>
  <c r="J40" i="3"/>
  <c r="AC153" i="3" l="1"/>
  <c r="J99" i="3"/>
  <c r="K165" i="3" l="1"/>
  <c r="K12" i="3" s="1"/>
  <c r="V115" i="3"/>
  <c r="K193" i="3" l="1"/>
  <c r="K82" i="3" s="1"/>
  <c r="V143" i="3"/>
  <c r="K54" i="4"/>
  <c r="K91" i="4" s="1"/>
  <c r="K115" i="3" l="1"/>
  <c r="K11" i="3" s="1"/>
  <c r="K127" i="3" l="1"/>
  <c r="K40" i="3" s="1"/>
  <c r="K146" i="3"/>
  <c r="K81" i="3" s="1"/>
  <c r="K153" i="3" l="1"/>
  <c r="K99" i="3" s="1"/>
  <c r="L165" i="3" l="1"/>
  <c r="L12" i="3" s="1"/>
  <c r="W115" i="3"/>
  <c r="W143" i="3" l="1"/>
  <c r="L193" i="3"/>
  <c r="L82" i="3" s="1"/>
  <c r="L54" i="4"/>
  <c r="L91" i="4" s="1"/>
  <c r="L115" i="3" l="1"/>
  <c r="L11" i="3" s="1"/>
  <c r="L153" i="3" l="1"/>
  <c r="L99" i="3" s="1"/>
  <c r="L127" i="3"/>
  <c r="L40" i="3" s="1"/>
  <c r="L146" i="3"/>
  <c r="L81" i="3" s="1"/>
  <c r="AE143" i="3" l="1"/>
  <c r="L36" i="4"/>
  <c r="L90" i="4" s="1"/>
  <c r="K36" i="4"/>
  <c r="K90" i="4" s="1"/>
  <c r="J36" i="4"/>
  <c r="J90" i="4" s="1"/>
  <c r="AG143" i="3" l="1"/>
  <c r="AR143" i="3"/>
  <c r="AF143" i="3"/>
  <c r="AP143" i="3"/>
  <c r="AD143" i="3"/>
  <c r="AQ143" i="3"/>
  <c r="AO143" i="3"/>
  <c r="I36" i="4" l="1"/>
  <c r="I90" i="4" s="1"/>
  <c r="I38" i="4" l="1"/>
  <c r="I96" i="4" s="1"/>
  <c r="AR145" i="3" l="1"/>
  <c r="I37" i="4"/>
  <c r="I93" i="4" s="1"/>
  <c r="AR144" i="3" l="1"/>
  <c r="T145" i="3" l="1"/>
  <c r="AS145" i="3" s="1"/>
  <c r="I195" i="3"/>
  <c r="I84" i="3" s="1"/>
  <c r="I194" i="3"/>
  <c r="I83" i="3" s="1"/>
  <c r="T144" i="3"/>
  <c r="AS144" i="3" s="1"/>
  <c r="I56" i="4"/>
  <c r="I97" i="4" s="1"/>
  <c r="I55" i="4"/>
  <c r="I94" i="4" s="1"/>
  <c r="AD145" i="3" l="1"/>
  <c r="AD144" i="3" l="1"/>
  <c r="AE144" i="3" l="1"/>
  <c r="AE145" i="3"/>
  <c r="AF144" i="3" l="1"/>
  <c r="AF145" i="3"/>
  <c r="AG144" i="3" l="1"/>
  <c r="J37" i="4"/>
  <c r="J93" i="4" s="1"/>
  <c r="J38" i="4"/>
  <c r="J96" i="4" s="1"/>
  <c r="U144" i="3" l="1"/>
  <c r="AH144" i="3" s="1"/>
  <c r="J194" i="3"/>
  <c r="J83" i="3" s="1"/>
  <c r="J55" i="4"/>
  <c r="J94" i="4" s="1"/>
  <c r="AG145" i="3"/>
  <c r="J195" i="3" l="1"/>
  <c r="J84" i="3" s="1"/>
  <c r="U145" i="3"/>
  <c r="AH145" i="3" s="1"/>
  <c r="J56" i="4"/>
  <c r="J97" i="4" s="1"/>
  <c r="K38" i="4" l="1"/>
  <c r="K96" i="4" s="1"/>
  <c r="K37" i="4" l="1"/>
  <c r="K93" i="4" s="1"/>
  <c r="V144" i="3" l="1"/>
  <c r="K194" i="3"/>
  <c r="K83" i="3" s="1"/>
  <c r="K195" i="3"/>
  <c r="K84" i="3" s="1"/>
  <c r="V145" i="3"/>
  <c r="K56" i="4"/>
  <c r="K97" i="4" s="1"/>
  <c r="K55" i="4"/>
  <c r="K94" i="4" s="1"/>
  <c r="L38" i="4" l="1"/>
  <c r="L96" i="4" s="1"/>
  <c r="L37" i="4"/>
  <c r="L93" i="4" s="1"/>
  <c r="L194" i="3" l="1"/>
  <c r="L83" i="3" s="1"/>
  <c r="W144" i="3"/>
  <c r="W145" i="3"/>
  <c r="L195" i="3"/>
  <c r="L84" i="3" s="1"/>
  <c r="L55" i="4"/>
  <c r="L94" i="4" s="1"/>
  <c r="L56" i="4"/>
  <c r="L97" i="4" s="1"/>
</calcChain>
</file>

<file path=xl/sharedStrings.xml><?xml version="1.0" encoding="utf-8"?>
<sst xmlns="http://schemas.openxmlformats.org/spreadsheetml/2006/main" count="342" uniqueCount="168">
  <si>
    <t>прогноз</t>
  </si>
  <si>
    <r>
      <t>МИНЭКОНОМРАЗВИТИЯ  РОССИИ</t>
    </r>
    <r>
      <rPr>
        <sz val="10"/>
        <color indexed="8"/>
        <rFont val="Times New Roman Cyr"/>
        <family val="1"/>
        <charset val="204"/>
      </rPr>
      <t xml:space="preserve">          </t>
    </r>
  </si>
  <si>
    <t>ИНДЕКСЫ ЦЕН ПРОИЗВОДИТЕЛЕЙ  2009 год</t>
  </si>
  <si>
    <t>ИНДЕКСЫ ЦЕН ПРОИЗВОДИТЕЛЕЙ  2008 год</t>
  </si>
  <si>
    <t>ДЕФЛЯТОРЫ  И  ИНДЕКСЫ ЦЕН ПРОИЗВОДИТЕЛЕЙ</t>
  </si>
  <si>
    <t>ПО ВИДАМ ЭКОНОМИЧЕСКОЙ ДЕЯТЕЛЬНОСТИ (по сопоставимому кругу предприятий)</t>
  </si>
  <si>
    <t>Прогноз индексов дефляторов и индексов цен производителей по видам экономической деятельности до 2018 г.
(по полному  кругу предприятий), в % г/г</t>
  </si>
  <si>
    <t>Н а и м е н о в а н и е  о т р а с л и</t>
  </si>
  <si>
    <t>отчет</t>
  </si>
  <si>
    <t>оценка</t>
  </si>
  <si>
    <t>Пр-во, передача и распределение электроэнергии, газа, пара и горячей воды (40)</t>
  </si>
  <si>
    <r>
      <t xml:space="preserve">  дефлятор</t>
    </r>
    <r>
      <rPr>
        <b/>
        <vertAlign val="superscript"/>
        <sz val="12"/>
        <color indexed="8"/>
        <rFont val="Times New Roman"/>
        <family val="1"/>
        <charset val="204"/>
      </rPr>
      <t>1)</t>
    </r>
  </si>
  <si>
    <r>
      <t xml:space="preserve">  индекс цен производителей (ИЦП)</t>
    </r>
    <r>
      <rPr>
        <vertAlign val="superscript"/>
        <sz val="12"/>
        <color indexed="8"/>
        <rFont val="Times New Roman"/>
        <family val="1"/>
        <charset val="204"/>
      </rPr>
      <t>2)</t>
    </r>
  </si>
  <si>
    <t>C. Добыча полезных ископаемых</t>
  </si>
  <si>
    <t xml:space="preserve">  дефлятор</t>
  </si>
  <si>
    <t xml:space="preserve">  ИЦП</t>
  </si>
  <si>
    <t>CA. Добыча ТЭ полезных ископаемых</t>
  </si>
  <si>
    <t>Добыча сырой нефти и природного газа (11)</t>
  </si>
  <si>
    <t xml:space="preserve">  Добыча нефти (11.10.11)</t>
  </si>
  <si>
    <t>Добыча каменного, бурого угля и торфа (10)</t>
  </si>
  <si>
    <t xml:space="preserve">  уголь энергетический каменный</t>
  </si>
  <si>
    <t>CB. Прочие полезные ископаемые</t>
  </si>
  <si>
    <t>Добыча металлических руд (13)</t>
  </si>
  <si>
    <t xml:space="preserve">  индекс цен производителей</t>
  </si>
  <si>
    <t>Добыча прочих полезных ископаемых (14)</t>
  </si>
  <si>
    <t>D. Обрабатывающие производства</t>
  </si>
  <si>
    <t>Произ-во нефтепродуктов (23.2)</t>
  </si>
  <si>
    <t>DJ.  Металлургическое производство и пр-во готовых металлических изделий</t>
  </si>
  <si>
    <t>Производство черных металлов 
(27.1, 27.2, 27.3, 27.5)</t>
  </si>
  <si>
    <t>Производство цветных металлов (27.4)</t>
  </si>
  <si>
    <t>Производство готовых металлических изделий (28)</t>
  </si>
  <si>
    <t>DG+DH Химическая и пр-во резиновых и пластмассовых изделий</t>
  </si>
  <si>
    <t>38.9+DL+DM Пр-во машин и оборудования (без оружия и боеприпасов), электрооборудования, транспортных средств</t>
  </si>
  <si>
    <t>DD. Обработка древесины и произ-во изделий из дерева</t>
  </si>
  <si>
    <t xml:space="preserve"> Пр-во целлюлозы, древесной массы и др. (21)</t>
  </si>
  <si>
    <t>DI. Произ-во неметаллических минеральных продуктов</t>
  </si>
  <si>
    <t xml:space="preserve">  дефляторы, % г/г</t>
  </si>
  <si>
    <t>DB+DC Текстильное, швейное, изделий из кожи, обуви</t>
  </si>
  <si>
    <t>DA. Пр-во пищевых продуктов, вкл.напитки и табака</t>
  </si>
  <si>
    <t xml:space="preserve"> Прочие</t>
  </si>
  <si>
    <t>Промышленность (CDE)</t>
  </si>
  <si>
    <r>
      <t>ИЦП в промышленности для внутреннего рынка (</t>
    </r>
    <r>
      <rPr>
        <i/>
        <sz val="12"/>
        <color indexed="8"/>
        <rFont val="Times New Roman"/>
        <family val="1"/>
        <charset val="204"/>
      </rPr>
      <t>расчет Минэкономразвития России с исключением объемов экспортной продукции)</t>
    </r>
  </si>
  <si>
    <t xml:space="preserve">   в т. ч.  без продукции ТЭКа (нефть, нефтепродукты, уголь, газ, энергетика)</t>
  </si>
  <si>
    <t>Сельское хозяйство</t>
  </si>
  <si>
    <t xml:space="preserve">  индексы цен производителей</t>
  </si>
  <si>
    <t xml:space="preserve"> - растениеводство</t>
  </si>
  <si>
    <t xml:space="preserve"> - животноводство</t>
  </si>
  <si>
    <t xml:space="preserve">  индекс цен реализации продукции сельхозпроизводителями</t>
  </si>
  <si>
    <t>Транспорт, вкл. трубопроводный</t>
  </si>
  <si>
    <t xml:space="preserve">  ИЦП с исключением трубопроводн. транспорта</t>
  </si>
  <si>
    <t>Инвестиции в основной капитал (капитальные вложения)</t>
  </si>
  <si>
    <t>Строительство</t>
  </si>
  <si>
    <t>Потребительский рынок</t>
  </si>
  <si>
    <t xml:space="preserve">  оборот розничной торговли, дефлятор</t>
  </si>
  <si>
    <t xml:space="preserve">  ИПЦ на товары</t>
  </si>
  <si>
    <t xml:space="preserve">  платные услуги населению, дефлятор</t>
  </si>
  <si>
    <t xml:space="preserve">  ИПЦ на услуги</t>
  </si>
  <si>
    <r>
      <t xml:space="preserve">1)   </t>
    </r>
    <r>
      <rPr>
        <b/>
        <sz val="14"/>
        <color rgb="FFFF0000"/>
        <rFont val="Times New Roman"/>
        <family val="1"/>
        <charset val="204"/>
      </rPr>
      <t xml:space="preserve">Дефлятор </t>
    </r>
    <r>
      <rPr>
        <sz val="14"/>
        <rFont val="Times New Roman"/>
        <family val="1"/>
        <charset val="204"/>
      </rPr>
      <t>- ценовый индекс на продукцию, произведенную  для внутреннего рынка и на экспорт с искл. НДС, акзицов, транспортировки и др. Предназначен для оценки стоимости выпуска продукции в ценах производителей за счет ценового фактора .</t>
    </r>
  </si>
  <si>
    <r>
      <rPr>
        <sz val="14"/>
        <color rgb="FFFF0000"/>
        <rFont val="Times New Roman"/>
        <family val="1"/>
        <charset val="204"/>
      </rPr>
      <t xml:space="preserve">2)  </t>
    </r>
    <r>
      <rPr>
        <b/>
        <sz val="14"/>
        <color rgb="FFFF0000"/>
        <rFont val="Times New Roman"/>
        <family val="1"/>
        <charset val="204"/>
      </rPr>
      <t>ИЦП</t>
    </r>
    <r>
      <rPr>
        <sz val="14"/>
        <color rgb="FFFF0000"/>
        <rFont val="Times New Roman"/>
        <family val="1"/>
        <charset val="204"/>
      </rPr>
      <t>-</t>
    </r>
    <r>
      <rPr>
        <sz val="14"/>
        <rFont val="Times New Roman"/>
        <family val="1"/>
        <charset val="204"/>
      </rPr>
      <t>индекс цены производителей на внутреннем  рынке (без учета нерыночных форм обмена) с искл. НДС, акзицов, транспортировки и др.    Предназначен для индексации используемых (покупных) материальных ресурсов.</t>
    </r>
    <r>
      <rPr>
        <sz val="14"/>
        <color rgb="FFFF0000"/>
        <rFont val="Times New Roman"/>
        <family val="1"/>
        <charset val="204"/>
      </rPr>
      <t xml:space="preserve">   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3"/>
        <color rgb="FFFF0000"/>
        <rFont val="Times New Roman"/>
        <family val="1"/>
        <charset val="204"/>
      </rPr>
      <t xml:space="preserve">Индекс цены приобретения (конечная цена-ИЦПР) </t>
    </r>
    <r>
      <rPr>
        <sz val="13"/>
        <color rgb="FFFF0000"/>
        <rFont val="Times New Roman"/>
        <family val="1"/>
        <charset val="204"/>
      </rPr>
      <t xml:space="preserve">=ИЦП </t>
    </r>
    <r>
      <rPr>
        <sz val="11"/>
        <color rgb="FFFF0000"/>
        <rFont val="Times New Roman"/>
        <family val="1"/>
        <charset val="204"/>
      </rPr>
      <t>произ</t>
    </r>
    <r>
      <rPr>
        <sz val="13"/>
        <color rgb="FFFF0000"/>
        <rFont val="Times New Roman"/>
        <family val="1"/>
        <charset val="204"/>
      </rPr>
      <t xml:space="preserve">*d </t>
    </r>
    <r>
      <rPr>
        <sz val="11"/>
        <color rgb="FFFF0000"/>
        <rFont val="Times New Roman"/>
        <family val="1"/>
        <charset val="204"/>
      </rPr>
      <t>(пр+ндс)</t>
    </r>
    <r>
      <rPr>
        <sz val="13"/>
        <color rgb="FFFF0000"/>
        <rFont val="Times New Roman"/>
        <family val="1"/>
        <charset val="204"/>
      </rPr>
      <t xml:space="preserve"> +ИЦПгр.</t>
    </r>
    <r>
      <rPr>
        <sz val="11"/>
        <color rgb="FFFF0000"/>
        <rFont val="Times New Roman"/>
        <family val="1"/>
        <charset val="204"/>
      </rPr>
      <t>транс</t>
    </r>
    <r>
      <rPr>
        <sz val="13"/>
        <color rgb="FFFF0000"/>
        <rFont val="Times New Roman"/>
        <family val="1"/>
        <charset val="204"/>
      </rPr>
      <t>*d гр.</t>
    </r>
    <r>
      <rPr>
        <sz val="11"/>
        <color rgb="FFFF0000"/>
        <rFont val="Times New Roman"/>
        <family val="1"/>
        <charset val="204"/>
      </rPr>
      <t>транс</t>
    </r>
    <r>
      <rPr>
        <sz val="13"/>
        <color rgb="FFFF0000"/>
        <rFont val="Times New Roman"/>
        <family val="1"/>
        <charset val="204"/>
      </rPr>
      <t xml:space="preserve"> + ИПЦ </t>
    </r>
    <r>
      <rPr>
        <sz val="11"/>
        <color rgb="FFFF0000"/>
        <rFont val="Times New Roman"/>
        <family val="1"/>
        <charset val="204"/>
      </rPr>
      <t>торг.нац</t>
    </r>
    <r>
      <rPr>
        <sz val="13"/>
        <color rgb="FFFF0000"/>
        <rFont val="Times New Roman"/>
        <family val="1"/>
        <charset val="204"/>
      </rPr>
      <t xml:space="preserve"> *d торг.нац.+I </t>
    </r>
    <r>
      <rPr>
        <sz val="11"/>
        <color rgb="FFFF0000"/>
        <rFont val="Times New Roman"/>
        <family val="1"/>
        <charset val="204"/>
      </rPr>
      <t>косв.налогов</t>
    </r>
    <r>
      <rPr>
        <sz val="13"/>
        <color rgb="FFFF0000"/>
        <rFont val="Times New Roman"/>
        <family val="1"/>
        <charset val="204"/>
      </rPr>
      <t xml:space="preserve">*d </t>
    </r>
    <r>
      <rPr>
        <sz val="11"/>
        <color rgb="FFFF0000"/>
        <rFont val="Times New Roman"/>
        <family val="1"/>
        <charset val="204"/>
      </rPr>
      <t>косв.налогов (ИЦП трансп*dтранс.- для расходов покупателя (посредника) на грузовой  транспорт )</t>
    </r>
  </si>
  <si>
    <r>
      <t xml:space="preserve">3)   </t>
    </r>
    <r>
      <rPr>
        <b/>
        <sz val="14"/>
        <color rgb="FFFF0000"/>
        <rFont val="Times New Roman"/>
        <family val="1"/>
        <charset val="204"/>
      </rPr>
      <t>Дефлятор  конечных цен</t>
    </r>
    <r>
      <rPr>
        <sz val="14"/>
        <rFont val="Times New Roman"/>
        <family val="1"/>
        <charset val="204"/>
      </rPr>
      <t>- сводный индекс цен приобретения на продукцию, произведенную  для внутреннего рынка и  дефляторов (индексов) экспортных цен на условиях поставки ФОБ (до границы с Белорусью)</t>
    </r>
  </si>
  <si>
    <t xml:space="preserve">ПРОГНОЗ ИНДЕКСОВ ЦЕН ПРОИЗВОДИТЕЛЕЙ  ПО ВИДАМ ЭКОНОМИЧЕСКОЙ ДЕЯТЕЛЬНОСТИ </t>
  </si>
  <si>
    <t xml:space="preserve">ПРОГНОЗ ИНДЕКСОВ ДЕФЛЯТОРОВ  И  ИНДЕКСОВ ЦЕН ПРОИЗВОДИТЕЛЕЙ (ИЦП) ПО ВИДАМ ЭКОНОМИЧЕСКОЙ ДЕЯТЕЛЬНОСТИ </t>
  </si>
  <si>
    <t>Дефляторы   (без НДС, акзицов, транспортировки и др.) на продукцию, произведенную  для внутреннего рынка и на экспорт</t>
  </si>
  <si>
    <t>Индексы цен производителей (без НДС, акзицов, транспортировки и др.) на внутреннем  рынке (без учета нерыночных форм обмена)</t>
  </si>
  <si>
    <t>Дефляторы   (без НДС, акзицов, транспортировки и др.) на продукцию, произведенную  для внутреннего рынка и на экспорт-% г/г</t>
  </si>
  <si>
    <t>1кв.16</t>
  </si>
  <si>
    <t>2кв.16</t>
  </si>
  <si>
    <t>3кв.16</t>
  </si>
  <si>
    <t>4кв.16</t>
  </si>
  <si>
    <t>2016 г.</t>
  </si>
  <si>
    <t>1кв.15</t>
  </si>
  <si>
    <t>2кв.15</t>
  </si>
  <si>
    <t>3кв.15</t>
  </si>
  <si>
    <t>4кв.15</t>
  </si>
  <si>
    <t>2015 г.</t>
  </si>
  <si>
    <t>2015 г/г</t>
  </si>
  <si>
    <t xml:space="preserve"> вариант 1</t>
  </si>
  <si>
    <t>г/г</t>
  </si>
  <si>
    <t xml:space="preserve">    к предыдущему кварталу</t>
  </si>
  <si>
    <t>СА. Добыча ТЭ полезных ископаемых (10+11)</t>
  </si>
  <si>
    <t xml:space="preserve"> Топливная (для потребителей на  внутреннем рынке без газа)</t>
  </si>
  <si>
    <t xml:space="preserve"> Добыча сырой нефти и природного газа (11)</t>
  </si>
  <si>
    <t xml:space="preserve">    Добыча  нефти (11.10.11)</t>
  </si>
  <si>
    <t>уголь энергетический каменный</t>
  </si>
  <si>
    <t xml:space="preserve"> - газовая(без трубопровода)</t>
  </si>
  <si>
    <t xml:space="preserve">СВ. Прочие полезные ископаемые </t>
  </si>
  <si>
    <t xml:space="preserve"> Добыча металлических руд (13)</t>
  </si>
  <si>
    <t xml:space="preserve"> Добыча прочих полезных ископаемых (14)</t>
  </si>
  <si>
    <t xml:space="preserve">D. Обрабатывающие пр-ва </t>
  </si>
  <si>
    <t xml:space="preserve"> Пр-во нефтепродуктов (23.2)</t>
  </si>
  <si>
    <r>
      <t>DJ</t>
    </r>
    <r>
      <rPr>
        <sz val="13"/>
        <color indexed="8"/>
        <rFont val="Times New Roman CYR"/>
        <family val="1"/>
        <charset val="204"/>
      </rPr>
      <t xml:space="preserve">  Металлургическое производство и пр-во готовых металлических изделий</t>
    </r>
  </si>
  <si>
    <t>Производство черных металлов (27.1,27.2,27.3,27.5)</t>
  </si>
  <si>
    <t xml:space="preserve"> Производство цветных металлов (27.4)</t>
  </si>
  <si>
    <t xml:space="preserve"> Пр-во готовых металлических изделий (28)</t>
  </si>
  <si>
    <r>
      <t>DG+DH</t>
    </r>
    <r>
      <rPr>
        <sz val="13"/>
        <color indexed="8"/>
        <rFont val="Times New Roman CYR"/>
        <family val="1"/>
        <charset val="204"/>
      </rPr>
      <t xml:space="preserve"> Химическая и пр-во резиновых и пластмассовых изделий</t>
    </r>
  </si>
  <si>
    <r>
      <t>38.9+DL+DM</t>
    </r>
    <r>
      <rPr>
        <sz val="13"/>
        <color indexed="8"/>
        <rFont val="Times New Roman CYR"/>
        <family val="1"/>
        <charset val="204"/>
      </rPr>
      <t xml:space="preserve"> Пр-во машин и оборудования (без оружия и боеприпасов), электрооборудования, транспортных средств</t>
    </r>
  </si>
  <si>
    <t>Лесная,деревообрабатывающая и целлюлозно-бумажная</t>
  </si>
  <si>
    <t xml:space="preserve"> -лесозаготовительная</t>
  </si>
  <si>
    <r>
      <t>DD</t>
    </r>
    <r>
      <rPr>
        <sz val="13"/>
        <color indexed="8"/>
        <rFont val="Times New Roman CYR"/>
        <family val="1"/>
        <charset val="204"/>
      </rPr>
      <t xml:space="preserve"> Обработка древесины и пр-во изделий из дерева</t>
    </r>
  </si>
  <si>
    <r>
      <t xml:space="preserve">DI </t>
    </r>
    <r>
      <rPr>
        <sz val="13"/>
        <color indexed="8"/>
        <rFont val="Times New Roman CYR"/>
        <family val="1"/>
        <charset val="204"/>
      </rPr>
      <t>Пр-во неметаллических минеральных продуктов</t>
    </r>
  </si>
  <si>
    <r>
      <t>DB+DC</t>
    </r>
    <r>
      <rPr>
        <sz val="13"/>
        <color indexed="8"/>
        <rFont val="Times New Roman CYR"/>
        <family val="1"/>
        <charset val="204"/>
      </rPr>
      <t xml:space="preserve"> Текстильное, швейное, изделий из кожи, обуви</t>
    </r>
  </si>
  <si>
    <r>
      <t>DA</t>
    </r>
    <r>
      <rPr>
        <sz val="13"/>
        <color indexed="8"/>
        <rFont val="Times New Roman CYR"/>
        <family val="1"/>
        <charset val="204"/>
      </rPr>
      <t xml:space="preserve"> Пр-во пищевых продуктов, вкл.напитки и табака</t>
    </r>
  </si>
  <si>
    <t xml:space="preserve"> Прочие </t>
  </si>
  <si>
    <t>ИЦП  промышленной продукции  (C+D+E)</t>
  </si>
  <si>
    <t>ИЦП в промышленности для внутреннего рынка по расчету МЭР</t>
  </si>
  <si>
    <r>
      <t xml:space="preserve"> в том числе </t>
    </r>
    <r>
      <rPr>
        <sz val="11"/>
        <rFont val="Times New Roman Cyr"/>
        <family val="1"/>
        <charset val="204"/>
      </rPr>
      <t>без продукции ТЭКа (нефть, нефтепродукты, уголь, газ, энергетика)</t>
    </r>
  </si>
  <si>
    <t>Промышленность (C+D+E)</t>
  </si>
  <si>
    <t xml:space="preserve"> Сельское хозяйство</t>
  </si>
  <si>
    <t>Транспорт  (вкл. трубопроводный)</t>
  </si>
  <si>
    <r>
      <t xml:space="preserve"> -</t>
    </r>
    <r>
      <rPr>
        <sz val="12"/>
        <color indexed="8"/>
        <rFont val="Times New Roman CYR"/>
        <family val="1"/>
        <charset val="204"/>
      </rPr>
      <t xml:space="preserve"> гpузовой транспорт (без трубопров.)</t>
    </r>
  </si>
  <si>
    <t xml:space="preserve"> Инвестиции в основной капитал (капитальные вложения)</t>
  </si>
  <si>
    <t xml:space="preserve">  строительство</t>
  </si>
  <si>
    <t xml:space="preserve">  машины и оборудование</t>
  </si>
  <si>
    <t xml:space="preserve"> Оборот розничной торговли </t>
  </si>
  <si>
    <t xml:space="preserve"> Платные услуги населению</t>
  </si>
  <si>
    <t xml:space="preserve"> ИНДЕКСЫ ПОТРЕБИТЕЛЬСКИХ ЦЕН </t>
  </si>
  <si>
    <r>
      <t xml:space="preserve"> в т.ч. :</t>
    </r>
    <r>
      <rPr>
        <sz val="12"/>
        <rFont val="Times New Roman Cyr"/>
        <family val="1"/>
        <charset val="204"/>
      </rPr>
      <t xml:space="preserve"> на товаpы</t>
    </r>
  </si>
  <si>
    <t xml:space="preserve">          на платные услуги населению</t>
  </si>
  <si>
    <t>Индексы цен производителей (без НДС, акзицов, транспортировки и др.) на внутреннем  рынке (без учета нерыночных форм обмена)-% г/г</t>
  </si>
  <si>
    <r>
      <t xml:space="preserve"> в том числе </t>
    </r>
    <r>
      <rPr>
        <sz val="13"/>
        <rFont val="Times New Roman Cyr"/>
        <family val="1"/>
        <charset val="204"/>
      </rPr>
      <t>без продукции ТЭКа (нефть, нефтепродукты, уголь, газ, энергетика)</t>
    </r>
  </si>
  <si>
    <t xml:space="preserve"> - гpузовой транспорт (без трубопров.)</t>
  </si>
  <si>
    <t xml:space="preserve"> Строительство</t>
  </si>
  <si>
    <t xml:space="preserve"> в т.ч. : на товаpы</t>
  </si>
  <si>
    <t>вариант печати 2</t>
  </si>
  <si>
    <t>вариант  -консерват (новые тарифы)</t>
  </si>
  <si>
    <t xml:space="preserve"> Прогноз показателей инфляции и системы цен до 2018 г.</t>
  </si>
  <si>
    <t xml:space="preserve"> вариант 1-a</t>
  </si>
  <si>
    <t xml:space="preserve"> дек.12</t>
  </si>
  <si>
    <r>
      <rPr>
        <b/>
        <sz val="10"/>
        <color indexed="8"/>
        <rFont val="Times New Roman Cyr"/>
        <charset val="204"/>
      </rPr>
      <t xml:space="preserve"> </t>
    </r>
    <r>
      <rPr>
        <b/>
        <sz val="12"/>
        <color indexed="8"/>
        <rFont val="Times New Roman Cyr"/>
        <family val="1"/>
        <charset val="204"/>
      </rPr>
      <t>дек.13</t>
    </r>
  </si>
  <si>
    <r>
      <rPr>
        <b/>
        <sz val="10"/>
        <color indexed="8"/>
        <rFont val="Times New Roman Cyr"/>
        <charset val="204"/>
      </rPr>
      <t xml:space="preserve"> </t>
    </r>
    <r>
      <rPr>
        <b/>
        <sz val="12"/>
        <color indexed="8"/>
        <rFont val="Times New Roman Cyr"/>
        <family val="1"/>
        <charset val="204"/>
      </rPr>
      <t>дек.14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</si>
  <si>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0"/>
        <color indexed="8"/>
        <rFont val="Times New Roman Cyr"/>
        <charset val="204"/>
      </rPr>
      <t xml:space="preserve"> </t>
    </r>
    <r>
      <rPr>
        <b/>
        <sz val="12"/>
        <color indexed="8"/>
        <rFont val="Times New Roman Cyr"/>
        <family val="1"/>
        <charset val="204"/>
      </rPr>
      <t>дек.15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</si>
  <si>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0"/>
        <color indexed="8"/>
        <rFont val="Times New Roman Cyr"/>
        <charset val="204"/>
      </rPr>
      <t xml:space="preserve"> </t>
    </r>
    <r>
      <rPr>
        <b/>
        <sz val="12"/>
        <color indexed="8"/>
        <rFont val="Times New Roman Cyr"/>
        <family val="1"/>
        <charset val="204"/>
      </rPr>
      <t>дек.16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</si>
  <si>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0"/>
        <color indexed="8"/>
        <rFont val="Times New Roman Cyr"/>
        <charset val="204"/>
      </rPr>
      <t xml:space="preserve"> </t>
    </r>
    <r>
      <rPr>
        <b/>
        <sz val="12"/>
        <color indexed="8"/>
        <rFont val="Times New Roman Cyr"/>
        <family val="1"/>
        <charset val="204"/>
      </rPr>
      <t>дек.17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</si>
  <si>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0"/>
        <color indexed="8"/>
        <rFont val="Times New Roman Cyr"/>
        <charset val="204"/>
      </rPr>
      <t xml:space="preserve"> </t>
    </r>
    <r>
      <rPr>
        <b/>
        <sz val="12"/>
        <color indexed="8"/>
        <rFont val="Times New Roman Cyr"/>
        <family val="1"/>
        <charset val="204"/>
      </rPr>
      <t>дек.18</t>
    </r>
    <r>
      <rPr>
        <sz val="11"/>
        <color theme="1"/>
        <rFont val="Calibri"/>
        <family val="2"/>
        <charset val="204"/>
        <scheme val="minor"/>
      </rPr>
      <t/>
    </r>
  </si>
  <si>
    <t xml:space="preserve">  ПОКАЗАТЕЛИ  ИНФЛЯЦИИ </t>
  </si>
  <si>
    <t>прирост цен, % к декабрю пред. года</t>
  </si>
  <si>
    <t xml:space="preserve"> • потребительские цены (ИПЦ)</t>
  </si>
  <si>
    <t xml:space="preserve">    Товары </t>
  </si>
  <si>
    <t xml:space="preserve">       продовольственные товары</t>
  </si>
  <si>
    <t xml:space="preserve">         в т.ч. плодоовощная продукция</t>
  </si>
  <si>
    <t xml:space="preserve">          без плодоовощной  продукции</t>
  </si>
  <si>
    <t xml:space="preserve">       непродовольственные товары</t>
  </si>
  <si>
    <t xml:space="preserve">         в т.ч. с исключением бензина</t>
  </si>
  <si>
    <t xml:space="preserve">    Услуги</t>
  </si>
  <si>
    <t xml:space="preserve">         услуги организаций ЖКХ</t>
  </si>
  <si>
    <t xml:space="preserve">         прочие услуги</t>
  </si>
  <si>
    <r>
      <t xml:space="preserve">• цены пpоизводителей пpомышленной продукции (ИЦП) 
</t>
    </r>
    <r>
      <rPr>
        <u/>
        <sz val="12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 методологии ГКС</t>
    </r>
  </si>
  <si>
    <t>• ИЦП на внутреннем рынке  по расчету МЭР (с исключением экспортной составляющей)</t>
  </si>
  <si>
    <t xml:space="preserve">    в том числе без топлива и энергетики</t>
  </si>
  <si>
    <t>в среднем   -% г/г</t>
  </si>
  <si>
    <t xml:space="preserve">       Продовольственные товары</t>
  </si>
  <si>
    <t xml:space="preserve">         плодоовощная продукция</t>
  </si>
  <si>
    <t xml:space="preserve">       Непродовольственные товары</t>
  </si>
  <si>
    <t>Прогноз показателей инфляции и системы цен до 2018 г.</t>
  </si>
  <si>
    <t>вариант консервативный</t>
  </si>
  <si>
    <r>
      <t xml:space="preserve">Показатели инфляции:
 • </t>
    </r>
    <r>
      <rPr>
        <b/>
        <u/>
        <sz val="14"/>
        <rFont val="Times New Roman"/>
        <family val="1"/>
        <charset val="204"/>
      </rPr>
      <t>потребительские цены (ИПЦ)</t>
    </r>
  </si>
  <si>
    <t xml:space="preserve">  прирост цен на конец периода, % к декабрю</t>
  </si>
  <si>
    <t xml:space="preserve">  в среднем за год, % г/г</t>
  </si>
  <si>
    <t xml:space="preserve">   Товары </t>
  </si>
  <si>
    <t xml:space="preserve">     продовольственные товары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</si>
  <si>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</si>
  <si>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</si>
  <si>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</si>
  <si>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</si>
  <si>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</si>
  <si>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r>
      <t xml:space="preserve">• </t>
    </r>
    <r>
      <rPr>
        <b/>
        <u/>
        <sz val="13"/>
        <rFont val="Times New Roman"/>
        <family val="1"/>
        <charset val="204"/>
      </rPr>
      <t>цены пpоизводителей пpомышленной продукции (ИЦП)</t>
    </r>
    <r>
      <rPr>
        <b/>
        <sz val="13"/>
        <rFont val="Times New Roman"/>
        <family val="1"/>
        <charset val="204"/>
      </rPr>
      <t xml:space="preserve"> 
</t>
    </r>
    <r>
      <rPr>
        <sz val="13"/>
        <rFont val="Times New Roman"/>
        <family val="1"/>
        <charset val="204"/>
      </rPr>
      <t xml:space="preserve"> по методологии Росстата</t>
    </r>
  </si>
  <si>
    <t>• ИЦП на внутреннем рынке  по расчету МЭР (с искл. экспортной составляющей)</t>
  </si>
  <si>
    <t xml:space="preserve">  в том числе без топлива и энергетики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</si>
</sst>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р_._-;\-* #,##0.00_р_._-;_-* &quot;-&quot;??_р_._-;_-@_-"/>
    <numFmt numFmtId="164" formatCode="0_)"/>
    <numFmt numFmtId="165" formatCode="0.0"/>
    <numFmt numFmtId="166" formatCode="0.00_)"/>
    <numFmt numFmtId="167" formatCode="0.0_)"/>
    <numFmt numFmtId="168" formatCode="#,##0;\-#,##0;&quot;-&quot;"/>
    <numFmt numFmtId="169" formatCode="#,##0.00;\-#,##0.00;&quot;-&quot;"/>
    <numFmt numFmtId="170" formatCode="#,##0%;\-#,##0%;&quot;- &quot;"/>
    <numFmt numFmtId="171" formatCode="#,##0.0%;\-#,##0.0%;&quot;- &quot;"/>
    <numFmt numFmtId="172" formatCode="#,##0.00%;\-#,##0.00%;&quot;- &quot;"/>
    <numFmt numFmtId="173" formatCode="#,##0.0;\-#,##0.0;&quot;-&quot;"/>
    <numFmt numFmtId="174" formatCode="_-* #,##0\ _D_M_-;\-* #,##0\ _D_M_-;_-* &quot;-&quot;\ _D_M_-;_-@_-"/>
    <numFmt numFmtId="175" formatCode="_-* #,##0.00\ _D_M_-;\-* #,##0.00\ _D_M_-;_-* &quot;-&quot;??\ _D_M_-;_-@_-"/>
    <numFmt numFmtId="176" formatCode="0%;\(0%\)"/>
    <numFmt numFmtId="177" formatCode="\ \ @"/>
    <numFmt numFmtId="178" formatCode="\ \ \ \ @"/>
    <numFmt numFmtId="179" formatCode="#,##0.00_р_."/>
    <numFmt numFmtId="180" formatCode="_(* #,##0.00_);_(* \(#,##0.00\);_(* &quot;-&quot;??_);_(@_)"/>
    <numFmt numFmtId="181" formatCode="d\ mmmm\,\ yyyy"/>
  </numFmts>
  <fonts count="2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Courier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Helv"/>
      <charset val="204"/>
    </font>
    <font>
      <sz val="10"/>
      <name val="Arial Cyr"/>
      <family val="2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b/>
      <sz val="11"/>
      <name val="Arial Cy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18"/>
      <name val="Arial"/>
      <family val="2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name val="Tahoma"/>
      <family val="2"/>
      <charset val="204"/>
    </font>
    <font>
      <sz val="12"/>
      <name val="Times New Roman Cyr"/>
      <charset val="204"/>
    </font>
    <font>
      <sz val="12"/>
      <name val="Times New Roman Cyr"/>
    </font>
    <font>
      <sz val="10"/>
      <name val="Arial Cyr"/>
    </font>
    <font>
      <sz val="10"/>
      <name val="Courier"/>
      <family val="1"/>
      <charset val="204"/>
    </font>
    <font>
      <sz val="10"/>
      <color indexed="8"/>
      <name val="Courier"/>
      <family val="1"/>
      <charset val="204"/>
    </font>
    <font>
      <sz val="8.5"/>
      <color indexed="8"/>
      <name val="Times New Roman Cyr"/>
      <family val="1"/>
      <charset val="204"/>
    </font>
    <font>
      <sz val="10"/>
      <color indexed="8"/>
      <name val="Times New Roman Cyr"/>
      <family val="1"/>
      <charset val="204"/>
    </font>
    <font>
      <b/>
      <sz val="8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sz val="12"/>
      <color indexed="8"/>
      <name val="Times New Roman Cyr"/>
      <family val="1"/>
      <charset val="204"/>
    </font>
    <font>
      <b/>
      <sz val="10"/>
      <color indexed="10"/>
      <name val="Courier"/>
      <family val="1"/>
      <charset val="204"/>
    </font>
    <font>
      <b/>
      <sz val="10"/>
      <color indexed="8"/>
      <name val="Courier"/>
      <family val="3"/>
      <charset val="204"/>
    </font>
    <font>
      <b/>
      <sz val="15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ourier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Courier"/>
      <family val="1"/>
      <charset val="204"/>
    </font>
    <font>
      <i/>
      <sz val="14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b/>
      <sz val="11"/>
      <color indexed="8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u/>
      <sz val="11"/>
      <color indexed="8"/>
      <name val="Times New Roman Cyr"/>
      <family val="1"/>
      <charset val="204"/>
    </font>
    <font>
      <b/>
      <sz val="13"/>
      <color indexed="8"/>
      <name val="Times New Roman Cyr"/>
      <charset val="204"/>
    </font>
    <font>
      <sz val="13"/>
      <color indexed="8"/>
      <name val="Arial Cyr"/>
      <family val="2"/>
      <charset val="204"/>
    </font>
    <font>
      <sz val="13"/>
      <color indexed="8"/>
      <name val="Arial Cyr"/>
      <charset val="204"/>
    </font>
    <font>
      <sz val="13"/>
      <name val="Arial Cyr"/>
      <charset val="204"/>
    </font>
    <font>
      <sz val="11"/>
      <color indexed="8"/>
      <name val="Arial Cyr"/>
      <family val="2"/>
      <charset val="204"/>
    </font>
    <font>
      <b/>
      <sz val="13"/>
      <color indexed="8"/>
      <name val="Arial Cyr"/>
      <charset val="204"/>
    </font>
    <font>
      <b/>
      <sz val="13"/>
      <name val="Arial Cyr"/>
      <charset val="204"/>
    </font>
    <font>
      <b/>
      <sz val="11"/>
      <color indexed="8"/>
      <name val="Arial Cyr"/>
      <charset val="204"/>
    </font>
    <font>
      <b/>
      <i/>
      <sz val="13"/>
      <color indexed="8"/>
      <name val="Times New Roman Cyr"/>
      <family val="1"/>
      <charset val="204"/>
    </font>
    <font>
      <b/>
      <i/>
      <sz val="13"/>
      <color indexed="8"/>
      <name val="Arial Cyr"/>
      <family val="2"/>
      <charset val="204"/>
    </font>
    <font>
      <b/>
      <i/>
      <sz val="13"/>
      <color indexed="8"/>
      <name val="Arial Cyr"/>
      <charset val="204"/>
    </font>
    <font>
      <i/>
      <sz val="13"/>
      <color indexed="8"/>
      <name val="Arial Cyr"/>
      <family val="2"/>
      <charset val="204"/>
    </font>
    <font>
      <i/>
      <sz val="13"/>
      <name val="Arial Cyr"/>
      <family val="2"/>
      <charset val="204"/>
    </font>
    <font>
      <i/>
      <sz val="13"/>
      <name val="Arial Cyr"/>
      <charset val="204"/>
    </font>
    <font>
      <b/>
      <i/>
      <sz val="11"/>
      <color indexed="8"/>
      <name val="Arial Cyr"/>
      <family val="2"/>
      <charset val="204"/>
    </font>
    <font>
      <i/>
      <sz val="13"/>
      <color indexed="8"/>
      <name val="Arial Cyr"/>
      <charset val="204"/>
    </font>
    <font>
      <i/>
      <sz val="10"/>
      <color indexed="8"/>
      <name val="Courier"/>
      <family val="1"/>
      <charset val="204"/>
    </font>
    <font>
      <i/>
      <sz val="13"/>
      <color indexed="8"/>
      <name val="Times New Roman Cyr"/>
      <family val="1"/>
      <charset val="204"/>
    </font>
    <font>
      <sz val="13"/>
      <name val="Arial Cyr"/>
      <family val="2"/>
      <charset val="204"/>
    </font>
    <font>
      <sz val="13"/>
      <color indexed="8"/>
      <name val="Times New Roman CYR"/>
      <family val="1"/>
      <charset val="204"/>
    </font>
    <font>
      <i/>
      <sz val="13"/>
      <color indexed="8"/>
      <name val="Arial"/>
      <family val="2"/>
      <charset val="204"/>
    </font>
    <font>
      <i/>
      <sz val="11"/>
      <color indexed="8"/>
      <name val="Arial Cyr"/>
      <charset val="204"/>
    </font>
    <font>
      <i/>
      <sz val="13"/>
      <color rgb="FF002060"/>
      <name val="Arial Cyr"/>
      <charset val="204"/>
    </font>
    <font>
      <sz val="13"/>
      <name val="Times New Roman Cyr"/>
      <family val="1"/>
      <charset val="204"/>
    </font>
    <font>
      <sz val="13"/>
      <color indexed="18"/>
      <name val="Arial CYR"/>
      <family val="2"/>
      <charset val="204"/>
    </font>
    <font>
      <sz val="11"/>
      <name val="Arial Cyr"/>
      <family val="2"/>
      <charset val="204"/>
    </font>
    <font>
      <sz val="10"/>
      <color indexed="10"/>
      <name val="Courier"/>
      <family val="1"/>
      <charset val="204"/>
    </font>
    <font>
      <sz val="13"/>
      <color indexed="10"/>
      <name val="Arial Cyr"/>
      <family val="2"/>
      <charset val="204"/>
    </font>
    <font>
      <b/>
      <sz val="13"/>
      <color indexed="8"/>
      <name val="Arial CYR"/>
      <family val="2"/>
      <charset val="204"/>
    </font>
    <font>
      <sz val="13"/>
      <color indexed="8"/>
      <name val="Courier"/>
      <family val="1"/>
      <charset val="204"/>
    </font>
    <font>
      <sz val="13"/>
      <color indexed="10"/>
      <name val="Courier"/>
      <family val="1"/>
      <charset val="204"/>
    </font>
    <font>
      <b/>
      <sz val="13"/>
      <color rgb="FFFF0000"/>
      <name val="Arial Cyr"/>
      <charset val="204"/>
    </font>
    <font>
      <b/>
      <sz val="11"/>
      <color indexed="8"/>
      <name val="Arial CYR"/>
      <family val="2"/>
      <charset val="204"/>
    </font>
    <font>
      <b/>
      <sz val="13"/>
      <color theme="1"/>
      <name val="Arial Cyr"/>
      <charset val="204"/>
    </font>
    <font>
      <i/>
      <sz val="11"/>
      <color indexed="8"/>
      <name val="Times New Roman Cyr"/>
      <family val="1"/>
      <charset val="204"/>
    </font>
    <font>
      <b/>
      <i/>
      <sz val="13"/>
      <color theme="0" tint="-4.9989318521683403E-2"/>
      <name val="Arial Cyr"/>
      <charset val="204"/>
    </font>
    <font>
      <b/>
      <i/>
      <sz val="13"/>
      <color rgb="FFFF0000"/>
      <name val="Arial Cyr"/>
      <charset val="204"/>
    </font>
    <font>
      <b/>
      <i/>
      <sz val="13"/>
      <name val="Arial Cyr"/>
      <charset val="204"/>
    </font>
    <font>
      <b/>
      <i/>
      <sz val="11"/>
      <color indexed="8"/>
      <name val="Arial Cyr"/>
      <charset val="204"/>
    </font>
    <font>
      <b/>
      <i/>
      <sz val="13"/>
      <color theme="1"/>
      <name val="Arial Cyr"/>
      <charset val="204"/>
    </font>
    <font>
      <i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3"/>
      <color theme="0" tint="-4.9989318521683403E-2"/>
      <name val="Arial Cyr"/>
      <charset val="204"/>
    </font>
    <font>
      <i/>
      <sz val="13"/>
      <color rgb="FFFF0000"/>
      <name val="Arial Cyr"/>
      <charset val="204"/>
    </font>
    <font>
      <i/>
      <sz val="13"/>
      <color theme="1"/>
      <name val="Arial Cyr"/>
      <charset val="204"/>
    </font>
    <font>
      <b/>
      <sz val="13"/>
      <name val="Arial Cyr"/>
      <family val="2"/>
      <charset val="204"/>
    </font>
    <font>
      <b/>
      <sz val="13"/>
      <color indexed="10"/>
      <name val="Arial CYR"/>
      <family val="2"/>
      <charset val="204"/>
    </font>
    <font>
      <sz val="13"/>
      <name val="Courier"/>
      <family val="1"/>
      <charset val="204"/>
    </font>
    <font>
      <b/>
      <sz val="13"/>
      <color theme="3" tint="-0.249977111117893"/>
      <name val="Arial CYR"/>
      <family val="2"/>
      <charset val="204"/>
    </font>
    <font>
      <sz val="13"/>
      <color theme="0"/>
      <name val="Arial Cyr"/>
      <family val="2"/>
      <charset val="204"/>
    </font>
    <font>
      <b/>
      <sz val="10"/>
      <color indexed="8"/>
      <name val="Courier"/>
      <family val="1"/>
      <charset val="204"/>
    </font>
    <font>
      <sz val="11"/>
      <color indexed="8"/>
      <name val="Times New Roman Cyr"/>
      <family val="1"/>
      <charset val="204"/>
    </font>
    <font>
      <sz val="13"/>
      <color theme="3" tint="-0.249977111117893"/>
      <name val="Arial CYR"/>
      <family val="2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sz val="11"/>
      <color rgb="FFFF0000"/>
      <name val="Arial Cyr"/>
      <charset val="204"/>
    </font>
    <font>
      <sz val="13"/>
      <color rgb="FFFF0000"/>
      <name val="Arial Cyr"/>
      <charset val="204"/>
    </font>
    <font>
      <sz val="13"/>
      <color rgb="FFFF0000"/>
      <name val="Arial Cyr"/>
      <family val="2"/>
      <charset val="204"/>
    </font>
    <font>
      <sz val="11"/>
      <color rgb="FFFF0000"/>
      <name val="Arial Cyr"/>
      <family val="2"/>
      <charset val="204"/>
    </font>
    <font>
      <sz val="12"/>
      <color indexed="8"/>
      <name val="Times New Roman CYR"/>
      <family val="1"/>
      <charset val="204"/>
    </font>
    <font>
      <b/>
      <sz val="11"/>
      <name val="Arial Cyr"/>
      <family val="2"/>
      <charset val="204"/>
    </font>
    <font>
      <sz val="11"/>
      <color indexed="8"/>
      <name val="Arial Cyr"/>
      <charset val="204"/>
    </font>
    <font>
      <b/>
      <sz val="10"/>
      <name val="Times New Roman CYR"/>
      <family val="1"/>
      <charset val="204"/>
    </font>
    <font>
      <b/>
      <sz val="13"/>
      <name val="Courier"/>
      <family val="1"/>
      <charset val="204"/>
    </font>
    <font>
      <b/>
      <sz val="13"/>
      <color theme="0"/>
      <name val="Arial CYR"/>
      <family val="2"/>
      <charset val="204"/>
    </font>
    <font>
      <b/>
      <sz val="13"/>
      <color theme="0"/>
      <name val="Courier"/>
      <family val="1"/>
      <charset val="204"/>
    </font>
    <font>
      <b/>
      <sz val="10"/>
      <color rgb="FFFF0000"/>
      <name val="Courier"/>
      <family val="1"/>
      <charset val="204"/>
    </font>
    <font>
      <sz val="12"/>
      <name val="Times New Roman Cyr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34998626667073579"/>
      <name val="Times New Roman CYR"/>
      <family val="1"/>
      <charset val="204"/>
    </font>
    <font>
      <i/>
      <sz val="12"/>
      <color indexed="8"/>
      <name val="Arial Cyr"/>
      <family val="2"/>
      <charset val="204"/>
    </font>
    <font>
      <b/>
      <sz val="13"/>
      <color indexed="8"/>
      <name val="Arial"/>
      <family val="2"/>
      <charset val="204"/>
    </font>
    <font>
      <i/>
      <sz val="13"/>
      <name val="Times New Roman Cyr"/>
      <family val="1"/>
      <charset val="204"/>
    </font>
    <font>
      <sz val="11"/>
      <color theme="1"/>
      <name val="Arial Cyr"/>
      <charset val="204"/>
    </font>
    <font>
      <sz val="13"/>
      <color theme="1"/>
      <name val="Arial Cyr"/>
      <charset val="204"/>
    </font>
    <font>
      <b/>
      <sz val="13"/>
      <name val="Times New Roman CYR"/>
      <family val="1"/>
      <charset val="204"/>
    </font>
    <font>
      <b/>
      <sz val="16"/>
      <color indexed="8"/>
      <name val="Times New Roman Cyr"/>
      <family val="1"/>
      <charset val="204"/>
    </font>
    <font>
      <b/>
      <sz val="12"/>
      <color indexed="8"/>
      <name val="Times New Roman Cyr"/>
      <charset val="204"/>
    </font>
    <font>
      <b/>
      <sz val="10"/>
      <color indexed="8"/>
      <name val="Times New Roman Cyr"/>
      <charset val="204"/>
    </font>
    <font>
      <b/>
      <u/>
      <sz val="12"/>
      <color indexed="8"/>
      <name val="Arial"/>
      <family val="2"/>
      <charset val="204"/>
    </font>
    <font>
      <b/>
      <sz val="13"/>
      <name val="Times New Roman Cyr"/>
      <charset val="204"/>
    </font>
    <font>
      <b/>
      <sz val="14"/>
      <name val="Times New Roman Cyr"/>
      <charset val="204"/>
    </font>
    <font>
      <i/>
      <sz val="12"/>
      <color indexed="8"/>
      <name val="Arial"/>
      <family val="2"/>
      <charset val="204"/>
    </font>
    <font>
      <sz val="14"/>
      <name val="Times New Roman Cyr"/>
      <charset val="204"/>
    </font>
    <font>
      <sz val="13"/>
      <name val="Times New Roman Cyr"/>
      <charset val="204"/>
    </font>
    <font>
      <b/>
      <u/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4"/>
      <color indexed="8"/>
      <name val="Times New Roman Cyr"/>
      <charset val="204"/>
    </font>
    <font>
      <sz val="11"/>
      <name val="Arial"/>
      <family val="2"/>
      <charset val="204"/>
    </font>
    <font>
      <sz val="13"/>
      <color indexed="8"/>
      <name val="Times New Roman Cyr"/>
      <charset val="204"/>
    </font>
    <font>
      <sz val="14"/>
      <color indexed="8"/>
      <name val="Times New Roman Cyr"/>
      <charset val="204"/>
    </font>
    <font>
      <i/>
      <sz val="11"/>
      <name val="Arial"/>
      <family val="2"/>
      <charset val="204"/>
    </font>
    <font>
      <i/>
      <sz val="13"/>
      <color indexed="8"/>
      <name val="Times New Roman Cyr"/>
      <charset val="204"/>
    </font>
    <font>
      <i/>
      <sz val="14"/>
      <color indexed="8"/>
      <name val="Times New Roman Cyr"/>
      <charset val="204"/>
    </font>
    <font>
      <i/>
      <sz val="14"/>
      <name val="Times New Roman Cyr"/>
      <charset val="204"/>
    </font>
    <font>
      <sz val="11"/>
      <color indexed="8"/>
      <name val="Courier"/>
      <family val="1"/>
      <charset val="204"/>
    </font>
    <font>
      <b/>
      <sz val="13.5"/>
      <color indexed="8"/>
      <name val="Times New Roman Cyr"/>
      <charset val="204"/>
    </font>
    <font>
      <b/>
      <sz val="13.5"/>
      <name val="Times New Roman Cyr"/>
      <charset val="204"/>
    </font>
    <font>
      <sz val="13.5"/>
      <name val="Times New Roman Cyr"/>
      <charset val="204"/>
    </font>
    <font>
      <b/>
      <sz val="12"/>
      <color theme="1"/>
      <name val="Arial Cyr"/>
      <charset val="204"/>
    </font>
    <font>
      <b/>
      <sz val="12"/>
      <name val="Arial Cyr"/>
      <charset val="204"/>
    </font>
    <font>
      <b/>
      <sz val="13"/>
      <color theme="0" tint="-0.14999847407452621"/>
      <name val="Arial Cyr"/>
      <charset val="204"/>
    </font>
    <font>
      <sz val="10"/>
      <color theme="0"/>
      <name val="Courier"/>
      <family val="1"/>
      <charset val="204"/>
    </font>
    <font>
      <sz val="13"/>
      <color theme="0"/>
      <name val="Courier"/>
      <family val="1"/>
      <charset val="204"/>
    </font>
    <font>
      <b/>
      <i/>
      <sz val="13"/>
      <color theme="0" tint="-0.14999847407452621"/>
      <name val="Arial Cyr"/>
      <charset val="204"/>
    </font>
    <font>
      <i/>
      <sz val="13"/>
      <color theme="0" tint="-0.14999847407452621"/>
      <name val="Arial Cyr"/>
      <charset val="204"/>
    </font>
    <font>
      <sz val="11"/>
      <color indexed="8"/>
      <name val="Times New Roman Cyr"/>
      <charset val="204"/>
    </font>
    <font>
      <b/>
      <u/>
      <sz val="12"/>
      <color indexed="8"/>
      <name val="Times New Roman Cyr"/>
      <family val="1"/>
      <charset val="204"/>
    </font>
    <font>
      <b/>
      <u/>
      <sz val="14"/>
      <name val="Times New Roman"/>
      <family val="1"/>
      <charset val="204"/>
    </font>
    <font>
      <sz val="12.5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10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22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78">
    <xf numFmtId="0" fontId="0" fillId="0" borderId="0"/>
    <xf numFmtId="164" fontId="3" fillId="0" borderId="0"/>
    <xf numFmtId="43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>
      <alignment vertical="top"/>
    </xf>
    <xf numFmtId="0" fontId="9" fillId="0" borderId="0"/>
    <xf numFmtId="0" fontId="11" fillId="12" borderId="21" applyNumberFormat="0">
      <alignment readingOrder="1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13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5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2" borderId="0" applyNumberFormat="0" applyBorder="0" applyAlignment="0" applyProtection="0"/>
    <xf numFmtId="0" fontId="15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0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5" fillId="25" borderId="0" applyNumberFormat="0" applyBorder="0" applyAlignment="0" applyProtection="0"/>
    <xf numFmtId="0" fontId="16" fillId="4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2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7" fillId="32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9" borderId="0" applyNumberFormat="0" applyBorder="0" applyAlignment="0" applyProtection="0"/>
    <xf numFmtId="0" fontId="15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5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39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" fillId="0" borderId="0"/>
    <xf numFmtId="49" fontId="13" fillId="16" borderId="9">
      <alignment horizontal="left" vertical="top"/>
      <protection locked="0"/>
    </xf>
    <xf numFmtId="49" fontId="13" fillId="16" borderId="9">
      <alignment horizontal="left" vertical="top"/>
      <protection locked="0"/>
    </xf>
    <xf numFmtId="49" fontId="13" fillId="0" borderId="9">
      <alignment horizontal="left" vertical="top"/>
      <protection locked="0"/>
    </xf>
    <xf numFmtId="49" fontId="13" fillId="0" borderId="9">
      <alignment horizontal="left" vertical="top"/>
      <protection locked="0"/>
    </xf>
    <xf numFmtId="49" fontId="13" fillId="55" borderId="9">
      <alignment horizontal="left" vertical="top"/>
      <protection locked="0"/>
    </xf>
    <xf numFmtId="49" fontId="13" fillId="55" borderId="9">
      <alignment horizontal="left" vertical="top"/>
      <protection locked="0"/>
    </xf>
    <xf numFmtId="0" fontId="13" fillId="0" borderId="0">
      <alignment horizontal="left" vertical="top" wrapText="1"/>
    </xf>
    <xf numFmtId="0" fontId="18" fillId="0" borderId="22">
      <alignment horizontal="left" vertical="top" wrapText="1"/>
    </xf>
    <xf numFmtId="49" fontId="1" fillId="0" borderId="0">
      <alignment horizontal="left" vertical="top" wrapText="1"/>
      <protection locked="0"/>
    </xf>
    <xf numFmtId="0" fontId="19" fillId="0" borderId="0">
      <alignment horizontal="left" vertical="top" wrapText="1"/>
    </xf>
    <xf numFmtId="49" fontId="1" fillId="0" borderId="9">
      <alignment horizontal="center" vertical="top" wrapText="1"/>
      <protection locked="0"/>
    </xf>
    <xf numFmtId="49" fontId="1" fillId="0" borderId="9">
      <alignment horizontal="center" vertical="top" wrapText="1"/>
      <protection locked="0"/>
    </xf>
    <xf numFmtId="49" fontId="13" fillId="0" borderId="0">
      <alignment horizontal="right" vertical="top"/>
      <protection locked="0"/>
    </xf>
    <xf numFmtId="49" fontId="13" fillId="16" borderId="9">
      <alignment horizontal="right" vertical="top"/>
      <protection locked="0"/>
    </xf>
    <xf numFmtId="49" fontId="13" fillId="16" borderId="9">
      <alignment horizontal="right" vertical="top"/>
      <protection locked="0"/>
    </xf>
    <xf numFmtId="0" fontId="13" fillId="16" borderId="9">
      <alignment horizontal="right" vertical="top"/>
      <protection locked="0"/>
    </xf>
    <xf numFmtId="0" fontId="13" fillId="16" borderId="9">
      <alignment horizontal="right" vertical="top"/>
      <protection locked="0"/>
    </xf>
    <xf numFmtId="49" fontId="13" fillId="0" borderId="9">
      <alignment horizontal="right" vertical="top"/>
      <protection locked="0"/>
    </xf>
    <xf numFmtId="49" fontId="13" fillId="0" borderId="9">
      <alignment horizontal="right" vertical="top"/>
      <protection locked="0"/>
    </xf>
    <xf numFmtId="0" fontId="13" fillId="0" borderId="9">
      <alignment horizontal="right" vertical="top"/>
      <protection locked="0"/>
    </xf>
    <xf numFmtId="0" fontId="13" fillId="0" borderId="9">
      <alignment horizontal="right" vertical="top"/>
      <protection locked="0"/>
    </xf>
    <xf numFmtId="49" fontId="13" fillId="55" borderId="9">
      <alignment horizontal="right" vertical="top"/>
      <protection locked="0"/>
    </xf>
    <xf numFmtId="49" fontId="13" fillId="55" borderId="9">
      <alignment horizontal="right" vertical="top"/>
      <protection locked="0"/>
    </xf>
    <xf numFmtId="0" fontId="13" fillId="55" borderId="9">
      <alignment horizontal="right" vertical="top"/>
      <protection locked="0"/>
    </xf>
    <xf numFmtId="0" fontId="13" fillId="55" borderId="9">
      <alignment horizontal="right" vertical="top"/>
      <protection locked="0"/>
    </xf>
    <xf numFmtId="49" fontId="1" fillId="0" borderId="0">
      <alignment horizontal="right" vertical="top" wrapText="1"/>
      <protection locked="0"/>
    </xf>
    <xf numFmtId="0" fontId="19" fillId="0" borderId="0">
      <alignment horizontal="right" vertical="top" wrapText="1"/>
    </xf>
    <xf numFmtId="49" fontId="1" fillId="0" borderId="0">
      <alignment horizontal="center" vertical="top" wrapText="1"/>
      <protection locked="0"/>
    </xf>
    <xf numFmtId="0" fontId="18" fillId="0" borderId="22">
      <alignment horizontal="center" vertical="top" wrapText="1"/>
    </xf>
    <xf numFmtId="49" fontId="13" fillId="0" borderId="9">
      <alignment horizontal="center" vertical="top" wrapText="1"/>
      <protection locked="0"/>
    </xf>
    <xf numFmtId="49" fontId="13" fillId="0" borderId="9">
      <alignment horizontal="center" vertical="top" wrapText="1"/>
      <protection locked="0"/>
    </xf>
    <xf numFmtId="0" fontId="13" fillId="0" borderId="9">
      <alignment horizontal="center" vertical="top" wrapText="1"/>
      <protection locked="0"/>
    </xf>
    <xf numFmtId="0" fontId="13" fillId="0" borderId="9">
      <alignment horizontal="center" vertical="top" wrapText="1"/>
      <protection locked="0"/>
    </xf>
    <xf numFmtId="0" fontId="20" fillId="15" borderId="0" applyNumberFormat="0" applyBorder="0" applyAlignment="0" applyProtection="0"/>
    <xf numFmtId="168" fontId="21" fillId="0" borderId="0" applyFill="0" applyBorder="0" applyAlignment="0"/>
    <xf numFmtId="169" fontId="21" fillId="0" borderId="0" applyFill="0" applyBorder="0" applyAlignment="0"/>
    <xf numFmtId="170" fontId="21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68" fontId="21" fillId="0" borderId="0" applyFill="0" applyBorder="0" applyAlignment="0"/>
    <xf numFmtId="173" fontId="21" fillId="0" borderId="0" applyFill="0" applyBorder="0" applyAlignment="0"/>
    <xf numFmtId="169" fontId="21" fillId="0" borderId="0" applyFill="0" applyBorder="0" applyAlignment="0"/>
    <xf numFmtId="0" fontId="22" fillId="56" borderId="21" applyNumberFormat="0" applyAlignment="0" applyProtection="0"/>
    <xf numFmtId="0" fontId="23" fillId="57" borderId="23" applyNumberFormat="0" applyAlignment="0" applyProtection="0"/>
    <xf numFmtId="168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1" fillId="0" borderId="0"/>
    <xf numFmtId="0" fontId="1" fillId="0" borderId="0"/>
    <xf numFmtId="14" fontId="21" fillId="0" borderId="0" applyFill="0" applyBorder="0" applyAlignment="0"/>
    <xf numFmtId="0" fontId="25" fillId="0" borderId="0" applyNumberForma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26" fillId="58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1" borderId="0" applyNumberFormat="0" applyBorder="0" applyAlignment="0" applyProtection="0"/>
    <xf numFmtId="0" fontId="26" fillId="61" borderId="0" applyNumberFormat="0" applyBorder="0" applyAlignment="0" applyProtection="0"/>
    <xf numFmtId="0" fontId="26" fillId="61" borderId="0" applyNumberFormat="0" applyBorder="0" applyAlignment="0" applyProtection="0"/>
    <xf numFmtId="0" fontId="26" fillId="61" borderId="0" applyNumberFormat="0" applyBorder="0" applyAlignment="0" applyProtection="0"/>
    <xf numFmtId="0" fontId="26" fillId="61" borderId="0" applyNumberFormat="0" applyBorder="0" applyAlignment="0" applyProtection="0"/>
    <xf numFmtId="0" fontId="26" fillId="62" borderId="0" applyNumberFormat="0" applyBorder="0" applyAlignment="0" applyProtection="0"/>
    <xf numFmtId="168" fontId="27" fillId="0" borderId="0" applyFill="0" applyBorder="0" applyAlignment="0"/>
    <xf numFmtId="169" fontId="27" fillId="0" borderId="0" applyFill="0" applyBorder="0" applyAlignment="0"/>
    <xf numFmtId="168" fontId="27" fillId="0" borderId="0" applyFill="0" applyBorder="0" applyAlignment="0"/>
    <xf numFmtId="173" fontId="27" fillId="0" borderId="0" applyFill="0" applyBorder="0" applyAlignment="0"/>
    <xf numFmtId="169" fontId="27" fillId="0" borderId="0" applyFill="0" applyBorder="0" applyAlignment="0"/>
    <xf numFmtId="0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30" fillId="0" borderId="24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34" fillId="19" borderId="21" applyNumberFormat="0" applyAlignment="0" applyProtection="0"/>
    <xf numFmtId="168" fontId="35" fillId="0" borderId="0" applyFill="0" applyBorder="0" applyAlignment="0"/>
    <xf numFmtId="169" fontId="35" fillId="0" borderId="0" applyFill="0" applyBorder="0" applyAlignment="0"/>
    <xf numFmtId="168" fontId="35" fillId="0" borderId="0" applyFill="0" applyBorder="0" applyAlignment="0"/>
    <xf numFmtId="173" fontId="35" fillId="0" borderId="0" applyFill="0" applyBorder="0" applyAlignment="0"/>
    <xf numFmtId="169" fontId="35" fillId="0" borderId="0" applyFill="0" applyBorder="0" applyAlignment="0"/>
    <xf numFmtId="0" fontId="36" fillId="0" borderId="28" applyNumberFormat="0" applyFill="0" applyAlignment="0" applyProtection="0"/>
    <xf numFmtId="0" fontId="1" fillId="0" borderId="0"/>
    <xf numFmtId="0" fontId="37" fillId="63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13" fillId="0" borderId="29"/>
    <xf numFmtId="0" fontId="14" fillId="0" borderId="0"/>
    <xf numFmtId="0" fontId="39" fillId="64" borderId="0"/>
    <xf numFmtId="0" fontId="39" fillId="64" borderId="0"/>
    <xf numFmtId="0" fontId="1" fillId="0" borderId="0"/>
    <xf numFmtId="0" fontId="9" fillId="0" borderId="0"/>
    <xf numFmtId="0" fontId="1" fillId="65" borderId="30" applyNumberFormat="0" applyFont="0" applyAlignment="0" applyProtection="0"/>
    <xf numFmtId="0" fontId="39" fillId="51" borderId="31" applyNumberFormat="0" applyFont="0" applyAlignment="0" applyProtection="0"/>
    <xf numFmtId="0" fontId="39" fillId="51" borderId="31" applyNumberFormat="0" applyFont="0" applyAlignment="0" applyProtection="0"/>
    <xf numFmtId="0" fontId="39" fillId="51" borderId="31" applyNumberFormat="0" applyFont="0" applyAlignment="0" applyProtection="0"/>
    <xf numFmtId="0" fontId="39" fillId="51" borderId="31" applyNumberFormat="0" applyFont="0" applyAlignment="0" applyProtection="0"/>
    <xf numFmtId="0" fontId="40" fillId="56" borderId="32" applyNumberFormat="0" applyAlignment="0" applyProtection="0"/>
    <xf numFmtId="172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1" fillId="0" borderId="0" applyFill="0" applyBorder="0" applyAlignment="0"/>
    <xf numFmtId="169" fontId="41" fillId="0" borderId="0" applyFill="0" applyBorder="0" applyAlignment="0"/>
    <xf numFmtId="168" fontId="41" fillId="0" borderId="0" applyFill="0" applyBorder="0" applyAlignment="0"/>
    <xf numFmtId="173" fontId="41" fillId="0" borderId="0" applyFill="0" applyBorder="0" applyAlignment="0"/>
    <xf numFmtId="169" fontId="41" fillId="0" borderId="0" applyFill="0" applyBorder="0" applyAlignment="0"/>
    <xf numFmtId="4" fontId="21" fillId="9" borderId="32" applyNumberFormat="0" applyProtection="0">
      <alignment vertical="center"/>
    </xf>
    <xf numFmtId="4" fontId="42" fillId="63" borderId="31" applyNumberFormat="0" applyProtection="0">
      <alignment vertical="center"/>
    </xf>
    <xf numFmtId="4" fontId="42" fillId="63" borderId="31" applyNumberFormat="0" applyProtection="0">
      <alignment vertical="center"/>
    </xf>
    <xf numFmtId="4" fontId="42" fillId="63" borderId="31" applyNumberFormat="0" applyProtection="0">
      <alignment vertical="center"/>
    </xf>
    <xf numFmtId="4" fontId="42" fillId="63" borderId="31" applyNumberFormat="0" applyProtection="0">
      <alignment vertical="center"/>
    </xf>
    <xf numFmtId="4" fontId="42" fillId="63" borderId="31" applyNumberFormat="0" applyProtection="0">
      <alignment vertical="center"/>
    </xf>
    <xf numFmtId="4" fontId="43" fillId="9" borderId="32" applyNumberFormat="0" applyProtection="0">
      <alignment vertical="center"/>
    </xf>
    <xf numFmtId="4" fontId="13" fillId="9" borderId="31" applyNumberFormat="0" applyProtection="0">
      <alignment vertical="center"/>
    </xf>
    <xf numFmtId="4" fontId="13" fillId="9" borderId="31" applyNumberFormat="0" applyProtection="0">
      <alignment vertical="center"/>
    </xf>
    <xf numFmtId="4" fontId="13" fillId="9" borderId="31" applyNumberFormat="0" applyProtection="0">
      <alignment vertical="center"/>
    </xf>
    <xf numFmtId="4" fontId="13" fillId="9" borderId="31" applyNumberFormat="0" applyProtection="0">
      <alignment vertical="center"/>
    </xf>
    <xf numFmtId="4" fontId="13" fillId="9" borderId="31" applyNumberFormat="0" applyProtection="0">
      <alignment vertical="center"/>
    </xf>
    <xf numFmtId="4" fontId="21" fillId="9" borderId="32" applyNumberFormat="0" applyProtection="0">
      <alignment horizontal="left" vertical="center" indent="1"/>
    </xf>
    <xf numFmtId="4" fontId="42" fillId="9" borderId="31" applyNumberFormat="0" applyProtection="0">
      <alignment horizontal="left" vertical="center" indent="1"/>
    </xf>
    <xf numFmtId="4" fontId="42" fillId="9" borderId="31" applyNumberFormat="0" applyProtection="0">
      <alignment horizontal="left" vertical="center" indent="1"/>
    </xf>
    <xf numFmtId="4" fontId="42" fillId="9" borderId="31" applyNumberFormat="0" applyProtection="0">
      <alignment horizontal="left" vertical="center" indent="1"/>
    </xf>
    <xf numFmtId="4" fontId="42" fillId="9" borderId="31" applyNumberFormat="0" applyProtection="0">
      <alignment horizontal="left" vertical="center" indent="1"/>
    </xf>
    <xf numFmtId="4" fontId="42" fillId="9" borderId="31" applyNumberFormat="0" applyProtection="0">
      <alignment horizontal="left" vertical="center" indent="1"/>
    </xf>
    <xf numFmtId="4" fontId="21" fillId="9" borderId="32" applyNumberFormat="0" applyProtection="0">
      <alignment horizontal="left" vertical="center" indent="1"/>
    </xf>
    <xf numFmtId="0" fontId="13" fillId="63" borderId="33" applyNumberFormat="0" applyProtection="0">
      <alignment horizontal="left" vertical="top" indent="1"/>
    </xf>
    <xf numFmtId="0" fontId="13" fillId="63" borderId="33" applyNumberFormat="0" applyProtection="0">
      <alignment horizontal="left" vertical="top" indent="1"/>
    </xf>
    <xf numFmtId="0" fontId="13" fillId="63" borderId="33" applyNumberFormat="0" applyProtection="0">
      <alignment horizontal="left" vertical="top" indent="1"/>
    </xf>
    <xf numFmtId="0" fontId="13" fillId="63" borderId="33" applyNumberFormat="0" applyProtection="0">
      <alignment horizontal="left" vertical="top" indent="1"/>
    </xf>
    <xf numFmtId="0" fontId="13" fillId="63" borderId="33" applyNumberFormat="0" applyProtection="0">
      <alignment horizontal="left" vertical="top" indent="1"/>
    </xf>
    <xf numFmtId="0" fontId="44" fillId="12" borderId="34" applyNumberFormat="0" applyProtection="0">
      <alignment horizontal="center" vertical="center" wrapTex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21" fillId="3" borderId="32" applyNumberFormat="0" applyProtection="0">
      <alignment horizontal="right" vertical="center"/>
    </xf>
    <xf numFmtId="4" fontId="42" fillId="15" borderId="31" applyNumberFormat="0" applyProtection="0">
      <alignment horizontal="right" vertical="center"/>
    </xf>
    <xf numFmtId="4" fontId="42" fillId="15" borderId="31" applyNumberFormat="0" applyProtection="0">
      <alignment horizontal="right" vertical="center"/>
    </xf>
    <xf numFmtId="4" fontId="42" fillId="15" borderId="31" applyNumberFormat="0" applyProtection="0">
      <alignment horizontal="right" vertical="center"/>
    </xf>
    <xf numFmtId="4" fontId="42" fillId="15" borderId="31" applyNumberFormat="0" applyProtection="0">
      <alignment horizontal="right" vertical="center"/>
    </xf>
    <xf numFmtId="4" fontId="42" fillId="15" borderId="31" applyNumberFormat="0" applyProtection="0">
      <alignment horizontal="right" vertical="center"/>
    </xf>
    <xf numFmtId="4" fontId="21" fillId="66" borderId="32" applyNumberFormat="0" applyProtection="0">
      <alignment horizontal="right" vertical="center"/>
    </xf>
    <xf numFmtId="4" fontId="42" fillId="67" borderId="31" applyNumberFormat="0" applyProtection="0">
      <alignment horizontal="right" vertical="center"/>
    </xf>
    <xf numFmtId="4" fontId="42" fillId="67" borderId="31" applyNumberFormat="0" applyProtection="0">
      <alignment horizontal="right" vertical="center"/>
    </xf>
    <xf numFmtId="4" fontId="42" fillId="67" borderId="31" applyNumberFormat="0" applyProtection="0">
      <alignment horizontal="right" vertical="center"/>
    </xf>
    <xf numFmtId="4" fontId="42" fillId="67" borderId="31" applyNumberFormat="0" applyProtection="0">
      <alignment horizontal="right" vertical="center"/>
    </xf>
    <xf numFmtId="4" fontId="42" fillId="67" borderId="31" applyNumberFormat="0" applyProtection="0">
      <alignment horizontal="right" vertical="center"/>
    </xf>
    <xf numFmtId="4" fontId="21" fillId="68" borderId="32" applyNumberFormat="0" applyProtection="0">
      <alignment horizontal="right" vertical="center"/>
    </xf>
    <xf numFmtId="4" fontId="42" fillId="36" borderId="22" applyNumberFormat="0" applyProtection="0">
      <alignment horizontal="right" vertical="center"/>
    </xf>
    <xf numFmtId="4" fontId="42" fillId="36" borderId="22" applyNumberFormat="0" applyProtection="0">
      <alignment horizontal="right" vertical="center"/>
    </xf>
    <xf numFmtId="4" fontId="42" fillId="36" borderId="22" applyNumberFormat="0" applyProtection="0">
      <alignment horizontal="right" vertical="center"/>
    </xf>
    <xf numFmtId="4" fontId="42" fillId="36" borderId="22" applyNumberFormat="0" applyProtection="0">
      <alignment horizontal="right" vertical="center"/>
    </xf>
    <xf numFmtId="4" fontId="42" fillId="36" borderId="22" applyNumberFormat="0" applyProtection="0">
      <alignment horizontal="right" vertical="center"/>
    </xf>
    <xf numFmtId="4" fontId="21" fillId="10" borderId="32" applyNumberFormat="0" applyProtection="0">
      <alignment horizontal="right" vertical="center"/>
    </xf>
    <xf numFmtId="4" fontId="42" fillId="23" borderId="31" applyNumberFormat="0" applyProtection="0">
      <alignment horizontal="right" vertical="center"/>
    </xf>
    <xf numFmtId="4" fontId="42" fillId="23" borderId="31" applyNumberFormat="0" applyProtection="0">
      <alignment horizontal="right" vertical="center"/>
    </xf>
    <xf numFmtId="4" fontId="42" fillId="23" borderId="31" applyNumberFormat="0" applyProtection="0">
      <alignment horizontal="right" vertical="center"/>
    </xf>
    <xf numFmtId="4" fontId="42" fillId="23" borderId="31" applyNumberFormat="0" applyProtection="0">
      <alignment horizontal="right" vertical="center"/>
    </xf>
    <xf numFmtId="4" fontId="42" fillId="23" borderId="31" applyNumberFormat="0" applyProtection="0">
      <alignment horizontal="right" vertical="center"/>
    </xf>
    <xf numFmtId="4" fontId="21" fillId="69" borderId="32" applyNumberFormat="0" applyProtection="0">
      <alignment horizontal="right" vertical="center"/>
    </xf>
    <xf numFmtId="4" fontId="42" fillId="27" borderId="31" applyNumberFormat="0" applyProtection="0">
      <alignment horizontal="right" vertical="center"/>
    </xf>
    <xf numFmtId="4" fontId="42" fillId="27" borderId="31" applyNumberFormat="0" applyProtection="0">
      <alignment horizontal="right" vertical="center"/>
    </xf>
    <xf numFmtId="4" fontId="42" fillId="27" borderId="31" applyNumberFormat="0" applyProtection="0">
      <alignment horizontal="right" vertical="center"/>
    </xf>
    <xf numFmtId="4" fontId="42" fillId="27" borderId="31" applyNumberFormat="0" applyProtection="0">
      <alignment horizontal="right" vertical="center"/>
    </xf>
    <xf numFmtId="4" fontId="42" fillId="27" borderId="31" applyNumberFormat="0" applyProtection="0">
      <alignment horizontal="right" vertical="center"/>
    </xf>
    <xf numFmtId="4" fontId="21" fillId="5" borderId="32" applyNumberFormat="0" applyProtection="0">
      <alignment horizontal="right" vertical="center"/>
    </xf>
    <xf numFmtId="4" fontId="42" fillId="50" borderId="31" applyNumberFormat="0" applyProtection="0">
      <alignment horizontal="right" vertical="center"/>
    </xf>
    <xf numFmtId="4" fontId="42" fillId="50" borderId="31" applyNumberFormat="0" applyProtection="0">
      <alignment horizontal="right" vertical="center"/>
    </xf>
    <xf numFmtId="4" fontId="42" fillId="50" borderId="31" applyNumberFormat="0" applyProtection="0">
      <alignment horizontal="right" vertical="center"/>
    </xf>
    <xf numFmtId="4" fontId="42" fillId="50" borderId="31" applyNumberFormat="0" applyProtection="0">
      <alignment horizontal="right" vertical="center"/>
    </xf>
    <xf numFmtId="4" fontId="42" fillId="50" borderId="31" applyNumberFormat="0" applyProtection="0">
      <alignment horizontal="right" vertical="center"/>
    </xf>
    <xf numFmtId="4" fontId="21" fillId="70" borderId="32" applyNumberFormat="0" applyProtection="0">
      <alignment horizontal="right" vertical="center"/>
    </xf>
    <xf numFmtId="4" fontId="42" fillId="43" borderId="31" applyNumberFormat="0" applyProtection="0">
      <alignment horizontal="right" vertical="center"/>
    </xf>
    <xf numFmtId="4" fontId="42" fillId="43" borderId="31" applyNumberFormat="0" applyProtection="0">
      <alignment horizontal="right" vertical="center"/>
    </xf>
    <xf numFmtId="4" fontId="42" fillId="43" borderId="31" applyNumberFormat="0" applyProtection="0">
      <alignment horizontal="right" vertical="center"/>
    </xf>
    <xf numFmtId="4" fontId="42" fillId="43" borderId="31" applyNumberFormat="0" applyProtection="0">
      <alignment horizontal="right" vertical="center"/>
    </xf>
    <xf numFmtId="4" fontId="42" fillId="43" borderId="31" applyNumberFormat="0" applyProtection="0">
      <alignment horizontal="right" vertical="center"/>
    </xf>
    <xf numFmtId="4" fontId="21" fillId="71" borderId="32" applyNumberFormat="0" applyProtection="0">
      <alignment horizontal="right" vertical="center"/>
    </xf>
    <xf numFmtId="4" fontId="42" fillId="72" borderId="31" applyNumberFormat="0" applyProtection="0">
      <alignment horizontal="right" vertical="center"/>
    </xf>
    <xf numFmtId="4" fontId="42" fillId="72" borderId="31" applyNumberFormat="0" applyProtection="0">
      <alignment horizontal="right" vertical="center"/>
    </xf>
    <xf numFmtId="4" fontId="42" fillId="72" borderId="31" applyNumberFormat="0" applyProtection="0">
      <alignment horizontal="right" vertical="center"/>
    </xf>
    <xf numFmtId="4" fontId="42" fillId="72" borderId="31" applyNumberFormat="0" applyProtection="0">
      <alignment horizontal="right" vertical="center"/>
    </xf>
    <xf numFmtId="4" fontId="42" fillId="72" borderId="31" applyNumberFormat="0" applyProtection="0">
      <alignment horizontal="right" vertical="center"/>
    </xf>
    <xf numFmtId="4" fontId="21" fillId="73" borderId="32" applyNumberFormat="0" applyProtection="0">
      <alignment horizontal="right" vertical="center"/>
    </xf>
    <xf numFmtId="4" fontId="42" fillId="22" borderId="31" applyNumberFormat="0" applyProtection="0">
      <alignment horizontal="right" vertical="center"/>
    </xf>
    <xf numFmtId="4" fontId="42" fillId="22" borderId="31" applyNumberFormat="0" applyProtection="0">
      <alignment horizontal="right" vertical="center"/>
    </xf>
    <xf numFmtId="4" fontId="42" fillId="22" borderId="31" applyNumberFormat="0" applyProtection="0">
      <alignment horizontal="right" vertical="center"/>
    </xf>
    <xf numFmtId="4" fontId="42" fillId="22" borderId="31" applyNumberFormat="0" applyProtection="0">
      <alignment horizontal="right" vertical="center"/>
    </xf>
    <xf numFmtId="4" fontId="42" fillId="22" borderId="31" applyNumberFormat="0" applyProtection="0">
      <alignment horizontal="right" vertical="center"/>
    </xf>
    <xf numFmtId="4" fontId="45" fillId="74" borderId="32" applyNumberFormat="0" applyProtection="0">
      <alignment horizontal="left" vertical="center" indent="1"/>
    </xf>
    <xf numFmtId="4" fontId="42" fillId="75" borderId="22" applyNumberFormat="0" applyProtection="0">
      <alignment horizontal="left" vertical="center" indent="1"/>
    </xf>
    <xf numFmtId="4" fontId="42" fillId="75" borderId="22" applyNumberFormat="0" applyProtection="0">
      <alignment horizontal="left" vertical="center" indent="1"/>
    </xf>
    <xf numFmtId="4" fontId="42" fillId="75" borderId="22" applyNumberFormat="0" applyProtection="0">
      <alignment horizontal="left" vertical="center" indent="1"/>
    </xf>
    <xf numFmtId="4" fontId="42" fillId="75" borderId="22" applyNumberFormat="0" applyProtection="0">
      <alignment horizontal="left" vertical="center" indent="1"/>
    </xf>
    <xf numFmtId="4" fontId="42" fillId="75" borderId="22" applyNumberFormat="0" applyProtection="0">
      <alignment horizontal="left" vertical="center" indent="1"/>
    </xf>
    <xf numFmtId="4" fontId="21" fillId="76" borderId="35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4" fontId="46" fillId="78" borderId="0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4" fontId="24" fillId="77" borderId="22" applyNumberFormat="0" applyProtection="0">
      <alignment horizontal="left" vertical="center" indent="1"/>
    </xf>
    <xf numFmtId="0" fontId="12" fillId="12" borderId="34" applyNumberFormat="0" applyProtection="0">
      <alignment horizontal="left" vertical="center" indent="1"/>
    </xf>
    <xf numFmtId="4" fontId="42" fillId="79" borderId="31" applyNumberFormat="0" applyProtection="0">
      <alignment horizontal="right" vertical="center"/>
    </xf>
    <xf numFmtId="4" fontId="42" fillId="79" borderId="31" applyNumberFormat="0" applyProtection="0">
      <alignment horizontal="right" vertical="center"/>
    </xf>
    <xf numFmtId="4" fontId="42" fillId="79" borderId="31" applyNumberFormat="0" applyProtection="0">
      <alignment horizontal="right" vertical="center"/>
    </xf>
    <xf numFmtId="4" fontId="42" fillId="79" borderId="31" applyNumberFormat="0" applyProtection="0">
      <alignment horizontal="right" vertical="center"/>
    </xf>
    <xf numFmtId="4" fontId="42" fillId="79" borderId="31" applyNumberFormat="0" applyProtection="0">
      <alignment horizontal="right" vertical="center"/>
    </xf>
    <xf numFmtId="4" fontId="47" fillId="76" borderId="34" applyNumberFormat="0" applyProtection="0">
      <alignment horizontal="left" vertical="center" wrapText="1" indent="1"/>
    </xf>
    <xf numFmtId="4" fontId="42" fillId="80" borderId="22" applyNumberFormat="0" applyProtection="0">
      <alignment horizontal="left" vertical="center" indent="1"/>
    </xf>
    <xf numFmtId="4" fontId="42" fillId="80" borderId="22" applyNumberFormat="0" applyProtection="0">
      <alignment horizontal="left" vertical="center" indent="1"/>
    </xf>
    <xf numFmtId="4" fontId="42" fillId="80" borderId="22" applyNumberFormat="0" applyProtection="0">
      <alignment horizontal="left" vertical="center" indent="1"/>
    </xf>
    <xf numFmtId="4" fontId="42" fillId="80" borderId="22" applyNumberFormat="0" applyProtection="0">
      <alignment horizontal="left" vertical="center" indent="1"/>
    </xf>
    <xf numFmtId="4" fontId="42" fillId="80" borderId="22" applyNumberFormat="0" applyProtection="0">
      <alignment horizontal="left" vertical="center" indent="1"/>
    </xf>
    <xf numFmtId="4" fontId="47" fillId="81" borderId="34" applyNumberFormat="0" applyProtection="0">
      <alignment horizontal="left" vertical="center" wrapText="1" indent="1"/>
    </xf>
    <xf numFmtId="4" fontId="42" fillId="79" borderId="22" applyNumberFormat="0" applyProtection="0">
      <alignment horizontal="left" vertical="center" indent="1"/>
    </xf>
    <xf numFmtId="4" fontId="42" fillId="79" borderId="22" applyNumberFormat="0" applyProtection="0">
      <alignment horizontal="left" vertical="center" indent="1"/>
    </xf>
    <xf numFmtId="4" fontId="42" fillId="79" borderId="22" applyNumberFormat="0" applyProtection="0">
      <alignment horizontal="left" vertical="center" indent="1"/>
    </xf>
    <xf numFmtId="4" fontId="42" fillId="79" borderId="22" applyNumberFormat="0" applyProtection="0">
      <alignment horizontal="left" vertical="center" indent="1"/>
    </xf>
    <xf numFmtId="4" fontId="42" fillId="79" borderId="22" applyNumberFormat="0" applyProtection="0">
      <alignment horizontal="left" vertical="center" indent="1"/>
    </xf>
    <xf numFmtId="0" fontId="12" fillId="82" borderId="34" applyNumberFormat="0" applyProtection="0">
      <alignment horizontal="left" vertical="center" wrapText="1" indent="2"/>
    </xf>
    <xf numFmtId="0" fontId="42" fillId="56" borderId="31" applyNumberFormat="0" applyProtection="0">
      <alignment horizontal="left" vertical="center" indent="1"/>
    </xf>
    <xf numFmtId="0" fontId="42" fillId="56" borderId="31" applyNumberFormat="0" applyProtection="0">
      <alignment horizontal="left" vertical="center" indent="1"/>
    </xf>
    <xf numFmtId="0" fontId="42" fillId="56" borderId="31" applyNumberFormat="0" applyProtection="0">
      <alignment horizontal="left" vertical="center" indent="1"/>
    </xf>
    <xf numFmtId="0" fontId="42" fillId="56" borderId="31" applyNumberFormat="0" applyProtection="0">
      <alignment horizontal="left" vertical="center" indent="1"/>
    </xf>
    <xf numFmtId="0" fontId="42" fillId="56" borderId="31" applyNumberFormat="0" applyProtection="0">
      <alignment horizontal="left" vertical="center" indent="1"/>
    </xf>
    <xf numFmtId="0" fontId="42" fillId="56" borderId="31" applyNumberFormat="0" applyProtection="0">
      <alignment horizontal="left" vertical="center" indent="1"/>
    </xf>
    <xf numFmtId="0" fontId="12" fillId="77" borderId="33" applyNumberFormat="0" applyProtection="0">
      <alignment horizontal="left" vertical="center" indent="1"/>
    </xf>
    <xf numFmtId="0" fontId="48" fillId="81" borderId="34" applyNumberFormat="0" applyProtection="0">
      <alignment horizontal="center" vertical="center" wrapText="1"/>
    </xf>
    <xf numFmtId="0" fontId="39" fillId="77" borderId="33" applyNumberFormat="0" applyProtection="0">
      <alignment horizontal="left" vertical="top" indent="1"/>
    </xf>
    <xf numFmtId="0" fontId="39" fillId="77" borderId="33" applyNumberFormat="0" applyProtection="0">
      <alignment horizontal="left" vertical="top" indent="1"/>
    </xf>
    <xf numFmtId="0" fontId="39" fillId="77" borderId="33" applyNumberFormat="0" applyProtection="0">
      <alignment horizontal="left" vertical="top" indent="1"/>
    </xf>
    <xf numFmtId="0" fontId="39" fillId="77" borderId="33" applyNumberFormat="0" applyProtection="0">
      <alignment horizontal="left" vertical="top" indent="1"/>
    </xf>
    <xf numFmtId="0" fontId="39" fillId="77" borderId="33" applyNumberFormat="0" applyProtection="0">
      <alignment horizontal="left" vertical="top" indent="1"/>
    </xf>
    <xf numFmtId="0" fontId="39" fillId="77" borderId="33" applyNumberFormat="0" applyProtection="0">
      <alignment horizontal="left" vertical="top" indent="1"/>
    </xf>
    <xf numFmtId="0" fontId="39" fillId="77" borderId="33" applyNumberFormat="0" applyProtection="0">
      <alignment horizontal="left" vertical="top" indent="1"/>
    </xf>
    <xf numFmtId="0" fontId="39" fillId="77" borderId="33" applyNumberFormat="0" applyProtection="0">
      <alignment horizontal="left" vertical="top" indent="1"/>
    </xf>
    <xf numFmtId="0" fontId="12" fillId="77" borderId="33" applyNumberFormat="0" applyProtection="0">
      <alignment horizontal="left" vertical="top" indent="1"/>
    </xf>
    <xf numFmtId="0" fontId="12" fillId="83" borderId="34" applyNumberFormat="0" applyProtection="0">
      <alignment horizontal="left" vertical="center" wrapText="1" indent="4"/>
    </xf>
    <xf numFmtId="0" fontId="42" fillId="84" borderId="31" applyNumberFormat="0" applyProtection="0">
      <alignment horizontal="left" vertical="center" indent="1"/>
    </xf>
    <xf numFmtId="0" fontId="42" fillId="84" borderId="31" applyNumberFormat="0" applyProtection="0">
      <alignment horizontal="left" vertical="center" indent="1"/>
    </xf>
    <xf numFmtId="0" fontId="42" fillId="84" borderId="31" applyNumberFormat="0" applyProtection="0">
      <alignment horizontal="left" vertical="center" indent="1"/>
    </xf>
    <xf numFmtId="0" fontId="42" fillId="84" borderId="31" applyNumberFormat="0" applyProtection="0">
      <alignment horizontal="left" vertical="center" indent="1"/>
    </xf>
    <xf numFmtId="0" fontId="42" fillId="84" borderId="31" applyNumberFormat="0" applyProtection="0">
      <alignment horizontal="left" vertical="center" indent="1"/>
    </xf>
    <xf numFmtId="0" fontId="42" fillId="84" borderId="31" applyNumberFormat="0" applyProtection="0">
      <alignment horizontal="left" vertical="center" indent="1"/>
    </xf>
    <xf numFmtId="0" fontId="12" fillId="79" borderId="33" applyNumberFormat="0" applyProtection="0">
      <alignment horizontal="left" vertical="center" indent="1"/>
    </xf>
    <xf numFmtId="0" fontId="48" fillId="85" borderId="34" applyNumberFormat="0" applyProtection="0">
      <alignment horizontal="center" vertical="center" wrapText="1"/>
    </xf>
    <xf numFmtId="0" fontId="39" fillId="79" borderId="33" applyNumberFormat="0" applyProtection="0">
      <alignment horizontal="left" vertical="top" indent="1"/>
    </xf>
    <xf numFmtId="0" fontId="39" fillId="79" borderId="33" applyNumberFormat="0" applyProtection="0">
      <alignment horizontal="left" vertical="top" indent="1"/>
    </xf>
    <xf numFmtId="0" fontId="39" fillId="79" borderId="33" applyNumberFormat="0" applyProtection="0">
      <alignment horizontal="left" vertical="top" indent="1"/>
    </xf>
    <xf numFmtId="0" fontId="39" fillId="79" borderId="33" applyNumberFormat="0" applyProtection="0">
      <alignment horizontal="left" vertical="top" indent="1"/>
    </xf>
    <xf numFmtId="0" fontId="39" fillId="79" borderId="33" applyNumberFormat="0" applyProtection="0">
      <alignment horizontal="left" vertical="top" indent="1"/>
    </xf>
    <xf numFmtId="0" fontId="39" fillId="79" borderId="33" applyNumberFormat="0" applyProtection="0">
      <alignment horizontal="left" vertical="top" indent="1"/>
    </xf>
    <xf numFmtId="0" fontId="39" fillId="79" borderId="33" applyNumberFormat="0" applyProtection="0">
      <alignment horizontal="left" vertical="top" indent="1"/>
    </xf>
    <xf numFmtId="0" fontId="39" fillId="79" borderId="33" applyNumberFormat="0" applyProtection="0">
      <alignment horizontal="left" vertical="top" indent="1"/>
    </xf>
    <xf numFmtId="0" fontId="12" fillId="79" borderId="33" applyNumberFormat="0" applyProtection="0">
      <alignment horizontal="left" vertical="top" indent="1"/>
    </xf>
    <xf numFmtId="0" fontId="12" fillId="86" borderId="34" applyNumberFormat="0" applyProtection="0">
      <alignment horizontal="left" vertical="center" wrapText="1" indent="6"/>
    </xf>
    <xf numFmtId="0" fontId="42" fillId="20" borderId="31" applyNumberFormat="0" applyProtection="0">
      <alignment horizontal="left" vertical="center" indent="1"/>
    </xf>
    <xf numFmtId="0" fontId="42" fillId="20" borderId="31" applyNumberFormat="0" applyProtection="0">
      <alignment horizontal="left" vertical="center" indent="1"/>
    </xf>
    <xf numFmtId="0" fontId="42" fillId="20" borderId="31" applyNumberFormat="0" applyProtection="0">
      <alignment horizontal="left" vertical="center" indent="1"/>
    </xf>
    <xf numFmtId="0" fontId="42" fillId="20" borderId="31" applyNumberFormat="0" applyProtection="0">
      <alignment horizontal="left" vertical="center" indent="1"/>
    </xf>
    <xf numFmtId="0" fontId="42" fillId="20" borderId="31" applyNumberFormat="0" applyProtection="0">
      <alignment horizontal="left" vertical="center" indent="1"/>
    </xf>
    <xf numFmtId="0" fontId="42" fillId="20" borderId="31" applyNumberFormat="0" applyProtection="0">
      <alignment horizontal="left" vertical="center" indent="1"/>
    </xf>
    <xf numFmtId="0" fontId="12" fillId="4" borderId="32" applyNumberFormat="0" applyProtection="0">
      <alignment horizontal="left" vertical="center" indent="1"/>
    </xf>
    <xf numFmtId="0" fontId="39" fillId="20" borderId="33" applyNumberFormat="0" applyProtection="0">
      <alignment horizontal="left" vertical="top" indent="1"/>
    </xf>
    <xf numFmtId="0" fontId="39" fillId="20" borderId="33" applyNumberFormat="0" applyProtection="0">
      <alignment horizontal="left" vertical="top" indent="1"/>
    </xf>
    <xf numFmtId="0" fontId="39" fillId="20" borderId="33" applyNumberFormat="0" applyProtection="0">
      <alignment horizontal="left" vertical="top" indent="1"/>
    </xf>
    <xf numFmtId="0" fontId="39" fillId="20" borderId="33" applyNumberFormat="0" applyProtection="0">
      <alignment horizontal="left" vertical="top" indent="1"/>
    </xf>
    <xf numFmtId="0" fontId="39" fillId="20" borderId="33" applyNumberFormat="0" applyProtection="0">
      <alignment horizontal="left" vertical="top" indent="1"/>
    </xf>
    <xf numFmtId="0" fontId="39" fillId="20" borderId="33" applyNumberFormat="0" applyProtection="0">
      <alignment horizontal="left" vertical="top" indent="1"/>
    </xf>
    <xf numFmtId="0" fontId="39" fillId="20" borderId="33" applyNumberFormat="0" applyProtection="0">
      <alignment horizontal="left" vertical="top" indent="1"/>
    </xf>
    <xf numFmtId="0" fontId="39" fillId="20" borderId="33" applyNumberFormat="0" applyProtection="0">
      <alignment horizontal="left" vertical="top" indent="1"/>
    </xf>
    <xf numFmtId="0" fontId="12" fillId="20" borderId="33" applyNumberFormat="0" applyProtection="0">
      <alignment horizontal="left" vertical="top" indent="1"/>
    </xf>
    <xf numFmtId="0" fontId="12" fillId="0" borderId="34" applyNumberFormat="0" applyProtection="0">
      <alignment horizontal="left" vertical="center" indent="1"/>
    </xf>
    <xf numFmtId="0" fontId="42" fillId="80" borderId="31" applyNumberFormat="0" applyProtection="0">
      <alignment horizontal="left" vertical="center" indent="1"/>
    </xf>
    <xf numFmtId="0" fontId="42" fillId="80" borderId="31" applyNumberFormat="0" applyProtection="0">
      <alignment horizontal="left" vertical="center" indent="1"/>
    </xf>
    <xf numFmtId="0" fontId="42" fillId="80" borderId="31" applyNumberFormat="0" applyProtection="0">
      <alignment horizontal="left" vertical="center" indent="1"/>
    </xf>
    <xf numFmtId="0" fontId="42" fillId="80" borderId="31" applyNumberFormat="0" applyProtection="0">
      <alignment horizontal="left" vertical="center" indent="1"/>
    </xf>
    <xf numFmtId="0" fontId="42" fillId="80" borderId="31" applyNumberFormat="0" applyProtection="0">
      <alignment horizontal="left" vertical="center" indent="1"/>
    </xf>
    <xf numFmtId="0" fontId="42" fillId="80" borderId="31" applyNumberFormat="0" applyProtection="0">
      <alignment horizontal="left" vertical="center" indent="1"/>
    </xf>
    <xf numFmtId="0" fontId="12" fillId="12" borderId="32" applyNumberFormat="0" applyProtection="0">
      <alignment horizontal="left" vertical="center" indent="1"/>
    </xf>
    <xf numFmtId="0" fontId="39" fillId="80" borderId="33" applyNumberFormat="0" applyProtection="0">
      <alignment horizontal="left" vertical="top" indent="1"/>
    </xf>
    <xf numFmtId="0" fontId="39" fillId="80" borderId="33" applyNumberFormat="0" applyProtection="0">
      <alignment horizontal="left" vertical="top" indent="1"/>
    </xf>
    <xf numFmtId="0" fontId="39" fillId="80" borderId="33" applyNumberFormat="0" applyProtection="0">
      <alignment horizontal="left" vertical="top" indent="1"/>
    </xf>
    <xf numFmtId="0" fontId="39" fillId="80" borderId="33" applyNumberFormat="0" applyProtection="0">
      <alignment horizontal="left" vertical="top" indent="1"/>
    </xf>
    <xf numFmtId="0" fontId="39" fillId="80" borderId="33" applyNumberFormat="0" applyProtection="0">
      <alignment horizontal="left" vertical="top" indent="1"/>
    </xf>
    <xf numFmtId="0" fontId="39" fillId="80" borderId="33" applyNumberFormat="0" applyProtection="0">
      <alignment horizontal="left" vertical="top" indent="1"/>
    </xf>
    <xf numFmtId="0" fontId="39" fillId="80" borderId="33" applyNumberFormat="0" applyProtection="0">
      <alignment horizontal="left" vertical="top" indent="1"/>
    </xf>
    <xf numFmtId="0" fontId="39" fillId="80" borderId="33" applyNumberFormat="0" applyProtection="0">
      <alignment horizontal="left" vertical="top" indent="1"/>
    </xf>
    <xf numFmtId="0" fontId="12" fillId="80" borderId="33" applyNumberFormat="0" applyProtection="0">
      <alignment horizontal="left" vertical="top" indent="1"/>
    </xf>
    <xf numFmtId="0" fontId="12" fillId="87" borderId="9" applyNumberFormat="0">
      <protection locked="0"/>
    </xf>
    <xf numFmtId="0" fontId="12" fillId="87" borderId="9" applyNumberFormat="0">
      <protection locked="0"/>
    </xf>
    <xf numFmtId="0" fontId="39" fillId="87" borderId="36" applyNumberFormat="0">
      <protection locked="0"/>
    </xf>
    <xf numFmtId="0" fontId="39" fillId="87" borderId="36" applyNumberFormat="0">
      <protection locked="0"/>
    </xf>
    <xf numFmtId="0" fontId="39" fillId="87" borderId="36" applyNumberFormat="0">
      <protection locked="0"/>
    </xf>
    <xf numFmtId="0" fontId="39" fillId="87" borderId="36" applyNumberFormat="0">
      <protection locked="0"/>
    </xf>
    <xf numFmtId="0" fontId="39" fillId="87" borderId="36" applyNumberFormat="0">
      <protection locked="0"/>
    </xf>
    <xf numFmtId="0" fontId="39" fillId="87" borderId="36" applyNumberFormat="0">
      <protection locked="0"/>
    </xf>
    <xf numFmtId="0" fontId="39" fillId="87" borderId="36" applyNumberFormat="0">
      <protection locked="0"/>
    </xf>
    <xf numFmtId="0" fontId="39" fillId="87" borderId="36" applyNumberFormat="0">
      <protection locked="0"/>
    </xf>
    <xf numFmtId="0" fontId="12" fillId="87" borderId="9" applyNumberFormat="0">
      <protection locked="0"/>
    </xf>
    <xf numFmtId="0" fontId="49" fillId="77" borderId="37" applyBorder="0"/>
    <xf numFmtId="4" fontId="21" fillId="88" borderId="32" applyNumberFormat="0" applyProtection="0">
      <alignment vertical="center"/>
    </xf>
    <xf numFmtId="4" fontId="50" fillId="65" borderId="33" applyNumberFormat="0" applyProtection="0">
      <alignment vertical="center"/>
    </xf>
    <xf numFmtId="4" fontId="50" fillId="65" borderId="33" applyNumberFormat="0" applyProtection="0">
      <alignment vertical="center"/>
    </xf>
    <xf numFmtId="4" fontId="50" fillId="65" borderId="33" applyNumberFormat="0" applyProtection="0">
      <alignment vertical="center"/>
    </xf>
    <xf numFmtId="4" fontId="50" fillId="65" borderId="33" applyNumberFormat="0" applyProtection="0">
      <alignment vertical="center"/>
    </xf>
    <xf numFmtId="4" fontId="50" fillId="65" borderId="33" applyNumberFormat="0" applyProtection="0">
      <alignment vertical="center"/>
    </xf>
    <xf numFmtId="4" fontId="43" fillId="88" borderId="32" applyNumberFormat="0" applyProtection="0">
      <alignment vertical="center"/>
    </xf>
    <xf numFmtId="4" fontId="13" fillId="88" borderId="9" applyNumberFormat="0" applyProtection="0">
      <alignment vertical="center"/>
    </xf>
    <xf numFmtId="4" fontId="13" fillId="88" borderId="9" applyNumberFormat="0" applyProtection="0">
      <alignment vertical="center"/>
    </xf>
    <xf numFmtId="4" fontId="13" fillId="88" borderId="9" applyNumberFormat="0" applyProtection="0">
      <alignment vertical="center"/>
    </xf>
    <xf numFmtId="4" fontId="13" fillId="88" borderId="9" applyNumberFormat="0" applyProtection="0">
      <alignment vertical="center"/>
    </xf>
    <xf numFmtId="4" fontId="13" fillId="88" borderId="9" applyNumberFormat="0" applyProtection="0">
      <alignment vertical="center"/>
    </xf>
    <xf numFmtId="4" fontId="13" fillId="88" borderId="9" applyNumberFormat="0" applyProtection="0">
      <alignment vertical="center"/>
    </xf>
    <xf numFmtId="4" fontId="13" fillId="88" borderId="9" applyNumberFormat="0" applyProtection="0">
      <alignment vertical="center"/>
    </xf>
    <xf numFmtId="4" fontId="13" fillId="88" borderId="9" applyNumberFormat="0" applyProtection="0">
      <alignment vertical="center"/>
    </xf>
    <xf numFmtId="4" fontId="13" fillId="88" borderId="9" applyNumberFormat="0" applyProtection="0">
      <alignment vertical="center"/>
    </xf>
    <xf numFmtId="4" fontId="13" fillId="88" borderId="9" applyNumberFormat="0" applyProtection="0">
      <alignment vertical="center"/>
    </xf>
    <xf numFmtId="4" fontId="21" fillId="88" borderId="32" applyNumberFormat="0" applyProtection="0">
      <alignment horizontal="left" vertical="center" indent="1"/>
    </xf>
    <xf numFmtId="4" fontId="50" fillId="56" borderId="33" applyNumberFormat="0" applyProtection="0">
      <alignment horizontal="left" vertical="center" indent="1"/>
    </xf>
    <xf numFmtId="4" fontId="50" fillId="56" borderId="33" applyNumberFormat="0" applyProtection="0">
      <alignment horizontal="left" vertical="center" indent="1"/>
    </xf>
    <xf numFmtId="4" fontId="50" fillId="56" borderId="33" applyNumberFormat="0" applyProtection="0">
      <alignment horizontal="left" vertical="center" indent="1"/>
    </xf>
    <xf numFmtId="4" fontId="50" fillId="56" borderId="33" applyNumberFormat="0" applyProtection="0">
      <alignment horizontal="left" vertical="center" indent="1"/>
    </xf>
    <xf numFmtId="4" fontId="50" fillId="56" borderId="33" applyNumberFormat="0" applyProtection="0">
      <alignment horizontal="left" vertical="center" indent="1"/>
    </xf>
    <xf numFmtId="4" fontId="21" fillId="88" borderId="32" applyNumberFormat="0" applyProtection="0">
      <alignment horizontal="left" vertical="center" indent="1"/>
    </xf>
    <xf numFmtId="0" fontId="50" fillId="65" borderId="33" applyNumberFormat="0" applyProtection="0">
      <alignment horizontal="left" vertical="top" indent="1"/>
    </xf>
    <xf numFmtId="0" fontId="50" fillId="65" borderId="33" applyNumberFormat="0" applyProtection="0">
      <alignment horizontal="left" vertical="top" indent="1"/>
    </xf>
    <xf numFmtId="0" fontId="50" fillId="65" borderId="33" applyNumberFormat="0" applyProtection="0">
      <alignment horizontal="left" vertical="top" indent="1"/>
    </xf>
    <xf numFmtId="0" fontId="50" fillId="65" borderId="33" applyNumberFormat="0" applyProtection="0">
      <alignment horizontal="left" vertical="top" indent="1"/>
    </xf>
    <xf numFmtId="0" fontId="50" fillId="65" borderId="33" applyNumberFormat="0" applyProtection="0">
      <alignment horizontal="left" vertical="top" indent="1"/>
    </xf>
    <xf numFmtId="4" fontId="21" fillId="76" borderId="32" applyNumberFormat="0" applyProtection="0">
      <alignment horizontal="right" vertical="center"/>
    </xf>
    <xf numFmtId="4" fontId="42" fillId="0" borderId="31" applyNumberFormat="0" applyProtection="0">
      <alignment horizontal="right" vertical="center"/>
    </xf>
    <xf numFmtId="4" fontId="42" fillId="0" borderId="31" applyNumberFormat="0" applyProtection="0">
      <alignment horizontal="right" vertical="center"/>
    </xf>
    <xf numFmtId="4" fontId="42" fillId="0" borderId="31" applyNumberFormat="0" applyProtection="0">
      <alignment horizontal="right" vertical="center"/>
    </xf>
    <xf numFmtId="4" fontId="42" fillId="0" borderId="31" applyNumberFormat="0" applyProtection="0">
      <alignment horizontal="right" vertical="center"/>
    </xf>
    <xf numFmtId="4" fontId="42" fillId="0" borderId="31" applyNumberFormat="0" applyProtection="0">
      <alignment horizontal="right" vertical="center"/>
    </xf>
    <xf numFmtId="4" fontId="42" fillId="0" borderId="31" applyNumberFormat="0" applyProtection="0">
      <alignment horizontal="right" vertical="center"/>
    </xf>
    <xf numFmtId="4" fontId="43" fillId="76" borderId="32" applyNumberFormat="0" applyProtection="0">
      <alignment horizontal="right" vertical="center"/>
    </xf>
    <xf numFmtId="4" fontId="13" fillId="89" borderId="31" applyNumberFormat="0" applyProtection="0">
      <alignment horizontal="right" vertical="center"/>
    </xf>
    <xf numFmtId="4" fontId="13" fillId="89" borderId="31" applyNumberFormat="0" applyProtection="0">
      <alignment horizontal="right" vertical="center"/>
    </xf>
    <xf numFmtId="4" fontId="13" fillId="89" borderId="31" applyNumberFormat="0" applyProtection="0">
      <alignment horizontal="right" vertical="center"/>
    </xf>
    <xf numFmtId="4" fontId="13" fillId="89" borderId="31" applyNumberFormat="0" applyProtection="0">
      <alignment horizontal="right" vertical="center"/>
    </xf>
    <xf numFmtId="4" fontId="13" fillId="89" borderId="31" applyNumberFormat="0" applyProtection="0">
      <alignment horizontal="right" vertical="center"/>
    </xf>
    <xf numFmtId="0" fontId="12" fillId="12" borderId="38" applyNumberFormat="0" applyProtection="0">
      <alignment horizontal="left" vertical="center" wrapTex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4" fontId="42" fillId="26" borderId="31" applyNumberFormat="0" applyProtection="0">
      <alignment horizontal="left" vertical="center" indent="1"/>
    </xf>
    <xf numFmtId="0" fontId="48" fillId="19" borderId="34" applyNumberFormat="0" applyProtection="0">
      <alignment horizontal="center" vertical="center"/>
    </xf>
    <xf numFmtId="0" fontId="50" fillId="79" borderId="33" applyNumberFormat="0" applyProtection="0">
      <alignment horizontal="left" vertical="top" indent="1"/>
    </xf>
    <xf numFmtId="0" fontId="50" fillId="79" borderId="33" applyNumberFormat="0" applyProtection="0">
      <alignment horizontal="left" vertical="top" indent="1"/>
    </xf>
    <xf numFmtId="0" fontId="50" fillId="79" borderId="33" applyNumberFormat="0" applyProtection="0">
      <alignment horizontal="left" vertical="top" indent="1"/>
    </xf>
    <xf numFmtId="0" fontId="50" fillId="79" borderId="33" applyNumberFormat="0" applyProtection="0">
      <alignment horizontal="left" vertical="top" indent="1"/>
    </xf>
    <xf numFmtId="0" fontId="50" fillId="79" borderId="33" applyNumberFormat="0" applyProtection="0">
      <alignment horizontal="left" vertical="top" indent="1"/>
    </xf>
    <xf numFmtId="0" fontId="51" fillId="0" borderId="0" applyNumberFormat="0" applyProtection="0"/>
    <xf numFmtId="4" fontId="13" fillId="90" borderId="22" applyNumberFormat="0" applyProtection="0">
      <alignment horizontal="left" vertical="center" indent="1"/>
    </xf>
    <xf numFmtId="4" fontId="13" fillId="90" borderId="22" applyNumberFormat="0" applyProtection="0">
      <alignment horizontal="left" vertical="center" indent="1"/>
    </xf>
    <xf numFmtId="4" fontId="13" fillId="90" borderId="22" applyNumberFormat="0" applyProtection="0">
      <alignment horizontal="left" vertical="center" indent="1"/>
    </xf>
    <xf numFmtId="4" fontId="13" fillId="90" borderId="22" applyNumberFormat="0" applyProtection="0">
      <alignment horizontal="left" vertical="center" indent="1"/>
    </xf>
    <xf numFmtId="4" fontId="13" fillId="90" borderId="22" applyNumberFormat="0" applyProtection="0">
      <alignment horizontal="left" vertical="center" indent="1"/>
    </xf>
    <xf numFmtId="0" fontId="42" fillId="91" borderId="9"/>
    <xf numFmtId="0" fontId="42" fillId="91" borderId="9"/>
    <xf numFmtId="4" fontId="41" fillId="76" borderId="32" applyNumberFormat="0" applyProtection="0">
      <alignment horizontal="right" vertical="center"/>
    </xf>
    <xf numFmtId="4" fontId="13" fillId="87" borderId="31" applyNumberFormat="0" applyProtection="0">
      <alignment horizontal="right" vertical="center"/>
    </xf>
    <xf numFmtId="4" fontId="13" fillId="87" borderId="31" applyNumberFormat="0" applyProtection="0">
      <alignment horizontal="right" vertical="center"/>
    </xf>
    <xf numFmtId="4" fontId="13" fillId="87" borderId="31" applyNumberFormat="0" applyProtection="0">
      <alignment horizontal="right" vertical="center"/>
    </xf>
    <xf numFmtId="4" fontId="13" fillId="87" borderId="31" applyNumberFormat="0" applyProtection="0">
      <alignment horizontal="right" vertical="center"/>
    </xf>
    <xf numFmtId="4" fontId="13" fillId="87" borderId="31" applyNumberFormat="0" applyProtection="0">
      <alignment horizontal="right" vertical="center"/>
    </xf>
    <xf numFmtId="0" fontId="13" fillId="0" borderId="0" applyNumberFormat="0" applyFill="0" applyBorder="0" applyAlignment="0" applyProtection="0"/>
    <xf numFmtId="2" fontId="52" fillId="92" borderId="39" applyProtection="0"/>
    <xf numFmtId="2" fontId="52" fillId="92" borderId="39" applyProtection="0"/>
    <xf numFmtId="2" fontId="53" fillId="0" borderId="0" applyFill="0" applyBorder="0" applyProtection="0"/>
    <xf numFmtId="2" fontId="11" fillId="0" borderId="0" applyFill="0" applyBorder="0" applyProtection="0"/>
    <xf numFmtId="2" fontId="11" fillId="93" borderId="39" applyProtection="0"/>
    <xf numFmtId="2" fontId="11" fillId="94" borderId="39" applyProtection="0"/>
    <xf numFmtId="2" fontId="11" fillId="95" borderId="39" applyProtection="0"/>
    <xf numFmtId="2" fontId="11" fillId="95" borderId="39" applyProtection="0">
      <alignment horizontal="center"/>
    </xf>
    <xf numFmtId="2" fontId="11" fillId="94" borderId="39" applyProtection="0">
      <alignment horizontal="center"/>
    </xf>
    <xf numFmtId="49" fontId="21" fillId="0" borderId="0" applyFill="0" applyBorder="0" applyAlignment="0"/>
    <xf numFmtId="177" fontId="21" fillId="0" borderId="0" applyFill="0" applyBorder="0" applyAlignment="0"/>
    <xf numFmtId="178" fontId="21" fillId="0" borderId="0" applyFill="0" applyBorder="0" applyAlignment="0"/>
    <xf numFmtId="0" fontId="13" fillId="0" borderId="22">
      <alignment horizontal="left" vertical="top" wrapText="1"/>
    </xf>
    <xf numFmtId="0" fontId="54" fillId="0" borderId="0" applyNumberFormat="0" applyFill="0" applyBorder="0" applyAlignment="0" applyProtection="0"/>
    <xf numFmtId="0" fontId="55" fillId="0" borderId="40" applyNumberFormat="0" applyFill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0" fontId="5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24" fillId="0" borderId="0"/>
    <xf numFmtId="0" fontId="1" fillId="0" borderId="0"/>
    <xf numFmtId="0" fontId="12" fillId="0" borderId="0"/>
    <xf numFmtId="0" fontId="1" fillId="0" borderId="0">
      <alignment vertical="top"/>
    </xf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0" fillId="0" borderId="1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8" fillId="0" borderId="7" applyBorder="0" applyAlignment="0">
      <alignment horizontal="left" wrapText="1"/>
    </xf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2" fillId="0" borderId="0"/>
  </cellStyleXfs>
  <cellXfs count="714">
    <xf numFmtId="0" fontId="0" fillId="0" borderId="0" xfId="0"/>
    <xf numFmtId="164" fontId="63" fillId="0" borderId="0" xfId="677" applyFont="1" applyFill="1" applyBorder="1"/>
    <xf numFmtId="164" fontId="63" fillId="2" borderId="0" xfId="677" applyFont="1" applyFill="1" applyBorder="1"/>
    <xf numFmtId="164" fontId="64" fillId="0" borderId="0" xfId="677" applyFont="1" applyBorder="1" applyAlignment="1" applyProtection="1">
      <alignment vertical="center"/>
      <protection locked="0"/>
    </xf>
    <xf numFmtId="164" fontId="63" fillId="0" borderId="0" xfId="677" applyFont="1" applyFill="1"/>
    <xf numFmtId="164" fontId="63" fillId="2" borderId="0" xfId="677" applyFont="1" applyFill="1"/>
    <xf numFmtId="164" fontId="63" fillId="0" borderId="0" xfId="677" applyFont="1"/>
    <xf numFmtId="164" fontId="66" fillId="0" borderId="0" xfId="677" applyFont="1" applyFill="1" applyBorder="1" applyAlignment="1" applyProtection="1">
      <alignment horizontal="centerContinuous"/>
      <protection locked="0"/>
    </xf>
    <xf numFmtId="1" fontId="67" fillId="2" borderId="0" xfId="677" applyNumberFormat="1" applyFont="1" applyFill="1" applyBorder="1" applyAlignment="1" applyProtection="1">
      <alignment horizontal="centerContinuous" vertical="center"/>
      <protection locked="0"/>
    </xf>
    <xf numFmtId="1" fontId="67" fillId="0" borderId="0" xfId="677" applyNumberFormat="1" applyFont="1" applyFill="1" applyBorder="1" applyAlignment="1" applyProtection="1">
      <alignment horizontal="centerContinuous" vertical="center"/>
      <protection locked="0"/>
    </xf>
    <xf numFmtId="164" fontId="66" fillId="2" borderId="0" xfId="677" applyFont="1" applyFill="1" applyBorder="1" applyAlignment="1" applyProtection="1">
      <alignment horizontal="centerContinuous"/>
      <protection locked="0"/>
    </xf>
    <xf numFmtId="1" fontId="68" fillId="0" borderId="10" xfId="677" applyNumberFormat="1" applyFont="1" applyFill="1" applyBorder="1" applyAlignment="1" applyProtection="1">
      <alignment horizontal="center" vertical="center"/>
      <protection locked="0"/>
    </xf>
    <xf numFmtId="1" fontId="68" fillId="0" borderId="0" xfId="677" applyNumberFormat="1" applyFont="1" applyFill="1" applyBorder="1" applyAlignment="1" applyProtection="1">
      <alignment horizontal="center" vertical="center"/>
      <protection locked="0"/>
    </xf>
    <xf numFmtId="164" fontId="68" fillId="2" borderId="0" xfId="677" applyFont="1" applyFill="1" applyBorder="1" applyAlignment="1" applyProtection="1">
      <alignment horizontal="center" vertical="center"/>
      <protection locked="0"/>
    </xf>
    <xf numFmtId="1" fontId="68" fillId="2" borderId="0" xfId="677" applyNumberFormat="1" applyFont="1" applyFill="1" applyBorder="1" applyAlignment="1" applyProtection="1">
      <alignment horizontal="center" vertical="center"/>
      <protection locked="0"/>
    </xf>
    <xf numFmtId="164" fontId="69" fillId="0" borderId="0" xfId="677" applyFont="1" applyBorder="1"/>
    <xf numFmtId="1" fontId="68" fillId="2" borderId="0" xfId="677" applyNumberFormat="1" applyFont="1" applyFill="1" applyBorder="1" applyAlignment="1" applyProtection="1">
      <alignment horizontal="centerContinuous" vertical="center"/>
      <protection locked="0"/>
    </xf>
    <xf numFmtId="164" fontId="70" fillId="0" borderId="12" xfId="677" applyFont="1" applyFill="1" applyBorder="1"/>
    <xf numFmtId="1" fontId="68" fillId="0" borderId="0" xfId="677" applyNumberFormat="1" applyFont="1" applyFill="1" applyBorder="1" applyAlignment="1" applyProtection="1">
      <alignment horizontal="center" vertical="center" wrapText="1"/>
      <protection locked="0"/>
    </xf>
    <xf numFmtId="1" fontId="68" fillId="0" borderId="0" xfId="677" applyNumberFormat="1" applyFont="1" applyFill="1" applyBorder="1" applyAlignment="1" applyProtection="1">
      <alignment horizontal="centerContinuous" vertical="center"/>
      <protection locked="0"/>
    </xf>
    <xf numFmtId="164" fontId="72" fillId="0" borderId="5" xfId="677" applyFont="1" applyBorder="1" applyAlignment="1" applyProtection="1">
      <alignment horizontal="center" vertical="center"/>
      <protection locked="0"/>
    </xf>
    <xf numFmtId="164" fontId="73" fillId="0" borderId="4" xfId="677" applyFont="1" applyFill="1" applyBorder="1" applyAlignment="1" applyProtection="1">
      <alignment horizontal="center" vertical="center" wrapText="1"/>
      <protection locked="0"/>
    </xf>
    <xf numFmtId="164" fontId="73" fillId="0" borderId="9" xfId="677" applyFont="1" applyFill="1" applyBorder="1" applyAlignment="1" applyProtection="1">
      <alignment horizontal="center" vertical="center" wrapText="1"/>
      <protection locked="0"/>
    </xf>
    <xf numFmtId="164" fontId="73" fillId="0" borderId="2" xfId="677" applyFont="1" applyFill="1" applyBorder="1" applyAlignment="1" applyProtection="1">
      <alignment horizontal="center" vertical="center" wrapText="1"/>
      <protection locked="0"/>
    </xf>
    <xf numFmtId="164" fontId="73" fillId="0" borderId="3" xfId="677" applyFont="1" applyFill="1" applyBorder="1" applyAlignment="1" applyProtection="1">
      <alignment horizontal="center" vertical="center" wrapText="1"/>
      <protection locked="0"/>
    </xf>
    <xf numFmtId="164" fontId="74" fillId="0" borderId="8" xfId="677" applyFont="1" applyBorder="1" applyAlignment="1" applyProtection="1">
      <alignment horizontal="center" vertical="center"/>
      <protection locked="0"/>
    </xf>
    <xf numFmtId="164" fontId="18" fillId="0" borderId="9" xfId="677" applyFont="1" applyFill="1" applyBorder="1" applyAlignment="1" applyProtection="1">
      <alignment horizontal="center" vertical="center" wrapText="1"/>
      <protection locked="0"/>
    </xf>
    <xf numFmtId="164" fontId="76" fillId="11" borderId="5" xfId="677" applyFont="1" applyFill="1" applyBorder="1" applyAlignment="1">
      <alignment vertical="center" wrapText="1"/>
    </xf>
    <xf numFmtId="164" fontId="63" fillId="11" borderId="10" xfId="677" applyFont="1" applyFill="1" applyBorder="1"/>
    <xf numFmtId="164" fontId="63" fillId="11" borderId="5" xfId="677" applyFont="1" applyFill="1" applyBorder="1"/>
    <xf numFmtId="164" fontId="63" fillId="11" borderId="16" xfId="677" applyFont="1" applyFill="1" applyBorder="1"/>
    <xf numFmtId="164" fontId="77" fillId="0" borderId="7" xfId="677" applyFont="1" applyFill="1" applyBorder="1" applyAlignment="1">
      <alignment vertical="center"/>
    </xf>
    <xf numFmtId="167" fontId="79" fillId="0" borderId="0" xfId="677" applyNumberFormat="1" applyFont="1" applyFill="1" applyBorder="1" applyAlignment="1">
      <alignment horizontal="center" vertical="center"/>
    </xf>
    <xf numFmtId="167" fontId="79" fillId="0" borderId="7" xfId="677" applyNumberFormat="1" applyFont="1" applyFill="1" applyBorder="1" applyAlignment="1">
      <alignment horizontal="center" vertical="center"/>
    </xf>
    <xf numFmtId="167" fontId="79" fillId="0" borderId="17" xfId="677" applyNumberFormat="1" applyFont="1" applyFill="1" applyBorder="1" applyAlignment="1">
      <alignment horizontal="center" vertical="center"/>
    </xf>
    <xf numFmtId="164" fontId="72" fillId="0" borderId="7" xfId="677" applyFont="1" applyFill="1" applyBorder="1" applyAlignment="1">
      <alignment vertical="center"/>
    </xf>
    <xf numFmtId="167" fontId="81" fillId="0" borderId="0" xfId="677" applyNumberFormat="1" applyFont="1" applyFill="1" applyBorder="1" applyAlignment="1">
      <alignment horizontal="center" vertical="center"/>
    </xf>
    <xf numFmtId="167" fontId="81" fillId="0" borderId="7" xfId="677" applyNumberFormat="1" applyFont="1" applyFill="1" applyBorder="1" applyAlignment="1">
      <alignment horizontal="center" vertical="center"/>
    </xf>
    <xf numFmtId="167" fontId="81" fillId="0" borderId="17" xfId="677" applyNumberFormat="1" applyFont="1" applyFill="1" applyBorder="1" applyAlignment="1">
      <alignment horizontal="center" vertical="center"/>
    </xf>
    <xf numFmtId="164" fontId="79" fillId="11" borderId="7" xfId="677" applyFont="1" applyFill="1" applyBorder="1" applyAlignment="1">
      <alignment vertical="center" wrapText="1"/>
    </xf>
    <xf numFmtId="164" fontId="82" fillId="11" borderId="0" xfId="677" applyFont="1" applyFill="1" applyBorder="1"/>
    <xf numFmtId="164" fontId="82" fillId="11" borderId="7" xfId="677" applyFont="1" applyFill="1" applyBorder="1"/>
    <xf numFmtId="164" fontId="82" fillId="11" borderId="17" xfId="677" applyFont="1" applyFill="1" applyBorder="1"/>
    <xf numFmtId="164" fontId="83" fillId="11" borderId="5" xfId="677" applyFont="1" applyFill="1" applyBorder="1" applyAlignment="1">
      <alignment vertical="center" wrapText="1"/>
    </xf>
    <xf numFmtId="164" fontId="86" fillId="0" borderId="7" xfId="677" applyFont="1" applyFill="1" applyBorder="1" applyAlignment="1">
      <alignment vertical="center" wrapText="1"/>
    </xf>
    <xf numFmtId="164" fontId="82" fillId="0" borderId="0" xfId="677" applyFont="1" applyFill="1" applyBorder="1"/>
    <xf numFmtId="164" fontId="82" fillId="0" borderId="7" xfId="677" applyFont="1" applyFill="1" applyBorder="1"/>
    <xf numFmtId="164" fontId="82" fillId="0" borderId="17" xfId="677" applyFont="1" applyFill="1" applyBorder="1"/>
    <xf numFmtId="164" fontId="79" fillId="96" borderId="7" xfId="677" applyFont="1" applyFill="1" applyBorder="1" applyAlignment="1">
      <alignment vertical="center" wrapText="1"/>
    </xf>
    <xf numFmtId="164" fontId="82" fillId="96" borderId="0" xfId="677" applyFont="1" applyFill="1" applyBorder="1"/>
    <xf numFmtId="164" fontId="82" fillId="96" borderId="7" xfId="677" applyFont="1" applyFill="1" applyBorder="1"/>
    <xf numFmtId="167" fontId="81" fillId="96" borderId="17" xfId="677" applyNumberFormat="1" applyFont="1" applyFill="1" applyBorder="1" applyAlignment="1">
      <alignment horizontal="center" vertical="center"/>
    </xf>
    <xf numFmtId="164" fontId="87" fillId="97" borderId="7" xfId="677" applyFont="1" applyFill="1" applyBorder="1" applyAlignment="1">
      <alignment vertical="center" wrapText="1"/>
    </xf>
    <xf numFmtId="164" fontId="87" fillId="97" borderId="41" xfId="677" applyFont="1" applyFill="1" applyBorder="1" applyAlignment="1">
      <alignment vertical="center" wrapText="1"/>
    </xf>
    <xf numFmtId="167" fontId="81" fillId="0" borderId="42" xfId="677" applyNumberFormat="1" applyFont="1" applyFill="1" applyBorder="1" applyAlignment="1">
      <alignment horizontal="center" vertical="center"/>
    </xf>
    <xf numFmtId="167" fontId="81" fillId="0" borderId="41" xfId="677" applyNumberFormat="1" applyFont="1" applyFill="1" applyBorder="1" applyAlignment="1">
      <alignment horizontal="center" vertical="center"/>
    </xf>
    <xf numFmtId="167" fontId="81" fillId="0" borderId="43" xfId="677" applyNumberFormat="1" applyFont="1" applyFill="1" applyBorder="1" applyAlignment="1">
      <alignment horizontal="center" vertical="center"/>
    </xf>
    <xf numFmtId="167" fontId="81" fillId="0" borderId="11" xfId="677" applyNumberFormat="1" applyFont="1" applyFill="1" applyBorder="1" applyAlignment="1">
      <alignment horizontal="center" vertical="center"/>
    </xf>
    <xf numFmtId="164" fontId="72" fillId="97" borderId="0" xfId="677" applyFont="1" applyFill="1" applyBorder="1" applyAlignment="1">
      <alignment vertical="center" wrapText="1"/>
    </xf>
    <xf numFmtId="164" fontId="72" fillId="97" borderId="41" xfId="677" applyFont="1" applyFill="1" applyBorder="1" applyAlignment="1">
      <alignment vertical="center" wrapText="1"/>
    </xf>
    <xf numFmtId="167" fontId="81" fillId="0" borderId="44" xfId="677" applyNumberFormat="1" applyFont="1" applyFill="1" applyBorder="1" applyAlignment="1">
      <alignment horizontal="center" vertical="center"/>
    </xf>
    <xf numFmtId="164" fontId="81" fillId="96" borderId="7" xfId="677" applyFont="1" applyFill="1" applyBorder="1" applyAlignment="1">
      <alignment vertical="center" wrapText="1"/>
    </xf>
    <xf numFmtId="164" fontId="72" fillId="0" borderId="14" xfId="677" applyFont="1" applyFill="1" applyBorder="1" applyAlignment="1">
      <alignment vertical="center"/>
    </xf>
    <xf numFmtId="167" fontId="81" fillId="0" borderId="45" xfId="677" applyNumberFormat="1" applyFont="1" applyFill="1" applyBorder="1" applyAlignment="1">
      <alignment horizontal="center" vertical="center"/>
    </xf>
    <xf numFmtId="167" fontId="81" fillId="0" borderId="13" xfId="677" applyNumberFormat="1" applyFont="1" applyFill="1" applyBorder="1" applyAlignment="1">
      <alignment horizontal="center" vertical="center"/>
    </xf>
    <xf numFmtId="167" fontId="81" fillId="0" borderId="14" xfId="677" applyNumberFormat="1" applyFont="1" applyFill="1" applyBorder="1" applyAlignment="1">
      <alignment horizontal="center" vertical="center"/>
    </xf>
    <xf numFmtId="167" fontId="81" fillId="0" borderId="46" xfId="677" applyNumberFormat="1" applyFont="1" applyFill="1" applyBorder="1" applyAlignment="1">
      <alignment horizontal="center" vertical="center"/>
    </xf>
    <xf numFmtId="164" fontId="82" fillId="96" borderId="11" xfId="677" applyFont="1" applyFill="1" applyBorder="1"/>
    <xf numFmtId="164" fontId="82" fillId="96" borderId="17" xfId="677" applyFont="1" applyFill="1" applyBorder="1"/>
    <xf numFmtId="164" fontId="77" fillId="97" borderId="7" xfId="677" applyFont="1" applyFill="1" applyBorder="1" applyAlignment="1">
      <alignment vertical="center"/>
    </xf>
    <xf numFmtId="167" fontId="79" fillId="97" borderId="11" xfId="677" applyNumberFormat="1" applyFont="1" applyFill="1" applyBorder="1" applyAlignment="1">
      <alignment horizontal="center" vertical="center"/>
    </xf>
    <xf numFmtId="167" fontId="79" fillId="97" borderId="0" xfId="677" applyNumberFormat="1" applyFont="1" applyFill="1" applyBorder="1" applyAlignment="1">
      <alignment horizontal="center" vertical="center"/>
    </xf>
    <xf numFmtId="167" fontId="79" fillId="97" borderId="7" xfId="677" applyNumberFormat="1" applyFont="1" applyFill="1" applyBorder="1" applyAlignment="1">
      <alignment horizontal="center" vertical="center"/>
    </xf>
    <xf numFmtId="167" fontId="79" fillId="97" borderId="17" xfId="677" applyNumberFormat="1" applyFont="1" applyFill="1" applyBorder="1" applyAlignment="1">
      <alignment horizontal="center" vertical="center"/>
    </xf>
    <xf numFmtId="164" fontId="72" fillId="0" borderId="8" xfId="677" applyFont="1" applyFill="1" applyBorder="1" applyAlignment="1">
      <alignment vertical="center"/>
    </xf>
    <xf numFmtId="167" fontId="81" fillId="0" borderId="6" xfId="677" applyNumberFormat="1" applyFont="1" applyFill="1" applyBorder="1" applyAlignment="1">
      <alignment horizontal="center" vertical="center"/>
    </xf>
    <xf numFmtId="167" fontId="81" fillId="0" borderId="12" xfId="677" applyNumberFormat="1" applyFont="1" applyFill="1" applyBorder="1" applyAlignment="1">
      <alignment horizontal="center" vertical="center"/>
    </xf>
    <xf numFmtId="167" fontId="81" fillId="0" borderId="8" xfId="677" applyNumberFormat="1" applyFont="1" applyFill="1" applyBorder="1" applyAlignment="1">
      <alignment horizontal="center" vertical="center"/>
    </xf>
    <xf numFmtId="167" fontId="81" fillId="0" borderId="47" xfId="677" applyNumberFormat="1" applyFont="1" applyFill="1" applyBorder="1" applyAlignment="1">
      <alignment horizontal="center" vertical="center"/>
    </xf>
    <xf numFmtId="1" fontId="94" fillId="2" borderId="10" xfId="677" applyNumberFormat="1" applyFont="1" applyFill="1" applyBorder="1" applyAlignment="1" applyProtection="1">
      <alignment horizontal="center" vertical="center" wrapText="1"/>
      <protection locked="0"/>
    </xf>
    <xf numFmtId="164" fontId="95" fillId="2" borderId="10" xfId="677" applyFont="1" applyFill="1" applyBorder="1" applyAlignment="1" applyProtection="1">
      <alignment horizontal="center" vertical="center" wrapText="1"/>
      <protection locked="0"/>
    </xf>
    <xf numFmtId="1" fontId="96" fillId="0" borderId="1" xfId="677" applyNumberFormat="1" applyFont="1" applyFill="1" applyBorder="1" applyAlignment="1" applyProtection="1">
      <alignment horizontal="center" vertical="center" wrapText="1"/>
      <protection locked="0"/>
    </xf>
    <xf numFmtId="1" fontId="96" fillId="0" borderId="10" xfId="677" applyNumberFormat="1" applyFont="1" applyFill="1" applyBorder="1" applyAlignment="1" applyProtection="1">
      <alignment horizontal="center" vertical="center" wrapText="1"/>
      <protection locked="0"/>
    </xf>
    <xf numFmtId="1" fontId="96" fillId="0" borderId="16" xfId="677" applyNumberFormat="1" applyFont="1" applyFill="1" applyBorder="1" applyAlignment="1" applyProtection="1">
      <alignment horizontal="center" vertical="center" wrapText="1"/>
      <protection locked="0"/>
    </xf>
    <xf numFmtId="164" fontId="64" fillId="0" borderId="2" xfId="677" applyFont="1" applyBorder="1" applyAlignment="1" applyProtection="1">
      <alignment horizontal="center" vertical="center"/>
      <protection locked="0"/>
    </xf>
    <xf numFmtId="1" fontId="94" fillId="2" borderId="12" xfId="677" applyNumberFormat="1" applyFont="1" applyFill="1" applyBorder="1" applyAlignment="1" applyProtection="1">
      <alignment horizontal="center" vertical="center" wrapText="1"/>
      <protection locked="0"/>
    </xf>
    <xf numFmtId="164" fontId="95" fillId="2" borderId="12" xfId="677" applyFont="1" applyFill="1" applyBorder="1" applyAlignment="1" applyProtection="1">
      <alignment horizontal="center" vertical="center" wrapText="1"/>
      <protection locked="0"/>
    </xf>
    <xf numFmtId="164" fontId="57" fillId="0" borderId="11" xfId="677" applyFont="1" applyBorder="1" applyAlignment="1" applyProtection="1">
      <alignment horizontal="center" vertical="center"/>
      <protection locked="0"/>
    </xf>
    <xf numFmtId="164" fontId="46" fillId="0" borderId="9" xfId="677" applyFont="1" applyFill="1" applyBorder="1" applyAlignment="1" applyProtection="1">
      <alignment horizontal="center" vertical="center" wrapText="1"/>
      <protection locked="0"/>
    </xf>
    <xf numFmtId="164" fontId="46" fillId="0" borderId="2" xfId="677" applyFont="1" applyFill="1" applyBorder="1" applyAlignment="1" applyProtection="1">
      <alignment horizontal="center" vertical="center" wrapText="1"/>
      <protection locked="0"/>
    </xf>
    <xf numFmtId="164" fontId="46" fillId="0" borderId="4" xfId="677" applyFont="1" applyFill="1" applyBorder="1" applyAlignment="1" applyProtection="1">
      <alignment horizontal="center" vertical="center" wrapText="1"/>
      <protection locked="0"/>
    </xf>
    <xf numFmtId="164" fontId="75" fillId="0" borderId="9" xfId="677" applyFont="1" applyFill="1" applyBorder="1" applyAlignment="1" applyProtection="1">
      <alignment horizontal="center" vertical="center" wrapText="1"/>
      <protection locked="0"/>
    </xf>
    <xf numFmtId="164" fontId="75" fillId="0" borderId="2" xfId="677" applyFont="1" applyFill="1" applyBorder="1" applyAlignment="1" applyProtection="1">
      <alignment horizontal="center" vertical="center" wrapText="1"/>
      <protection locked="0"/>
    </xf>
    <xf numFmtId="164" fontId="75" fillId="0" borderId="4" xfId="677" applyFont="1" applyFill="1" applyBorder="1" applyAlignment="1" applyProtection="1">
      <alignment horizontal="center" vertical="center" wrapText="1"/>
      <protection locked="0"/>
    </xf>
    <xf numFmtId="164" fontId="68" fillId="2" borderId="7" xfId="677" applyFont="1" applyFill="1" applyBorder="1" applyAlignment="1" applyProtection="1">
      <alignment horizontal="center" vertical="center" wrapText="1"/>
      <protection locked="0"/>
    </xf>
    <xf numFmtId="1" fontId="97" fillId="0" borderId="8" xfId="677" applyNumberFormat="1" applyFont="1" applyFill="1" applyBorder="1" applyAlignment="1" applyProtection="1">
      <alignment horizontal="centerContinuous" vertical="center"/>
      <protection locked="0"/>
    </xf>
    <xf numFmtId="167" fontId="46" fillId="0" borderId="7" xfId="677" applyNumberFormat="1" applyFont="1" applyFill="1" applyBorder="1" applyAlignment="1" applyProtection="1">
      <alignment horizontal="center" vertical="center"/>
      <protection locked="0"/>
    </xf>
    <xf numFmtId="164" fontId="95" fillId="2" borderId="17" xfId="677" applyFont="1" applyFill="1" applyBorder="1" applyAlignment="1" applyProtection="1">
      <alignment horizontal="center" vertical="center" wrapText="1"/>
      <protection locked="0"/>
    </xf>
    <xf numFmtId="1" fontId="46" fillId="0" borderId="8" xfId="677" applyNumberFormat="1" applyFont="1" applyFill="1" applyBorder="1" applyAlignment="1" applyProtection="1">
      <alignment horizontal="centerContinuous" vertical="center"/>
      <protection locked="0"/>
    </xf>
    <xf numFmtId="1" fontId="46" fillId="0" borderId="6" xfId="677" applyNumberFormat="1" applyFont="1" applyFill="1" applyBorder="1" applyAlignment="1" applyProtection="1">
      <alignment horizontal="centerContinuous" vertical="center"/>
      <protection locked="0"/>
    </xf>
    <xf numFmtId="181" fontId="98" fillId="98" borderId="2" xfId="677" applyNumberFormat="1" applyFont="1" applyFill="1" applyBorder="1" applyAlignment="1">
      <alignment horizontal="centerContinuous" vertical="center"/>
    </xf>
    <xf numFmtId="49" fontId="68" fillId="2" borderId="6" xfId="677" applyNumberFormat="1" applyFont="1" applyFill="1" applyBorder="1" applyAlignment="1" applyProtection="1">
      <alignment horizontal="center" vertical="center"/>
      <protection locked="0"/>
    </xf>
    <xf numFmtId="1" fontId="57" fillId="0" borderId="2" xfId="677" applyNumberFormat="1" applyFont="1" applyFill="1" applyBorder="1" applyAlignment="1" applyProtection="1">
      <alignment horizontal="centerContinuous" vertical="center"/>
      <protection locked="0"/>
    </xf>
    <xf numFmtId="1" fontId="97" fillId="0" borderId="12" xfId="677" applyNumberFormat="1" applyFont="1" applyFill="1" applyBorder="1" applyAlignment="1">
      <alignment horizontal="centerContinuous" vertical="center"/>
    </xf>
    <xf numFmtId="164" fontId="1" fillId="2" borderId="3" xfId="677" applyFont="1" applyFill="1" applyBorder="1" applyAlignment="1" applyProtection="1">
      <alignment horizontal="center" vertical="center"/>
      <protection locked="0"/>
    </xf>
    <xf numFmtId="1" fontId="97" fillId="0" borderId="2" xfId="677" applyNumberFormat="1" applyFont="1" applyFill="1" applyBorder="1" applyAlignment="1" applyProtection="1">
      <alignment horizontal="centerContinuous" vertical="center"/>
      <protection locked="0"/>
    </xf>
    <xf numFmtId="164" fontId="99" fillId="0" borderId="11" xfId="677" applyFont="1" applyBorder="1" applyAlignment="1" applyProtection="1">
      <alignment horizontal="left" vertical="center" wrapText="1"/>
      <protection locked="0"/>
    </xf>
    <xf numFmtId="167" fontId="100" fillId="0" borderId="11" xfId="677" applyNumberFormat="1" applyFont="1" applyFill="1" applyBorder="1" applyAlignment="1">
      <alignment vertical="center"/>
    </xf>
    <xf numFmtId="167" fontId="100" fillId="0" borderId="0" xfId="677" applyNumberFormat="1" applyFont="1" applyFill="1" applyBorder="1" applyAlignment="1">
      <alignment vertical="center"/>
    </xf>
    <xf numFmtId="167" fontId="100" fillId="0" borderId="5" xfId="677" applyNumberFormat="1" applyFont="1" applyFill="1" applyBorder="1" applyAlignment="1">
      <alignment vertical="center"/>
    </xf>
    <xf numFmtId="167" fontId="100" fillId="0" borderId="16" xfId="677" applyNumberFormat="1" applyFont="1" applyFill="1" applyBorder="1" applyAlignment="1">
      <alignment vertical="center"/>
    </xf>
    <xf numFmtId="167" fontId="100" fillId="0" borderId="10" xfId="677" applyNumberFormat="1" applyFont="1" applyFill="1" applyBorder="1" applyAlignment="1">
      <alignment vertical="center"/>
    </xf>
    <xf numFmtId="167" fontId="101" fillId="2" borderId="1" xfId="677" applyNumberFormat="1" applyFont="1" applyFill="1" applyBorder="1" applyAlignment="1">
      <alignment vertical="center"/>
    </xf>
    <xf numFmtId="167" fontId="101" fillId="0" borderId="1" xfId="677" applyNumberFormat="1" applyFont="1" applyFill="1" applyBorder="1" applyAlignment="1">
      <alignment vertical="center"/>
    </xf>
    <xf numFmtId="167" fontId="101" fillId="0" borderId="10" xfId="677" applyNumberFormat="1" applyFont="1" applyFill="1" applyBorder="1" applyAlignment="1">
      <alignment vertical="center"/>
    </xf>
    <xf numFmtId="167" fontId="101" fillId="0" borderId="16" xfId="677" applyNumberFormat="1" applyFont="1" applyFill="1" applyBorder="1" applyAlignment="1">
      <alignment vertical="center"/>
    </xf>
    <xf numFmtId="167" fontId="102" fillId="0" borderId="5" xfId="677" applyNumberFormat="1" applyFont="1" applyFill="1" applyBorder="1" applyAlignment="1">
      <alignment vertical="center"/>
    </xf>
    <xf numFmtId="167" fontId="102" fillId="0" borderId="1" xfId="677" applyNumberFormat="1" applyFont="1" applyFill="1" applyBorder="1" applyAlignment="1">
      <alignment vertical="center"/>
    </xf>
    <xf numFmtId="167" fontId="102" fillId="0" borderId="10" xfId="677" applyNumberFormat="1" applyFont="1" applyFill="1" applyBorder="1" applyAlignment="1">
      <alignment vertical="center"/>
    </xf>
    <xf numFmtId="167" fontId="102" fillId="0" borderId="16" xfId="677" applyNumberFormat="1" applyFont="1" applyFill="1" applyBorder="1" applyAlignment="1">
      <alignment vertical="center"/>
    </xf>
    <xf numFmtId="167" fontId="103" fillId="2" borderId="0" xfId="677" applyNumberFormat="1" applyFont="1" applyFill="1" applyBorder="1" applyAlignment="1">
      <alignment vertical="center"/>
    </xf>
    <xf numFmtId="167" fontId="101" fillId="0" borderId="5" xfId="677" applyNumberFormat="1" applyFont="1" applyFill="1" applyBorder="1" applyAlignment="1">
      <alignment vertical="center"/>
    </xf>
    <xf numFmtId="164" fontId="73" fillId="99" borderId="2" xfId="677" applyFont="1" applyFill="1" applyBorder="1" applyAlignment="1" applyProtection="1">
      <alignment horizontal="left" vertical="center" wrapText="1"/>
      <protection locked="0"/>
    </xf>
    <xf numFmtId="167" fontId="104" fillId="99" borderId="2" xfId="677" applyNumberFormat="1" applyFont="1" applyFill="1" applyBorder="1" applyAlignment="1">
      <alignment vertical="center"/>
    </xf>
    <xf numFmtId="167" fontId="104" fillId="99" borderId="3" xfId="677" applyNumberFormat="1" applyFont="1" applyFill="1" applyBorder="1" applyAlignment="1">
      <alignment vertical="center"/>
    </xf>
    <xf numFmtId="167" fontId="104" fillId="99" borderId="9" xfId="677" applyNumberFormat="1" applyFont="1" applyFill="1" applyBorder="1" applyAlignment="1">
      <alignment vertical="center"/>
    </xf>
    <xf numFmtId="167" fontId="104" fillId="99" borderId="4" xfId="677" applyNumberFormat="1" applyFont="1" applyFill="1" applyBorder="1" applyAlignment="1">
      <alignment vertical="center"/>
    </xf>
    <xf numFmtId="167" fontId="104" fillId="0" borderId="0" xfId="677" applyNumberFormat="1" applyFont="1" applyFill="1" applyBorder="1" applyAlignment="1">
      <alignment vertical="center"/>
    </xf>
    <xf numFmtId="167" fontId="104" fillId="0" borderId="7" xfId="677" applyNumberFormat="1" applyFont="1" applyFill="1" applyBorder="1" applyAlignment="1">
      <alignment vertical="center"/>
    </xf>
    <xf numFmtId="167" fontId="104" fillId="0" borderId="17" xfId="677" applyNumberFormat="1" applyFont="1" applyFill="1" applyBorder="1" applyAlignment="1">
      <alignment vertical="center"/>
    </xf>
    <xf numFmtId="167" fontId="104" fillId="0" borderId="11" xfId="677" applyNumberFormat="1" applyFont="1" applyFill="1" applyBorder="1" applyAlignment="1">
      <alignment vertical="center"/>
    </xf>
    <xf numFmtId="167" fontId="105" fillId="0" borderId="7" xfId="677" applyNumberFormat="1" applyFont="1" applyFill="1" applyBorder="1" applyAlignment="1">
      <alignment vertical="center"/>
    </xf>
    <xf numFmtId="167" fontId="105" fillId="0" borderId="11" xfId="677" applyNumberFormat="1" applyFont="1" applyFill="1" applyBorder="1" applyAlignment="1">
      <alignment vertical="center"/>
    </xf>
    <xf numFmtId="167" fontId="105" fillId="0" borderId="0" xfId="677" applyNumberFormat="1" applyFont="1" applyFill="1" applyBorder="1" applyAlignment="1">
      <alignment vertical="center"/>
    </xf>
    <xf numFmtId="167" fontId="105" fillId="0" borderId="17" xfId="677" applyNumberFormat="1" applyFont="1" applyFill="1" applyBorder="1" applyAlignment="1">
      <alignment vertical="center"/>
    </xf>
    <xf numFmtId="167" fontId="106" fillId="0" borderId="0" xfId="677" applyNumberFormat="1" applyFont="1" applyFill="1" applyBorder="1" applyAlignment="1">
      <alignment vertical="center"/>
    </xf>
    <xf numFmtId="164" fontId="107" fillId="0" borderId="11" xfId="677" applyFont="1" applyFill="1" applyBorder="1" applyAlignment="1" applyProtection="1">
      <alignment horizontal="left" vertical="center" wrapText="1"/>
      <protection locked="0"/>
    </xf>
    <xf numFmtId="167" fontId="108" fillId="0" borderId="11" xfId="677" applyNumberFormat="1" applyFont="1" applyFill="1" applyBorder="1" applyAlignment="1">
      <alignment vertical="center"/>
    </xf>
    <xf numFmtId="167" fontId="108" fillId="0" borderId="0" xfId="677" applyNumberFormat="1" applyFont="1" applyFill="1" applyBorder="1" applyAlignment="1">
      <alignment vertical="center"/>
    </xf>
    <xf numFmtId="167" fontId="108" fillId="0" borderId="7" xfId="677" applyNumberFormat="1" applyFont="1" applyFill="1" applyBorder="1" applyAlignment="1">
      <alignment vertical="center"/>
    </xf>
    <xf numFmtId="167" fontId="108" fillId="0" borderId="17" xfId="677" applyNumberFormat="1" applyFont="1" applyFill="1" applyBorder="1" applyAlignment="1">
      <alignment vertical="center"/>
    </xf>
    <xf numFmtId="167" fontId="109" fillId="0" borderId="11" xfId="677" applyNumberFormat="1" applyFont="1" applyFill="1" applyBorder="1" applyAlignment="1">
      <alignment vertical="center"/>
    </xf>
    <xf numFmtId="167" fontId="110" fillId="0" borderId="11" xfId="677" applyNumberFormat="1" applyFont="1" applyFill="1" applyBorder="1" applyAlignment="1">
      <alignment vertical="center"/>
    </xf>
    <xf numFmtId="167" fontId="110" fillId="0" borderId="0" xfId="677" applyNumberFormat="1" applyFont="1" applyFill="1" applyBorder="1" applyAlignment="1">
      <alignment vertical="center"/>
    </xf>
    <xf numFmtId="167" fontId="110" fillId="0" borderId="17" xfId="677" applyNumberFormat="1" applyFont="1" applyFill="1" applyBorder="1" applyAlignment="1">
      <alignment vertical="center"/>
    </xf>
    <xf numFmtId="167" fontId="111" fillId="0" borderId="7" xfId="677" applyNumberFormat="1" applyFont="1" applyFill="1" applyBorder="1" applyAlignment="1">
      <alignment vertical="center"/>
    </xf>
    <xf numFmtId="167" fontId="112" fillId="0" borderId="11" xfId="677" applyNumberFormat="1" applyFont="1" applyFill="1" applyBorder="1" applyAlignment="1">
      <alignment vertical="center"/>
    </xf>
    <xf numFmtId="167" fontId="112" fillId="0" borderId="0" xfId="677" applyNumberFormat="1" applyFont="1" applyFill="1" applyBorder="1" applyAlignment="1">
      <alignment vertical="center"/>
    </xf>
    <xf numFmtId="167" fontId="112" fillId="0" borderId="17" xfId="677" applyNumberFormat="1" applyFont="1" applyFill="1" applyBorder="1" applyAlignment="1">
      <alignment vertical="center"/>
    </xf>
    <xf numFmtId="167" fontId="113" fillId="0" borderId="0" xfId="677" applyNumberFormat="1" applyFont="1" applyFill="1" applyBorder="1" applyAlignment="1">
      <alignment vertical="center"/>
    </xf>
    <xf numFmtId="167" fontId="110" fillId="0" borderId="7" xfId="677" applyNumberFormat="1" applyFont="1" applyFill="1" applyBorder="1" applyAlignment="1">
      <alignment vertical="center"/>
    </xf>
    <xf numFmtId="167" fontId="114" fillId="0" borderId="11" xfId="677" applyNumberFormat="1" applyFont="1" applyFill="1" applyBorder="1" applyAlignment="1">
      <alignment vertical="center"/>
    </xf>
    <xf numFmtId="167" fontId="114" fillId="0" borderId="0" xfId="677" applyNumberFormat="1" applyFont="1" applyFill="1" applyBorder="1" applyAlignment="1">
      <alignment vertical="center"/>
    </xf>
    <xf numFmtId="167" fontId="114" fillId="0" borderId="17" xfId="677" applyNumberFormat="1" applyFont="1" applyFill="1" applyBorder="1" applyAlignment="1">
      <alignment vertical="center"/>
    </xf>
    <xf numFmtId="164" fontId="115" fillId="0" borderId="0" xfId="677" applyFont="1" applyFill="1"/>
    <xf numFmtId="164" fontId="116" fillId="0" borderId="11" xfId="677" applyFont="1" applyFill="1" applyBorder="1" applyAlignment="1" applyProtection="1">
      <alignment horizontal="left" vertical="center" wrapText="1"/>
      <protection locked="0"/>
    </xf>
    <xf numFmtId="167" fontId="100" fillId="0" borderId="7" xfId="677" applyNumberFormat="1" applyFont="1" applyFill="1" applyBorder="1" applyAlignment="1">
      <alignment vertical="center"/>
    </xf>
    <xf numFmtId="167" fontId="100" fillId="0" borderId="17" xfId="677" applyNumberFormat="1" applyFont="1" applyFill="1" applyBorder="1" applyAlignment="1">
      <alignment vertical="center"/>
    </xf>
    <xf numFmtId="167" fontId="117" fillId="0" borderId="7" xfId="677" applyNumberFormat="1" applyFont="1" applyFill="1" applyBorder="1" applyAlignment="1">
      <alignment vertical="center"/>
    </xf>
    <xf numFmtId="167" fontId="102" fillId="0" borderId="11" xfId="677" applyNumberFormat="1" applyFont="1" applyFill="1" applyBorder="1" applyAlignment="1">
      <alignment vertical="center"/>
    </xf>
    <xf numFmtId="167" fontId="102" fillId="0" borderId="0" xfId="677" applyNumberFormat="1" applyFont="1" applyFill="1" applyBorder="1" applyAlignment="1">
      <alignment vertical="center"/>
    </xf>
    <xf numFmtId="167" fontId="102" fillId="0" borderId="17" xfId="677" applyNumberFormat="1" applyFont="1" applyFill="1" applyBorder="1" applyAlignment="1">
      <alignment vertical="center"/>
    </xf>
    <xf numFmtId="167" fontId="103" fillId="0" borderId="0" xfId="677" applyNumberFormat="1" applyFont="1" applyFill="1" applyBorder="1" applyAlignment="1">
      <alignment vertical="center"/>
    </xf>
    <xf numFmtId="167" fontId="101" fillId="0" borderId="11" xfId="677" applyNumberFormat="1" applyFont="1" applyFill="1" applyBorder="1" applyAlignment="1">
      <alignment vertical="center"/>
    </xf>
    <xf numFmtId="167" fontId="101" fillId="0" borderId="0" xfId="677" applyNumberFormat="1" applyFont="1" applyFill="1" applyBorder="1" applyAlignment="1">
      <alignment vertical="center"/>
    </xf>
    <xf numFmtId="167" fontId="101" fillId="0" borderId="17" xfId="677" applyNumberFormat="1" applyFont="1" applyFill="1" applyBorder="1" applyAlignment="1">
      <alignment vertical="center"/>
    </xf>
    <xf numFmtId="164" fontId="118" fillId="0" borderId="11" xfId="677" applyFont="1" applyFill="1" applyBorder="1" applyAlignment="1" applyProtection="1">
      <alignment horizontal="left" vertical="center" wrapText="1"/>
      <protection locked="0"/>
    </xf>
    <xf numFmtId="164" fontId="119" fillId="0" borderId="11" xfId="677" applyFont="1" applyFill="1" applyBorder="1" applyAlignment="1" applyProtection="1">
      <alignment horizontal="left" vertical="center" wrapText="1" indent="1"/>
      <protection locked="0"/>
    </xf>
    <xf numFmtId="167" fontId="114" fillId="0" borderId="7" xfId="677" applyNumberFormat="1" applyFont="1" applyFill="1" applyBorder="1" applyAlignment="1">
      <alignment vertical="center"/>
    </xf>
    <xf numFmtId="167" fontId="112" fillId="0" borderId="7" xfId="677" applyNumberFormat="1" applyFont="1" applyFill="1" applyBorder="1" applyAlignment="1">
      <alignment vertical="center"/>
    </xf>
    <xf numFmtId="167" fontId="120" fillId="0" borderId="0" xfId="677" applyNumberFormat="1" applyFont="1" applyFill="1" applyBorder="1" applyAlignment="1">
      <alignment vertical="center"/>
    </xf>
    <xf numFmtId="167" fontId="121" fillId="0" borderId="11" xfId="677" applyNumberFormat="1" applyFont="1" applyFill="1" applyBorder="1" applyAlignment="1">
      <alignment vertical="center"/>
    </xf>
    <xf numFmtId="167" fontId="121" fillId="0" borderId="0" xfId="677" applyNumberFormat="1" applyFont="1" applyFill="1" applyBorder="1" applyAlignment="1">
      <alignment vertical="center"/>
    </xf>
    <xf numFmtId="167" fontId="121" fillId="0" borderId="17" xfId="677" applyNumberFormat="1" applyFont="1" applyFill="1" applyBorder="1" applyAlignment="1">
      <alignment vertical="center"/>
    </xf>
    <xf numFmtId="167" fontId="121" fillId="0" borderId="7" xfId="677" applyNumberFormat="1" applyFont="1" applyFill="1" applyBorder="1" applyAlignment="1">
      <alignment vertical="center"/>
    </xf>
    <xf numFmtId="164" fontId="73" fillId="0" borderId="11" xfId="677" applyFont="1" applyFill="1" applyBorder="1" applyAlignment="1" applyProtection="1">
      <alignment horizontal="left" vertical="center" wrapText="1"/>
      <protection locked="0"/>
    </xf>
    <xf numFmtId="164" fontId="118" fillId="0" borderId="11" xfId="677" applyFont="1" applyBorder="1" applyAlignment="1" applyProtection="1">
      <alignment horizontal="left" vertical="center" wrapText="1"/>
      <protection locked="0"/>
    </xf>
    <xf numFmtId="167" fontId="100" fillId="2" borderId="11" xfId="677" applyNumberFormat="1" applyFont="1" applyFill="1" applyBorder="1" applyAlignment="1">
      <alignment vertical="center"/>
    </xf>
    <xf numFmtId="164" fontId="122" fillId="0" borderId="11" xfId="677" applyFont="1" applyBorder="1" applyAlignment="1" applyProtection="1">
      <alignment horizontal="left" vertical="center" wrapText="1"/>
      <protection locked="0"/>
    </xf>
    <xf numFmtId="167" fontId="117" fillId="0" borderId="11" xfId="677" applyNumberFormat="1" applyFont="1" applyFill="1" applyBorder="1" applyAlignment="1">
      <alignment vertical="center"/>
    </xf>
    <xf numFmtId="167" fontId="117" fillId="0" borderId="0" xfId="677" applyNumberFormat="1" applyFont="1" applyFill="1" applyBorder="1" applyAlignment="1">
      <alignment vertical="center"/>
    </xf>
    <xf numFmtId="167" fontId="117" fillId="0" borderId="17" xfId="677" applyNumberFormat="1" applyFont="1" applyFill="1" applyBorder="1" applyAlignment="1">
      <alignment vertical="center"/>
    </xf>
    <xf numFmtId="167" fontId="123" fillId="2" borderId="11" xfId="677" applyNumberFormat="1" applyFont="1" applyFill="1" applyBorder="1" applyAlignment="1">
      <alignment vertical="center"/>
    </xf>
    <xf numFmtId="167" fontId="124" fillId="2" borderId="0" xfId="677" applyNumberFormat="1" applyFont="1" applyFill="1" applyBorder="1" applyAlignment="1">
      <alignment vertical="center"/>
    </xf>
    <xf numFmtId="167" fontId="123" fillId="0" borderId="7" xfId="677" applyNumberFormat="1" applyFont="1" applyFill="1" applyBorder="1" applyAlignment="1">
      <alignment vertical="center"/>
    </xf>
    <xf numFmtId="164" fontId="125" fillId="0" borderId="0" xfId="677" applyFont="1"/>
    <xf numFmtId="164" fontId="73" fillId="0" borderId="11" xfId="677" applyFont="1" applyBorder="1" applyAlignment="1" applyProtection="1">
      <alignment horizontal="left" vertical="center" wrapText="1"/>
      <protection locked="0"/>
    </xf>
    <xf numFmtId="164" fontId="118" fillId="0" borderId="6" xfId="677" applyFont="1" applyBorder="1" applyAlignment="1" applyProtection="1">
      <alignment horizontal="left" vertical="center" wrapText="1"/>
      <protection locked="0"/>
    </xf>
    <xf numFmtId="167" fontId="100" fillId="0" borderId="6" xfId="677" applyNumberFormat="1" applyFont="1" applyFill="1" applyBorder="1" applyAlignment="1">
      <alignment vertical="center"/>
    </xf>
    <xf numFmtId="167" fontId="100" fillId="0" borderId="12" xfId="677" applyNumberFormat="1" applyFont="1" applyFill="1" applyBorder="1" applyAlignment="1">
      <alignment vertical="center"/>
    </xf>
    <xf numFmtId="167" fontId="100" fillId="0" borderId="8" xfId="677" applyNumberFormat="1" applyFont="1" applyFill="1" applyBorder="1" applyAlignment="1">
      <alignment vertical="center"/>
    </xf>
    <xf numFmtId="167" fontId="100" fillId="0" borderId="47" xfId="677" applyNumberFormat="1" applyFont="1" applyFill="1" applyBorder="1" applyAlignment="1">
      <alignment vertical="center"/>
    </xf>
    <xf numFmtId="167" fontId="100" fillId="2" borderId="6" xfId="677" applyNumberFormat="1" applyFont="1" applyFill="1" applyBorder="1" applyAlignment="1">
      <alignment vertical="center"/>
    </xf>
    <xf numFmtId="167" fontId="117" fillId="0" borderId="8" xfId="677" applyNumberFormat="1" applyFont="1" applyFill="1" applyBorder="1" applyAlignment="1">
      <alignment vertical="center"/>
    </xf>
    <xf numFmtId="167" fontId="117" fillId="0" borderId="6" xfId="677" applyNumberFormat="1" applyFont="1" applyFill="1" applyBorder="1" applyAlignment="1">
      <alignment vertical="center"/>
    </xf>
    <xf numFmtId="167" fontId="126" fillId="0" borderId="12" xfId="677" applyNumberFormat="1" applyFont="1" applyFill="1" applyBorder="1" applyAlignment="1">
      <alignment vertical="center"/>
    </xf>
    <xf numFmtId="167" fontId="126" fillId="0" borderId="47" xfId="677" applyNumberFormat="1" applyFont="1" applyFill="1" applyBorder="1" applyAlignment="1">
      <alignment vertical="center"/>
    </xf>
    <xf numFmtId="167" fontId="103" fillId="2" borderId="12" xfId="677" applyNumberFormat="1" applyFont="1" applyFill="1" applyBorder="1" applyAlignment="1">
      <alignment vertical="center"/>
    </xf>
    <xf numFmtId="164" fontId="63" fillId="0" borderId="12" xfId="677" applyFont="1" applyBorder="1"/>
    <xf numFmtId="164" fontId="95" fillId="97" borderId="11" xfId="677" applyFont="1" applyFill="1" applyBorder="1" applyAlignment="1" applyProtection="1">
      <alignment horizontal="left" vertical="center" wrapText="1"/>
      <protection locked="0"/>
    </xf>
    <xf numFmtId="167" fontId="103" fillId="97" borderId="1" xfId="677" applyNumberFormat="1" applyFont="1" applyFill="1" applyBorder="1" applyAlignment="1">
      <alignment vertical="center"/>
    </xf>
    <xf numFmtId="167" fontId="100" fillId="97" borderId="10" xfId="677" applyNumberFormat="1" applyFont="1" applyFill="1" applyBorder="1" applyAlignment="1">
      <alignment vertical="center"/>
    </xf>
    <xf numFmtId="167" fontId="100" fillId="97" borderId="5" xfId="677" applyNumberFormat="1" applyFont="1" applyFill="1" applyBorder="1" applyAlignment="1">
      <alignment vertical="center"/>
    </xf>
    <xf numFmtId="167" fontId="127" fillId="97" borderId="5" xfId="677" applyNumberFormat="1" applyFont="1" applyFill="1" applyBorder="1" applyAlignment="1">
      <alignment vertical="center"/>
    </xf>
    <xf numFmtId="167" fontId="127" fillId="97" borderId="16" xfId="677" applyNumberFormat="1" applyFont="1" applyFill="1" applyBorder="1" applyAlignment="1">
      <alignment vertical="center"/>
    </xf>
    <xf numFmtId="167" fontId="127" fillId="97" borderId="10" xfId="677" applyNumberFormat="1" applyFont="1" applyFill="1" applyBorder="1" applyAlignment="1">
      <alignment vertical="center"/>
    </xf>
    <xf numFmtId="167" fontId="104" fillId="97" borderId="11" xfId="677" applyNumberFormat="1" applyFont="1" applyFill="1" applyBorder="1" applyAlignment="1">
      <alignment vertical="center"/>
    </xf>
    <xf numFmtId="164" fontId="128" fillId="97" borderId="11" xfId="677" applyFont="1" applyFill="1" applyBorder="1"/>
    <xf numFmtId="164" fontId="129" fillId="97" borderId="0" xfId="677" applyFont="1" applyFill="1" applyBorder="1"/>
    <xf numFmtId="164" fontId="129" fillId="97" borderId="17" xfId="677" applyFont="1" applyFill="1" applyBorder="1"/>
    <xf numFmtId="167" fontId="117" fillId="97" borderId="7" xfId="677" applyNumberFormat="1" applyFont="1" applyFill="1" applyBorder="1" applyAlignment="1">
      <alignment vertical="center"/>
    </xf>
    <xf numFmtId="167" fontId="130" fillId="97" borderId="0" xfId="677" applyNumberFormat="1" applyFont="1" applyFill="1" applyAlignment="1">
      <alignment vertical="center"/>
    </xf>
    <xf numFmtId="167" fontId="105" fillId="97" borderId="7" xfId="677" applyNumberFormat="1" applyFont="1" applyFill="1" applyBorder="1" applyAlignment="1">
      <alignment vertical="center"/>
    </xf>
    <xf numFmtId="167" fontId="131" fillId="97" borderId="0" xfId="677" applyNumberFormat="1" applyFont="1" applyFill="1" applyBorder="1" applyAlignment="1">
      <alignment vertical="center"/>
    </xf>
    <xf numFmtId="164" fontId="128" fillId="97" borderId="0" xfId="677" applyFont="1" applyFill="1" applyBorder="1"/>
    <xf numFmtId="167" fontId="100" fillId="97" borderId="7" xfId="677" applyNumberFormat="1" applyFont="1" applyFill="1" applyBorder="1" applyAlignment="1">
      <alignment vertical="center"/>
    </xf>
    <xf numFmtId="167" fontId="132" fillId="97" borderId="7" xfId="677" applyNumberFormat="1" applyFont="1" applyFill="1" applyBorder="1" applyAlignment="1">
      <alignment vertical="center"/>
    </xf>
    <xf numFmtId="164" fontId="63" fillId="97" borderId="0" xfId="677" applyFont="1" applyFill="1" applyBorder="1"/>
    <xf numFmtId="164" fontId="133" fillId="0" borderId="11" xfId="677" applyFont="1" applyFill="1" applyBorder="1" applyAlignment="1" applyProtection="1">
      <alignment horizontal="left" vertical="center" wrapText="1"/>
      <protection locked="0"/>
    </xf>
    <xf numFmtId="167" fontId="103" fillId="0" borderId="11" xfId="677" applyNumberFormat="1" applyFont="1" applyFill="1" applyBorder="1" applyAlignment="1">
      <alignment vertical="center"/>
    </xf>
    <xf numFmtId="167" fontId="109" fillId="0" borderId="7" xfId="677" applyNumberFormat="1" applyFont="1" applyFill="1" applyBorder="1" applyAlignment="1">
      <alignment vertical="center"/>
    </xf>
    <xf numFmtId="167" fontId="109" fillId="0" borderId="17" xfId="677" applyNumberFormat="1" applyFont="1" applyFill="1" applyBorder="1" applyAlignment="1">
      <alignment vertical="center"/>
    </xf>
    <xf numFmtId="167" fontId="109" fillId="0" borderId="0" xfId="677" applyNumberFormat="1" applyFont="1" applyFill="1" applyBorder="1" applyAlignment="1">
      <alignment vertical="center"/>
    </xf>
    <xf numFmtId="167" fontId="134" fillId="0" borderId="17" xfId="677" applyNumberFormat="1" applyFont="1" applyFill="1" applyBorder="1" applyAlignment="1">
      <alignment vertical="center"/>
    </xf>
    <xf numFmtId="167" fontId="109" fillId="2" borderId="11" xfId="677" applyNumberFormat="1" applyFont="1" applyFill="1" applyBorder="1" applyAlignment="1">
      <alignment vertical="center"/>
    </xf>
    <xf numFmtId="167" fontId="126" fillId="0" borderId="0" xfId="677" applyNumberFormat="1" applyFont="1" applyFill="1" applyBorder="1" applyAlignment="1">
      <alignment vertical="center"/>
    </xf>
    <xf numFmtId="167" fontId="126" fillId="0" borderId="17" xfId="677" applyNumberFormat="1" applyFont="1" applyFill="1" applyBorder="1" applyAlignment="1">
      <alignment vertical="center"/>
    </xf>
    <xf numFmtId="167" fontId="135" fillId="0" borderId="0" xfId="677" applyNumberFormat="1" applyFont="1" applyFill="1" applyAlignment="1">
      <alignment vertical="center"/>
    </xf>
    <xf numFmtId="167" fontId="136" fillId="0" borderId="7" xfId="677" applyNumberFormat="1" applyFont="1" applyFill="1" applyBorder="1" applyAlignment="1">
      <alignment vertical="center"/>
    </xf>
    <xf numFmtId="167" fontId="137" fillId="2" borderId="0" xfId="677" applyNumberFormat="1" applyFont="1" applyFill="1" applyBorder="1" applyAlignment="1">
      <alignment vertical="center"/>
    </xf>
    <xf numFmtId="167" fontId="138" fillId="0" borderId="7" xfId="677" applyNumberFormat="1" applyFont="1" applyFill="1" applyBorder="1" applyAlignment="1">
      <alignment vertical="center"/>
    </xf>
    <xf numFmtId="164" fontId="139" fillId="0" borderId="11" xfId="677" applyFont="1" applyFill="1" applyBorder="1" applyAlignment="1" applyProtection="1">
      <alignment horizontal="left" vertical="center" wrapText="1"/>
      <protection locked="0"/>
    </xf>
    <xf numFmtId="167" fontId="103" fillId="0" borderId="6" xfId="677" applyNumberFormat="1" applyFont="1" applyFill="1" applyBorder="1" applyAlignment="1">
      <alignment vertical="center"/>
    </xf>
    <xf numFmtId="167" fontId="110" fillId="0" borderId="12" xfId="677" applyNumberFormat="1" applyFont="1" applyFill="1" applyBorder="1" applyAlignment="1">
      <alignment vertical="center"/>
    </xf>
    <xf numFmtId="167" fontId="110" fillId="0" borderId="8" xfId="677" applyNumberFormat="1" applyFont="1" applyFill="1" applyBorder="1" applyAlignment="1">
      <alignment vertical="center"/>
    </xf>
    <xf numFmtId="167" fontId="114" fillId="0" borderId="8" xfId="677" applyNumberFormat="1" applyFont="1" applyFill="1" applyBorder="1" applyAlignment="1">
      <alignment vertical="center"/>
    </xf>
    <xf numFmtId="167" fontId="114" fillId="0" borderId="47" xfId="677" applyNumberFormat="1" applyFont="1" applyFill="1" applyBorder="1" applyAlignment="1">
      <alignment vertical="center"/>
    </xf>
    <xf numFmtId="167" fontId="114" fillId="0" borderId="12" xfId="677" applyNumberFormat="1" applyFont="1" applyFill="1" applyBorder="1" applyAlignment="1">
      <alignment vertical="center"/>
    </xf>
    <xf numFmtId="167" fontId="141" fillId="0" borderId="47" xfId="677" applyNumberFormat="1" applyFont="1" applyFill="1" applyBorder="1" applyAlignment="1">
      <alignment vertical="center"/>
    </xf>
    <xf numFmtId="167" fontId="110" fillId="2" borderId="11" xfId="677" applyNumberFormat="1" applyFont="1" applyFill="1" applyBorder="1" applyAlignment="1">
      <alignment vertical="center"/>
    </xf>
    <xf numFmtId="167" fontId="142" fillId="0" borderId="0" xfId="677" applyNumberFormat="1" applyFont="1" applyFill="1" applyAlignment="1">
      <alignment vertical="center"/>
    </xf>
    <xf numFmtId="167" fontId="120" fillId="2" borderId="0" xfId="677" applyNumberFormat="1" applyFont="1" applyFill="1" applyBorder="1" applyAlignment="1">
      <alignment vertical="center"/>
    </xf>
    <xf numFmtId="167" fontId="143" fillId="0" borderId="7" xfId="677" applyNumberFormat="1" applyFont="1" applyFill="1" applyBorder="1" applyAlignment="1">
      <alignment vertical="center"/>
    </xf>
    <xf numFmtId="167" fontId="46" fillId="100" borderId="48" xfId="677" applyNumberFormat="1" applyFont="1" applyFill="1" applyBorder="1" applyAlignment="1" applyProtection="1">
      <alignment horizontal="left" vertical="center"/>
      <protection locked="0"/>
    </xf>
    <xf numFmtId="167" fontId="131" fillId="100" borderId="48" xfId="677" applyNumberFormat="1" applyFont="1" applyFill="1" applyBorder="1" applyAlignment="1">
      <alignment vertical="center"/>
    </xf>
    <xf numFmtId="167" fontId="127" fillId="100" borderId="49" xfId="677" applyNumberFormat="1" applyFont="1" applyFill="1" applyBorder="1" applyAlignment="1">
      <alignment vertical="center"/>
    </xf>
    <xf numFmtId="167" fontId="127" fillId="100" borderId="50" xfId="677" applyNumberFormat="1" applyFont="1" applyFill="1" applyBorder="1" applyAlignment="1">
      <alignment vertical="center"/>
    </xf>
    <xf numFmtId="167" fontId="127" fillId="100" borderId="51" xfId="677" applyNumberFormat="1" applyFont="1" applyFill="1" applyBorder="1" applyAlignment="1">
      <alignment vertical="center"/>
    </xf>
    <xf numFmtId="167" fontId="131" fillId="100" borderId="13" xfId="677" applyNumberFormat="1" applyFont="1" applyFill="1" applyBorder="1" applyAlignment="1">
      <alignment vertical="center"/>
    </xf>
    <xf numFmtId="167" fontId="127" fillId="100" borderId="13" xfId="677" applyNumberFormat="1" applyFont="1" applyFill="1" applyBorder="1" applyAlignment="1">
      <alignment vertical="center"/>
    </xf>
    <xf numFmtId="167" fontId="127" fillId="100" borderId="14" xfId="677" applyNumberFormat="1" applyFont="1" applyFill="1" applyBorder="1" applyAlignment="1">
      <alignment vertical="center"/>
    </xf>
    <xf numFmtId="167" fontId="127" fillId="100" borderId="46" xfId="677" applyNumberFormat="1" applyFont="1" applyFill="1" applyBorder="1" applyAlignment="1">
      <alignment vertical="center"/>
    </xf>
    <xf numFmtId="167" fontId="127" fillId="100" borderId="20" xfId="677" applyNumberFormat="1" applyFont="1" applyFill="1" applyBorder="1" applyAlignment="1">
      <alignment vertical="center"/>
    </xf>
    <xf numFmtId="167" fontId="127" fillId="100" borderId="52" xfId="677" applyNumberFormat="1" applyFont="1" applyFill="1" applyBorder="1" applyAlignment="1">
      <alignment vertical="center"/>
    </xf>
    <xf numFmtId="167" fontId="127" fillId="100" borderId="53" xfId="677" applyNumberFormat="1" applyFont="1" applyFill="1" applyBorder="1" applyAlignment="1">
      <alignment vertical="center"/>
    </xf>
    <xf numFmtId="167" fontId="105" fillId="100" borderId="54" xfId="677" applyNumberFormat="1" applyFont="1" applyFill="1" applyBorder="1" applyAlignment="1">
      <alignment vertical="center"/>
    </xf>
    <xf numFmtId="167" fontId="144" fillId="100" borderId="52" xfId="677" applyNumberFormat="1" applyFont="1" applyFill="1" applyBorder="1" applyAlignment="1">
      <alignment vertical="center"/>
    </xf>
    <xf numFmtId="167" fontId="145" fillId="100" borderId="52" xfId="677" applyNumberFormat="1" applyFont="1" applyFill="1" applyBorder="1" applyAlignment="1">
      <alignment vertical="center"/>
    </xf>
    <xf numFmtId="167" fontId="144" fillId="100" borderId="54" xfId="677" applyNumberFormat="1" applyFont="1" applyFill="1" applyBorder="1" applyAlignment="1">
      <alignment vertical="center"/>
    </xf>
    <xf numFmtId="167" fontId="131" fillId="100" borderId="52" xfId="677" applyNumberFormat="1" applyFont="1" applyFill="1" applyBorder="1" applyAlignment="1">
      <alignment vertical="center"/>
    </xf>
    <xf numFmtId="167" fontId="104" fillId="100" borderId="54" xfId="677" applyNumberFormat="1" applyFont="1" applyFill="1" applyBorder="1" applyAlignment="1">
      <alignment vertical="center"/>
    </xf>
    <xf numFmtId="167" fontId="127" fillId="100" borderId="54" xfId="677" applyNumberFormat="1" applyFont="1" applyFill="1" applyBorder="1" applyAlignment="1">
      <alignment vertical="center"/>
    </xf>
    <xf numFmtId="164" fontId="63" fillId="100" borderId="52" xfId="677" applyFont="1" applyFill="1" applyBorder="1"/>
    <xf numFmtId="164" fontId="63" fillId="0" borderId="11" xfId="677" applyFont="1" applyFill="1" applyBorder="1"/>
    <xf numFmtId="164" fontId="128" fillId="0" borderId="0" xfId="677" applyFont="1" applyFill="1" applyBorder="1"/>
    <xf numFmtId="164" fontId="128" fillId="0" borderId="7" xfId="677" applyFont="1" applyFill="1" applyBorder="1"/>
    <xf numFmtId="164" fontId="128" fillId="0" borderId="17" xfId="677" applyFont="1" applyFill="1" applyBorder="1"/>
    <xf numFmtId="164" fontId="128" fillId="2" borderId="0" xfId="677" applyFont="1" applyFill="1"/>
    <xf numFmtId="164" fontId="128" fillId="0" borderId="0" xfId="677" applyFont="1" applyFill="1"/>
    <xf numFmtId="164" fontId="129" fillId="0" borderId="0" xfId="677" applyFont="1" applyFill="1"/>
    <xf numFmtId="164" fontId="146" fillId="0" borderId="0" xfId="677" applyFont="1"/>
    <xf numFmtId="164" fontId="129" fillId="0" borderId="0" xfId="677" applyFont="1"/>
    <xf numFmtId="164" fontId="128" fillId="0" borderId="0" xfId="677" applyFont="1"/>
    <xf numFmtId="167" fontId="46" fillId="100" borderId="12" xfId="677" applyNumberFormat="1" applyFont="1" applyFill="1" applyBorder="1" applyAlignment="1" applyProtection="1">
      <alignment horizontal="left" vertical="center"/>
      <protection locked="0"/>
    </xf>
    <xf numFmtId="167" fontId="131" fillId="100" borderId="6" xfId="677" applyNumberFormat="1" applyFont="1" applyFill="1" applyBorder="1" applyAlignment="1">
      <alignment vertical="center"/>
    </xf>
    <xf numFmtId="167" fontId="147" fillId="100" borderId="12" xfId="677" applyNumberFormat="1" applyFont="1" applyFill="1" applyBorder="1" applyAlignment="1">
      <alignment vertical="center"/>
    </xf>
    <xf numFmtId="167" fontId="127" fillId="100" borderId="12" xfId="677" applyNumberFormat="1" applyFont="1" applyFill="1" applyBorder="1" applyAlignment="1">
      <alignment vertical="center"/>
    </xf>
    <xf numFmtId="167" fontId="109" fillId="100" borderId="12" xfId="677" applyNumberFormat="1" applyFont="1" applyFill="1" applyBorder="1" applyAlignment="1">
      <alignment vertical="center"/>
    </xf>
    <xf numFmtId="167" fontId="127" fillId="100" borderId="8" xfId="677" applyNumberFormat="1" applyFont="1" applyFill="1" applyBorder="1" applyAlignment="1">
      <alignment vertical="center"/>
    </xf>
    <xf numFmtId="167" fontId="127" fillId="100" borderId="47" xfId="677" applyNumberFormat="1" applyFont="1" applyFill="1" applyBorder="1" applyAlignment="1">
      <alignment vertical="center"/>
    </xf>
    <xf numFmtId="167" fontId="131" fillId="100" borderId="12" xfId="677" applyNumberFormat="1" applyFont="1" applyFill="1" applyBorder="1" applyAlignment="1">
      <alignment vertical="center"/>
    </xf>
    <xf numFmtId="167" fontId="101" fillId="100" borderId="12" xfId="677" applyNumberFormat="1" applyFont="1" applyFill="1" applyBorder="1" applyAlignment="1">
      <alignment vertical="center"/>
    </xf>
    <xf numFmtId="167" fontId="100" fillId="100" borderId="8" xfId="677" applyNumberFormat="1" applyFont="1" applyFill="1" applyBorder="1" applyAlignment="1">
      <alignment vertical="center"/>
    </xf>
    <xf numFmtId="167" fontId="100" fillId="100" borderId="12" xfId="677" applyNumberFormat="1" applyFont="1" applyFill="1" applyBorder="1" applyAlignment="1">
      <alignment vertical="center"/>
    </xf>
    <xf numFmtId="167" fontId="100" fillId="100" borderId="47" xfId="677" applyNumberFormat="1" applyFont="1" applyFill="1" applyBorder="1" applyAlignment="1">
      <alignment vertical="center"/>
    </xf>
    <xf numFmtId="167" fontId="100" fillId="100" borderId="6" xfId="677" applyNumberFormat="1" applyFont="1" applyFill="1" applyBorder="1" applyAlignment="1">
      <alignment vertical="center"/>
    </xf>
    <xf numFmtId="167" fontId="105" fillId="100" borderId="6" xfId="677" applyNumberFormat="1" applyFont="1" applyFill="1" applyBorder="1" applyAlignment="1">
      <alignment vertical="center"/>
    </xf>
    <xf numFmtId="167" fontId="105" fillId="100" borderId="12" xfId="677" applyNumberFormat="1" applyFont="1" applyFill="1" applyBorder="1" applyAlignment="1">
      <alignment vertical="center"/>
    </xf>
    <xf numFmtId="167" fontId="105" fillId="100" borderId="47" xfId="677" applyNumberFormat="1" applyFont="1" applyFill="1" applyBorder="1" applyAlignment="1">
      <alignment vertical="center"/>
    </xf>
    <xf numFmtId="167" fontId="105" fillId="100" borderId="8" xfId="677" applyNumberFormat="1" applyFont="1" applyFill="1" applyBorder="1" applyAlignment="1">
      <alignment vertical="center"/>
    </xf>
    <xf numFmtId="167" fontId="148" fillId="100" borderId="6" xfId="677" applyNumberFormat="1" applyFont="1" applyFill="1" applyBorder="1" applyAlignment="1">
      <alignment vertical="center"/>
    </xf>
    <xf numFmtId="167" fontId="148" fillId="100" borderId="12" xfId="677" applyNumberFormat="1" applyFont="1" applyFill="1" applyBorder="1" applyAlignment="1">
      <alignment vertical="center"/>
    </xf>
    <xf numFmtId="167" fontId="148" fillId="100" borderId="47" xfId="677" applyNumberFormat="1" applyFont="1" applyFill="1" applyBorder="1" applyAlignment="1">
      <alignment vertical="center"/>
    </xf>
    <xf numFmtId="167" fontId="117" fillId="100" borderId="8" xfId="677" applyNumberFormat="1" applyFont="1" applyFill="1" applyBorder="1" applyAlignment="1">
      <alignment vertical="center"/>
    </xf>
    <xf numFmtId="167" fontId="103" fillId="100" borderId="12" xfId="677" applyNumberFormat="1" applyFont="1" applyFill="1" applyBorder="1" applyAlignment="1">
      <alignment vertical="center"/>
    </xf>
    <xf numFmtId="167" fontId="104" fillId="100" borderId="6" xfId="677" applyNumberFormat="1" applyFont="1" applyFill="1" applyBorder="1" applyAlignment="1">
      <alignment vertical="center"/>
    </xf>
    <xf numFmtId="167" fontId="104" fillId="100" borderId="12" xfId="677" applyNumberFormat="1" applyFont="1" applyFill="1" applyBorder="1" applyAlignment="1">
      <alignment vertical="center"/>
    </xf>
    <xf numFmtId="167" fontId="104" fillId="100" borderId="8" xfId="677" applyNumberFormat="1" applyFont="1" applyFill="1" applyBorder="1" applyAlignment="1">
      <alignment vertical="center"/>
    </xf>
    <xf numFmtId="164" fontId="149" fillId="100" borderId="12" xfId="677" applyFont="1" applyFill="1" applyBorder="1"/>
    <xf numFmtId="49" fontId="150" fillId="0" borderId="11" xfId="677" applyNumberFormat="1" applyFont="1" applyFill="1" applyBorder="1" applyAlignment="1" applyProtection="1">
      <alignment horizontal="left" vertical="center"/>
      <protection locked="0"/>
    </xf>
    <xf numFmtId="167" fontId="151" fillId="0" borderId="0" xfId="677" applyNumberFormat="1" applyFont="1" applyFill="1" applyBorder="1" applyAlignment="1">
      <alignment vertical="center"/>
    </xf>
    <xf numFmtId="167" fontId="148" fillId="0" borderId="11" xfId="677" applyNumberFormat="1" applyFont="1" applyFill="1" applyBorder="1" applyAlignment="1">
      <alignment vertical="center"/>
    </xf>
    <xf numFmtId="167" fontId="148" fillId="0" borderId="0" xfId="677" applyNumberFormat="1" applyFont="1" applyFill="1" applyBorder="1" applyAlignment="1">
      <alignment vertical="center"/>
    </xf>
    <xf numFmtId="167" fontId="148" fillId="0" borderId="17" xfId="677" applyNumberFormat="1" applyFont="1" applyFill="1" applyBorder="1" applyAlignment="1">
      <alignment vertical="center"/>
    </xf>
    <xf numFmtId="164" fontId="63" fillId="0" borderId="0" xfId="677" applyFont="1" applyBorder="1"/>
    <xf numFmtId="49" fontId="150" fillId="0" borderId="45" xfId="677" applyNumberFormat="1" applyFont="1" applyFill="1" applyBorder="1" applyAlignment="1" applyProtection="1">
      <alignment horizontal="left" vertical="center"/>
      <protection locked="0"/>
    </xf>
    <xf numFmtId="167" fontId="103" fillId="0" borderId="45" xfId="677" applyNumberFormat="1" applyFont="1" applyFill="1" applyBorder="1" applyAlignment="1">
      <alignment vertical="center"/>
    </xf>
    <xf numFmtId="167" fontId="151" fillId="0" borderId="13" xfId="677" applyNumberFormat="1" applyFont="1" applyFill="1" applyBorder="1" applyAlignment="1">
      <alignment vertical="center"/>
    </xf>
    <xf numFmtId="167" fontId="100" fillId="0" borderId="13" xfId="677" applyNumberFormat="1" applyFont="1" applyFill="1" applyBorder="1" applyAlignment="1">
      <alignment vertical="center"/>
    </xf>
    <xf numFmtId="167" fontId="101" fillId="0" borderId="13" xfId="677" applyNumberFormat="1" applyFont="1" applyFill="1" applyBorder="1" applyAlignment="1">
      <alignment vertical="center"/>
    </xf>
    <xf numFmtId="167" fontId="114" fillId="0" borderId="13" xfId="677" applyNumberFormat="1" applyFont="1" applyFill="1" applyBorder="1" applyAlignment="1">
      <alignment vertical="center"/>
    </xf>
    <xf numFmtId="167" fontId="100" fillId="0" borderId="14" xfId="677" applyNumberFormat="1" applyFont="1" applyFill="1" applyBorder="1" applyAlignment="1">
      <alignment vertical="center"/>
    </xf>
    <xf numFmtId="167" fontId="100" fillId="0" borderId="46" xfId="677" applyNumberFormat="1" applyFont="1" applyFill="1" applyBorder="1" applyAlignment="1">
      <alignment vertical="center"/>
    </xf>
    <xf numFmtId="167" fontId="103" fillId="0" borderId="13" xfId="677" applyNumberFormat="1" applyFont="1" applyFill="1" applyBorder="1" applyAlignment="1">
      <alignment vertical="center"/>
    </xf>
    <xf numFmtId="167" fontId="100" fillId="2" borderId="45" xfId="677" applyNumberFormat="1" applyFont="1" applyFill="1" applyBorder="1" applyAlignment="1">
      <alignment vertical="center"/>
    </xf>
    <xf numFmtId="167" fontId="102" fillId="0" borderId="45" xfId="677" applyNumberFormat="1" applyFont="1" applyFill="1" applyBorder="1" applyAlignment="1">
      <alignment vertical="center"/>
    </xf>
    <xf numFmtId="167" fontId="102" fillId="0" borderId="13" xfId="677" applyNumberFormat="1" applyFont="1" applyFill="1" applyBorder="1" applyAlignment="1">
      <alignment vertical="center"/>
    </xf>
    <xf numFmtId="167" fontId="102" fillId="0" borderId="46" xfId="677" applyNumberFormat="1" applyFont="1" applyFill="1" applyBorder="1" applyAlignment="1">
      <alignment vertical="center"/>
    </xf>
    <xf numFmtId="167" fontId="117" fillId="0" borderId="14" xfId="677" applyNumberFormat="1" applyFont="1" applyFill="1" applyBorder="1" applyAlignment="1">
      <alignment vertical="center"/>
    </xf>
    <xf numFmtId="167" fontId="117" fillId="0" borderId="45" xfId="677" applyNumberFormat="1" applyFont="1" applyFill="1" applyBorder="1" applyAlignment="1">
      <alignment vertical="center"/>
    </xf>
    <xf numFmtId="167" fontId="117" fillId="0" borderId="13" xfId="677" applyNumberFormat="1" applyFont="1" applyFill="1" applyBorder="1" applyAlignment="1">
      <alignment vertical="center"/>
    </xf>
    <xf numFmtId="167" fontId="117" fillId="0" borderId="46" xfId="677" applyNumberFormat="1" applyFont="1" applyFill="1" applyBorder="1" applyAlignment="1">
      <alignment vertical="center"/>
    </xf>
    <xf numFmtId="167" fontId="103" fillId="2" borderId="13" xfId="677" applyNumberFormat="1" applyFont="1" applyFill="1" applyBorder="1" applyAlignment="1">
      <alignment vertical="center"/>
    </xf>
    <xf numFmtId="167" fontId="100" fillId="0" borderId="45" xfId="677" applyNumberFormat="1" applyFont="1" applyFill="1" applyBorder="1" applyAlignment="1">
      <alignment vertical="center"/>
    </xf>
    <xf numFmtId="164" fontId="63" fillId="0" borderId="13" xfId="677" applyFont="1" applyBorder="1"/>
    <xf numFmtId="164" fontId="152" fillId="0" borderId="45" xfId="677" applyFont="1" applyBorder="1" applyAlignment="1" applyProtection="1">
      <alignment horizontal="left" vertical="center" wrapText="1"/>
      <protection locked="0"/>
    </xf>
    <xf numFmtId="167" fontId="153" fillId="0" borderId="45" xfId="677" applyNumberFormat="1" applyFont="1" applyFill="1" applyBorder="1" applyAlignment="1">
      <alignment vertical="center"/>
    </xf>
    <xf numFmtId="167" fontId="102" fillId="0" borderId="14" xfId="677" applyNumberFormat="1" applyFont="1" applyFill="1" applyBorder="1" applyAlignment="1">
      <alignment vertical="center"/>
    </xf>
    <xf numFmtId="167" fontId="154" fillId="0" borderId="13" xfId="677" applyNumberFormat="1" applyFont="1" applyFill="1" applyBorder="1" applyAlignment="1">
      <alignment vertical="center"/>
    </xf>
    <xf numFmtId="167" fontId="155" fillId="0" borderId="13" xfId="677" applyNumberFormat="1" applyFont="1" applyFill="1" applyBorder="1" applyAlignment="1">
      <alignment vertical="center"/>
    </xf>
    <xf numFmtId="167" fontId="156" fillId="2" borderId="45" xfId="677" applyNumberFormat="1" applyFont="1" applyFill="1" applyBorder="1" applyAlignment="1">
      <alignment vertical="center"/>
    </xf>
    <xf numFmtId="167" fontId="157" fillId="2" borderId="13" xfId="677" applyNumberFormat="1" applyFont="1" applyFill="1" applyBorder="1" applyAlignment="1">
      <alignment vertical="center"/>
    </xf>
    <xf numFmtId="167" fontId="156" fillId="0" borderId="45" xfId="677" applyNumberFormat="1" applyFont="1" applyFill="1" applyBorder="1" applyAlignment="1">
      <alignment vertical="center"/>
    </xf>
    <xf numFmtId="167" fontId="156" fillId="0" borderId="13" xfId="677" applyNumberFormat="1" applyFont="1" applyFill="1" applyBorder="1" applyAlignment="1">
      <alignment vertical="center"/>
    </xf>
    <xf numFmtId="167" fontId="156" fillId="0" borderId="14" xfId="677" applyNumberFormat="1" applyFont="1" applyFill="1" applyBorder="1" applyAlignment="1">
      <alignment vertical="center"/>
    </xf>
    <xf numFmtId="167" fontId="156" fillId="0" borderId="46" xfId="677" applyNumberFormat="1" applyFont="1" applyFill="1" applyBorder="1" applyAlignment="1">
      <alignment vertical="center"/>
    </xf>
    <xf numFmtId="164" fontId="85" fillId="0" borderId="13" xfId="677" applyFont="1" applyFill="1" applyBorder="1"/>
    <xf numFmtId="49" fontId="150" fillId="0" borderId="11" xfId="677" applyNumberFormat="1" applyFont="1" applyFill="1" applyBorder="1" applyAlignment="1" applyProtection="1">
      <alignment horizontal="left" vertical="center" wrapText="1"/>
      <protection locked="0"/>
    </xf>
    <xf numFmtId="167" fontId="46" fillId="100" borderId="2" xfId="677" applyNumberFormat="1" applyFont="1" applyFill="1" applyBorder="1" applyAlignment="1" applyProtection="1">
      <alignment horizontal="left" vertical="center" wrapText="1"/>
      <protection locked="0"/>
    </xf>
    <xf numFmtId="167" fontId="159" fillId="100" borderId="6" xfId="677" applyNumberFormat="1" applyFont="1" applyFill="1" applyBorder="1" applyAlignment="1">
      <alignment vertical="center"/>
    </xf>
    <xf numFmtId="167" fontId="144" fillId="100" borderId="12" xfId="677" applyNumberFormat="1" applyFont="1" applyFill="1" applyBorder="1" applyAlignment="1">
      <alignment vertical="center"/>
    </xf>
    <xf numFmtId="167" fontId="136" fillId="100" borderId="12" xfId="677" applyNumberFormat="1" applyFont="1" applyFill="1" applyBorder="1" applyAlignment="1">
      <alignment vertical="center"/>
    </xf>
    <xf numFmtId="167" fontId="144" fillId="100" borderId="8" xfId="677" applyNumberFormat="1" applyFont="1" applyFill="1" applyBorder="1" applyAlignment="1">
      <alignment vertical="center"/>
    </xf>
    <xf numFmtId="167" fontId="144" fillId="100" borderId="47" xfId="677" applyNumberFormat="1" applyFont="1" applyFill="1" applyBorder="1" applyAlignment="1">
      <alignment vertical="center"/>
    </xf>
    <xf numFmtId="167" fontId="159" fillId="100" borderId="12" xfId="677" applyNumberFormat="1" applyFont="1" applyFill="1" applyBorder="1" applyAlignment="1">
      <alignment vertical="center"/>
    </xf>
    <xf numFmtId="167" fontId="101" fillId="100" borderId="2" xfId="677" applyNumberFormat="1" applyFont="1" applyFill="1" applyBorder="1" applyAlignment="1">
      <alignment vertical="center"/>
    </xf>
    <xf numFmtId="167" fontId="105" fillId="100" borderId="2" xfId="677" applyNumberFormat="1" applyFont="1" applyFill="1" applyBorder="1" applyAlignment="1">
      <alignment vertical="center"/>
    </xf>
    <xf numFmtId="167" fontId="105" fillId="100" borderId="3" xfId="677" applyNumberFormat="1" applyFont="1" applyFill="1" applyBorder="1" applyAlignment="1">
      <alignment vertical="center"/>
    </xf>
    <xf numFmtId="167" fontId="105" fillId="100" borderId="4" xfId="677" applyNumberFormat="1" applyFont="1" applyFill="1" applyBorder="1" applyAlignment="1">
      <alignment vertical="center"/>
    </xf>
    <xf numFmtId="167" fontId="105" fillId="100" borderId="9" xfId="677" applyNumberFormat="1" applyFont="1" applyFill="1" applyBorder="1" applyAlignment="1">
      <alignment vertical="center"/>
    </xf>
    <xf numFmtId="167" fontId="117" fillId="100" borderId="2" xfId="677" applyNumberFormat="1" applyFont="1" applyFill="1" applyBorder="1" applyAlignment="1">
      <alignment vertical="center"/>
    </xf>
    <xf numFmtId="167" fontId="117" fillId="100" borderId="3" xfId="677" applyNumberFormat="1" applyFont="1" applyFill="1" applyBorder="1" applyAlignment="1">
      <alignment vertical="center"/>
    </xf>
    <xf numFmtId="167" fontId="117" fillId="100" borderId="4" xfId="677" applyNumberFormat="1" applyFont="1" applyFill="1" applyBorder="1" applyAlignment="1">
      <alignment vertical="center"/>
    </xf>
    <xf numFmtId="167" fontId="102" fillId="100" borderId="9" xfId="677" applyNumberFormat="1" applyFont="1" applyFill="1" applyBorder="1" applyAlignment="1">
      <alignment vertical="center"/>
    </xf>
    <xf numFmtId="167" fontId="127" fillId="100" borderId="2" xfId="677" applyNumberFormat="1" applyFont="1" applyFill="1" applyBorder="1" applyAlignment="1">
      <alignment vertical="center"/>
    </xf>
    <xf numFmtId="167" fontId="127" fillId="100" borderId="3" xfId="677" applyNumberFormat="1" applyFont="1" applyFill="1" applyBorder="1" applyAlignment="1">
      <alignment vertical="center"/>
    </xf>
    <xf numFmtId="167" fontId="104" fillId="100" borderId="9" xfId="677" applyNumberFormat="1" applyFont="1" applyFill="1" applyBorder="1" applyAlignment="1">
      <alignment vertical="center"/>
    </xf>
    <xf numFmtId="167" fontId="100" fillId="100" borderId="2" xfId="677" applyNumberFormat="1" applyFont="1" applyFill="1" applyBorder="1" applyAlignment="1">
      <alignment vertical="center"/>
    </xf>
    <xf numFmtId="167" fontId="100" fillId="100" borderId="3" xfId="677" applyNumberFormat="1" applyFont="1" applyFill="1" applyBorder="1" applyAlignment="1">
      <alignment vertical="center"/>
    </xf>
    <xf numFmtId="167" fontId="100" fillId="100" borderId="4" xfId="677" applyNumberFormat="1" applyFont="1" applyFill="1" applyBorder="1" applyAlignment="1">
      <alignment vertical="center"/>
    </xf>
    <xf numFmtId="167" fontId="101" fillId="100" borderId="9" xfId="677" applyNumberFormat="1" applyFont="1" applyFill="1" applyBorder="1" applyAlignment="1">
      <alignment vertical="center"/>
    </xf>
    <xf numFmtId="164" fontId="63" fillId="100" borderId="3" xfId="677" applyFont="1" applyFill="1" applyBorder="1"/>
    <xf numFmtId="164" fontId="75" fillId="0" borderId="48" xfId="677" applyFont="1" applyBorder="1" applyAlignment="1" applyProtection="1">
      <alignment horizontal="left" vertical="center"/>
      <protection locked="0"/>
    </xf>
    <xf numFmtId="167" fontId="103" fillId="0" borderId="48" xfId="677" applyNumberFormat="1" applyFont="1" applyFill="1" applyBorder="1" applyAlignment="1">
      <alignment vertical="center"/>
    </xf>
    <xf numFmtId="167" fontId="100" fillId="0" borderId="49" xfId="677" applyNumberFormat="1" applyFont="1" applyFill="1" applyBorder="1" applyAlignment="1">
      <alignment vertical="center"/>
    </xf>
    <xf numFmtId="167" fontId="101" fillId="0" borderId="49" xfId="677" applyNumberFormat="1" applyFont="1" applyFill="1" applyBorder="1" applyAlignment="1">
      <alignment vertical="center"/>
    </xf>
    <xf numFmtId="167" fontId="114" fillId="0" borderId="50" xfId="677" applyNumberFormat="1" applyFont="1" applyFill="1" applyBorder="1" applyAlignment="1">
      <alignment vertical="center"/>
    </xf>
    <xf numFmtId="167" fontId="100" fillId="0" borderId="50" xfId="677" applyNumberFormat="1" applyFont="1" applyFill="1" applyBorder="1" applyAlignment="1">
      <alignment vertical="center"/>
    </xf>
    <xf numFmtId="167" fontId="100" fillId="0" borderId="51" xfId="677" applyNumberFormat="1" applyFont="1" applyFill="1" applyBorder="1" applyAlignment="1">
      <alignment vertical="center"/>
    </xf>
    <xf numFmtId="49" fontId="150" fillId="0" borderId="6" xfId="677" applyNumberFormat="1" applyFont="1" applyFill="1" applyBorder="1" applyAlignment="1" applyProtection="1">
      <alignment horizontal="left" vertical="center"/>
      <protection locked="0"/>
    </xf>
    <xf numFmtId="167" fontId="159" fillId="0" borderId="11" xfId="677" applyNumberFormat="1" applyFont="1" applyFill="1" applyBorder="1" applyAlignment="1">
      <alignment vertical="center"/>
    </xf>
    <xf numFmtId="167" fontId="144" fillId="0" borderId="0" xfId="677" applyNumberFormat="1" applyFont="1" applyFill="1" applyBorder="1" applyAlignment="1">
      <alignment vertical="center"/>
    </xf>
    <xf numFmtId="167" fontId="144" fillId="0" borderId="7" xfId="677" applyNumberFormat="1" applyFont="1" applyFill="1" applyBorder="1" applyAlignment="1">
      <alignment vertical="center"/>
    </xf>
    <xf numFmtId="167" fontId="144" fillId="0" borderId="17" xfId="677" applyNumberFormat="1" applyFont="1" applyFill="1" applyBorder="1" applyAlignment="1">
      <alignment vertical="center"/>
    </xf>
    <xf numFmtId="167" fontId="159" fillId="0" borderId="0" xfId="677" applyNumberFormat="1" applyFont="1" applyFill="1" applyBorder="1" applyAlignment="1">
      <alignment vertical="center"/>
    </xf>
    <xf numFmtId="167" fontId="101" fillId="0" borderId="7" xfId="677" applyNumberFormat="1" applyFont="1" applyFill="1" applyBorder="1" applyAlignment="1">
      <alignment vertical="center"/>
    </xf>
    <xf numFmtId="167" fontId="101" fillId="0" borderId="12" xfId="677" applyNumberFormat="1" applyFont="1" applyFill="1" applyBorder="1" applyAlignment="1">
      <alignment vertical="center"/>
    </xf>
    <xf numFmtId="167" fontId="101" fillId="0" borderId="47" xfId="677" applyNumberFormat="1" applyFont="1" applyFill="1" applyBorder="1" applyAlignment="1">
      <alignment vertical="center"/>
    </xf>
    <xf numFmtId="167" fontId="101" fillId="2" borderId="6" xfId="677" applyNumberFormat="1" applyFont="1" applyFill="1" applyBorder="1" applyAlignment="1">
      <alignment vertical="center"/>
    </xf>
    <xf numFmtId="167" fontId="105" fillId="0" borderId="6" xfId="677" applyNumberFormat="1" applyFont="1" applyFill="1" applyBorder="1" applyAlignment="1">
      <alignment vertical="center"/>
    </xf>
    <xf numFmtId="167" fontId="105" fillId="0" borderId="12" xfId="677" applyNumberFormat="1" applyFont="1" applyFill="1" applyBorder="1" applyAlignment="1">
      <alignment vertical="center"/>
    </xf>
    <xf numFmtId="167" fontId="105" fillId="0" borderId="47" xfId="677" applyNumberFormat="1" applyFont="1" applyFill="1" applyBorder="1" applyAlignment="1">
      <alignment vertical="center"/>
    </xf>
    <xf numFmtId="167" fontId="144" fillId="0" borderId="8" xfId="677" applyNumberFormat="1" applyFont="1" applyFill="1" applyBorder="1" applyAlignment="1">
      <alignment vertical="center"/>
    </xf>
    <xf numFmtId="167" fontId="117" fillId="0" borderId="12" xfId="677" applyNumberFormat="1" applyFont="1" applyFill="1" applyBorder="1" applyAlignment="1">
      <alignment vertical="center"/>
    </xf>
    <xf numFmtId="167" fontId="117" fillId="0" borderId="47" xfId="677" applyNumberFormat="1" applyFont="1" applyFill="1" applyBorder="1" applyAlignment="1">
      <alignment vertical="center"/>
    </xf>
    <xf numFmtId="167" fontId="102" fillId="0" borderId="8" xfId="677" applyNumberFormat="1" applyFont="1" applyFill="1" applyBorder="1" applyAlignment="1">
      <alignment vertical="center"/>
    </xf>
    <xf numFmtId="167" fontId="160" fillId="2" borderId="12" xfId="677" applyNumberFormat="1" applyFont="1" applyFill="1" applyBorder="1" applyAlignment="1">
      <alignment vertical="center"/>
    </xf>
    <xf numFmtId="167" fontId="127" fillId="0" borderId="6" xfId="677" applyNumberFormat="1" applyFont="1" applyFill="1" applyBorder="1" applyAlignment="1">
      <alignment vertical="center"/>
    </xf>
    <xf numFmtId="167" fontId="127" fillId="0" borderId="12" xfId="677" applyNumberFormat="1" applyFont="1" applyFill="1" applyBorder="1" applyAlignment="1">
      <alignment vertical="center"/>
    </xf>
    <xf numFmtId="167" fontId="127" fillId="0" borderId="8" xfId="677" applyNumberFormat="1" applyFont="1" applyFill="1" applyBorder="1" applyAlignment="1">
      <alignment vertical="center"/>
    </xf>
    <xf numFmtId="167" fontId="101" fillId="0" borderId="8" xfId="677" applyNumberFormat="1" applyFont="1" applyFill="1" applyBorder="1" applyAlignment="1">
      <alignment vertical="center"/>
    </xf>
    <xf numFmtId="167" fontId="46" fillId="100" borderId="2" xfId="677" applyNumberFormat="1" applyFont="1" applyFill="1" applyBorder="1" applyAlignment="1" applyProtection="1">
      <alignment horizontal="left" vertical="center"/>
      <protection locked="0"/>
    </xf>
    <xf numFmtId="167" fontId="144" fillId="100" borderId="3" xfId="677" applyNumberFormat="1" applyFont="1" applyFill="1" applyBorder="1" applyAlignment="1">
      <alignment vertical="center"/>
    </xf>
    <xf numFmtId="167" fontId="144" fillId="100" borderId="9" xfId="677" applyNumberFormat="1" applyFont="1" applyFill="1" applyBorder="1" applyAlignment="1">
      <alignment vertical="center"/>
    </xf>
    <xf numFmtId="167" fontId="144" fillId="100" borderId="4" xfId="677" applyNumberFormat="1" applyFont="1" applyFill="1" applyBorder="1" applyAlignment="1">
      <alignment vertical="center"/>
    </xf>
    <xf numFmtId="167" fontId="131" fillId="100" borderId="0" xfId="677" applyNumberFormat="1" applyFont="1" applyFill="1" applyBorder="1" applyAlignment="1">
      <alignment vertical="center"/>
    </xf>
    <xf numFmtId="167" fontId="144" fillId="100" borderId="10" xfId="677" applyNumberFormat="1" applyFont="1" applyFill="1" applyBorder="1" applyAlignment="1">
      <alignment vertical="center"/>
    </xf>
    <xf numFmtId="167" fontId="127" fillId="100" borderId="10" xfId="677" applyNumberFormat="1" applyFont="1" applyFill="1" applyBorder="1" applyAlignment="1">
      <alignment vertical="center"/>
    </xf>
    <xf numFmtId="167" fontId="127" fillId="100" borderId="5" xfId="677" applyNumberFormat="1" applyFont="1" applyFill="1" applyBorder="1" applyAlignment="1">
      <alignment vertical="center"/>
    </xf>
    <xf numFmtId="167" fontId="127" fillId="100" borderId="0" xfId="677" applyNumberFormat="1" applyFont="1" applyFill="1" applyBorder="1" applyAlignment="1">
      <alignment vertical="center"/>
    </xf>
    <xf numFmtId="167" fontId="127" fillId="100" borderId="17" xfId="677" applyNumberFormat="1" applyFont="1" applyFill="1" applyBorder="1" applyAlignment="1">
      <alignment vertical="center"/>
    </xf>
    <xf numFmtId="167" fontId="127" fillId="100" borderId="11" xfId="677" applyNumberFormat="1" applyFont="1" applyFill="1" applyBorder="1" applyAlignment="1">
      <alignment vertical="center"/>
    </xf>
    <xf numFmtId="167" fontId="105" fillId="100" borderId="11" xfId="677" applyNumberFormat="1" applyFont="1" applyFill="1" applyBorder="1" applyAlignment="1">
      <alignment vertical="center"/>
    </xf>
    <xf numFmtId="167" fontId="105" fillId="100" borderId="0" xfId="677" applyNumberFormat="1" applyFont="1" applyFill="1" applyBorder="1" applyAlignment="1">
      <alignment vertical="center"/>
    </xf>
    <xf numFmtId="167" fontId="105" fillId="100" borderId="17" xfId="677" applyNumberFormat="1" applyFont="1" applyFill="1" applyBorder="1" applyAlignment="1">
      <alignment vertical="center"/>
    </xf>
    <xf numFmtId="167" fontId="144" fillId="100" borderId="7" xfId="677" applyNumberFormat="1" applyFont="1" applyFill="1" applyBorder="1" applyAlignment="1">
      <alignment vertical="center"/>
    </xf>
    <xf numFmtId="167" fontId="144" fillId="100" borderId="11" xfId="677" applyNumberFormat="1" applyFont="1" applyFill="1" applyBorder="1" applyAlignment="1">
      <alignment vertical="center"/>
    </xf>
    <xf numFmtId="167" fontId="144" fillId="100" borderId="0" xfId="677" applyNumberFormat="1" applyFont="1" applyFill="1" applyBorder="1" applyAlignment="1">
      <alignment vertical="center"/>
    </xf>
    <xf numFmtId="167" fontId="144" fillId="100" borderId="17" xfId="677" applyNumberFormat="1" applyFont="1" applyFill="1" applyBorder="1" applyAlignment="1">
      <alignment vertical="center"/>
    </xf>
    <xf numFmtId="167" fontId="127" fillId="100" borderId="7" xfId="677" applyNumberFormat="1" applyFont="1" applyFill="1" applyBorder="1" applyAlignment="1">
      <alignment vertical="center"/>
    </xf>
    <xf numFmtId="164" fontId="149" fillId="100" borderId="0" xfId="677" applyFont="1" applyFill="1" applyBorder="1"/>
    <xf numFmtId="167" fontId="46" fillId="100" borderId="45" xfId="677" applyNumberFormat="1" applyFont="1" applyFill="1" applyBorder="1" applyAlignment="1" applyProtection="1">
      <alignment horizontal="left" vertical="center"/>
      <protection locked="0"/>
    </xf>
    <xf numFmtId="167" fontId="131" fillId="100" borderId="11" xfId="677" applyNumberFormat="1" applyFont="1" applyFill="1" applyBorder="1" applyAlignment="1">
      <alignment vertical="center"/>
    </xf>
    <xf numFmtId="167" fontId="127" fillId="100" borderId="44" xfId="677" applyNumberFormat="1" applyFont="1" applyFill="1" applyBorder="1" applyAlignment="1">
      <alignment vertical="center"/>
    </xf>
    <xf numFmtId="167" fontId="105" fillId="100" borderId="44" xfId="677" applyNumberFormat="1" applyFont="1" applyFill="1" applyBorder="1" applyAlignment="1">
      <alignment vertical="center"/>
    </xf>
    <xf numFmtId="167" fontId="105" fillId="100" borderId="42" xfId="677" applyNumberFormat="1" applyFont="1" applyFill="1" applyBorder="1" applyAlignment="1">
      <alignment vertical="center"/>
    </xf>
    <xf numFmtId="167" fontId="105" fillId="100" borderId="43" xfId="677" applyNumberFormat="1" applyFont="1" applyFill="1" applyBorder="1" applyAlignment="1">
      <alignment vertical="center"/>
    </xf>
    <xf numFmtId="167" fontId="144" fillId="100" borderId="41" xfId="677" applyNumberFormat="1" applyFont="1" applyFill="1" applyBorder="1" applyAlignment="1">
      <alignment vertical="center"/>
    </xf>
    <xf numFmtId="167" fontId="144" fillId="100" borderId="44" xfId="677" applyNumberFormat="1" applyFont="1" applyFill="1" applyBorder="1" applyAlignment="1">
      <alignment vertical="center"/>
    </xf>
    <xf numFmtId="167" fontId="144" fillId="100" borderId="42" xfId="677" applyNumberFormat="1" applyFont="1" applyFill="1" applyBorder="1" applyAlignment="1">
      <alignment vertical="center"/>
    </xf>
    <xf numFmtId="167" fontId="144" fillId="100" borderId="43" xfId="677" applyNumberFormat="1" applyFont="1" applyFill="1" applyBorder="1" applyAlignment="1">
      <alignment vertical="center"/>
    </xf>
    <xf numFmtId="167" fontId="131" fillId="100" borderId="42" xfId="677" applyNumberFormat="1" applyFont="1" applyFill="1" applyBorder="1" applyAlignment="1">
      <alignment vertical="center"/>
    </xf>
    <xf numFmtId="167" fontId="127" fillId="100" borderId="42" xfId="677" applyNumberFormat="1" applyFont="1" applyFill="1" applyBorder="1" applyAlignment="1">
      <alignment vertical="center"/>
    </xf>
    <xf numFmtId="167" fontId="127" fillId="100" borderId="41" xfId="677" applyNumberFormat="1" applyFont="1" applyFill="1" applyBorder="1" applyAlignment="1">
      <alignment vertical="center"/>
    </xf>
    <xf numFmtId="167" fontId="127" fillId="100" borderId="43" xfId="677" applyNumberFormat="1" applyFont="1" applyFill="1" applyBorder="1" applyAlignment="1">
      <alignment vertical="center"/>
    </xf>
    <xf numFmtId="164" fontId="149" fillId="100" borderId="42" xfId="677" applyFont="1" applyFill="1" applyBorder="1"/>
    <xf numFmtId="164" fontId="161" fillId="0" borderId="11" xfId="677" applyFont="1" applyBorder="1" applyAlignment="1" applyProtection="1">
      <alignment horizontal="left" vertical="center" wrapText="1"/>
      <protection locked="0"/>
    </xf>
    <xf numFmtId="167" fontId="124" fillId="0" borderId="11" xfId="677" applyNumberFormat="1" applyFont="1" applyFill="1" applyBorder="1" applyAlignment="1">
      <alignment vertical="center"/>
    </xf>
    <xf numFmtId="164" fontId="162" fillId="0" borderId="10" xfId="677" applyFont="1" applyFill="1" applyBorder="1"/>
    <xf numFmtId="164" fontId="162" fillId="0" borderId="5" xfId="677" applyFont="1" applyFill="1" applyBorder="1"/>
    <xf numFmtId="164" fontId="162" fillId="0" borderId="16" xfId="677" applyFont="1" applyFill="1" applyBorder="1"/>
    <xf numFmtId="167" fontId="124" fillId="0" borderId="0" xfId="677" applyNumberFormat="1" applyFont="1" applyFill="1" applyBorder="1" applyAlignment="1">
      <alignment vertical="center"/>
    </xf>
    <xf numFmtId="164" fontId="162" fillId="0" borderId="0" xfId="677" applyFont="1" applyFill="1" applyBorder="1"/>
    <xf numFmtId="164" fontId="162" fillId="0" borderId="17" xfId="677" applyFont="1" applyFill="1" applyBorder="1"/>
    <xf numFmtId="167" fontId="130" fillId="2" borderId="11" xfId="677" applyNumberFormat="1" applyFont="1" applyFill="1" applyBorder="1" applyAlignment="1">
      <alignment vertical="center"/>
    </xf>
    <xf numFmtId="167" fontId="163" fillId="0" borderId="55" xfId="677" applyNumberFormat="1" applyFont="1" applyFill="1" applyBorder="1" applyAlignment="1">
      <alignment vertical="center"/>
    </xf>
    <xf numFmtId="167" fontId="163" fillId="0" borderId="56" xfId="677" applyNumberFormat="1" applyFont="1" applyFill="1" applyBorder="1" applyAlignment="1">
      <alignment vertical="center"/>
    </xf>
    <xf numFmtId="167" fontId="163" fillId="0" borderId="57" xfId="677" applyNumberFormat="1" applyFont="1" applyFill="1" applyBorder="1" applyAlignment="1">
      <alignment vertical="center"/>
    </xf>
    <xf numFmtId="164" fontId="164" fillId="0" borderId="58" xfId="677" applyFont="1" applyBorder="1"/>
    <xf numFmtId="167" fontId="163" fillId="0" borderId="11" xfId="677" applyNumberFormat="1" applyFont="1" applyFill="1" applyBorder="1" applyAlignment="1">
      <alignment vertical="center"/>
    </xf>
    <xf numFmtId="167" fontId="163" fillId="0" borderId="0" xfId="677" applyNumberFormat="1" applyFont="1" applyFill="1" applyBorder="1" applyAlignment="1">
      <alignment vertical="center"/>
    </xf>
    <xf numFmtId="167" fontId="130" fillId="0" borderId="7" xfId="677" applyNumberFormat="1" applyFont="1" applyFill="1" applyBorder="1" applyAlignment="1">
      <alignment vertical="center"/>
    </xf>
    <xf numFmtId="164" fontId="165" fillId="2" borderId="0" xfId="677" applyFont="1" applyFill="1" applyBorder="1"/>
    <xf numFmtId="167" fontId="163" fillId="0" borderId="17" xfId="677" applyNumberFormat="1" applyFont="1" applyFill="1" applyBorder="1" applyAlignment="1">
      <alignment vertical="center"/>
    </xf>
    <xf numFmtId="164" fontId="165" fillId="0" borderId="0" xfId="677" applyFont="1" applyBorder="1"/>
    <xf numFmtId="49" fontId="140" fillId="0" borderId="11" xfId="677" applyNumberFormat="1" applyFont="1" applyFill="1" applyBorder="1" applyAlignment="1" applyProtection="1">
      <alignment horizontal="left" vertical="center"/>
      <protection locked="0"/>
    </xf>
    <xf numFmtId="167" fontId="167" fillId="0" borderId="0" xfId="677" applyNumberFormat="1" applyFont="1" applyFill="1" applyBorder="1" applyAlignment="1">
      <alignment vertical="center"/>
    </xf>
    <xf numFmtId="167" fontId="167" fillId="0" borderId="0" xfId="677" applyNumberFormat="1" applyFont="1" applyFill="1" applyBorder="1"/>
    <xf numFmtId="167" fontId="167" fillId="0" borderId="17" xfId="677" applyNumberFormat="1" applyFont="1" applyFill="1" applyBorder="1"/>
    <xf numFmtId="167" fontId="168" fillId="0" borderId="0" xfId="677" applyNumberFormat="1" applyFont="1" applyFill="1" applyBorder="1"/>
    <xf numFmtId="167" fontId="168" fillId="0" borderId="7" xfId="677" applyNumberFormat="1" applyFont="1" applyFill="1" applyBorder="1"/>
    <xf numFmtId="167" fontId="168" fillId="0" borderId="17" xfId="677" applyNumberFormat="1" applyFont="1" applyFill="1" applyBorder="1"/>
    <xf numFmtId="167" fontId="163" fillId="0" borderId="7" xfId="677" applyNumberFormat="1" applyFont="1" applyFill="1" applyBorder="1" applyAlignment="1">
      <alignment vertical="center"/>
    </xf>
    <xf numFmtId="167" fontId="169" fillId="2" borderId="0" xfId="677" applyNumberFormat="1" applyFont="1" applyFill="1" applyBorder="1"/>
    <xf numFmtId="164" fontId="85" fillId="0" borderId="0" xfId="677" applyFont="1" applyBorder="1"/>
    <xf numFmtId="49" fontId="140" fillId="0" borderId="6" xfId="677" applyNumberFormat="1" applyFont="1" applyFill="1" applyBorder="1" applyAlignment="1" applyProtection="1">
      <alignment horizontal="left" vertical="center"/>
      <protection locked="0"/>
    </xf>
    <xf numFmtId="167" fontId="167" fillId="0" borderId="12" xfId="677" applyNumberFormat="1" applyFont="1" applyFill="1" applyBorder="1" applyAlignment="1">
      <alignment vertical="center"/>
    </xf>
    <xf numFmtId="167" fontId="167" fillId="0" borderId="12" xfId="677" applyNumberFormat="1" applyFont="1" applyFill="1" applyBorder="1"/>
    <xf numFmtId="167" fontId="167" fillId="0" borderId="47" xfId="677" applyNumberFormat="1" applyFont="1" applyFill="1" applyBorder="1"/>
    <xf numFmtId="167" fontId="168" fillId="0" borderId="12" xfId="677" applyNumberFormat="1" applyFont="1" applyBorder="1"/>
    <xf numFmtId="167" fontId="168" fillId="0" borderId="8" xfId="677" applyNumberFormat="1" applyFont="1" applyBorder="1"/>
    <xf numFmtId="167" fontId="168" fillId="0" borderId="47" xfId="677" applyNumberFormat="1" applyFont="1" applyBorder="1"/>
    <xf numFmtId="167" fontId="130" fillId="2" borderId="6" xfId="677" applyNumberFormat="1" applyFont="1" applyFill="1" applyBorder="1" applyAlignment="1">
      <alignment vertical="center"/>
    </xf>
    <xf numFmtId="167" fontId="163" fillId="0" borderId="6" xfId="677" applyNumberFormat="1" applyFont="1" applyFill="1" applyBorder="1" applyAlignment="1">
      <alignment vertical="center"/>
    </xf>
    <xf numFmtId="167" fontId="163" fillId="0" borderId="12" xfId="677" applyNumberFormat="1" applyFont="1" applyFill="1" applyBorder="1" applyAlignment="1">
      <alignment vertical="center"/>
    </xf>
    <xf numFmtId="167" fontId="163" fillId="0" borderId="47" xfId="677" applyNumberFormat="1" applyFont="1" applyFill="1" applyBorder="1" applyAlignment="1">
      <alignment vertical="center"/>
    </xf>
    <xf numFmtId="167" fontId="163" fillId="0" borderId="8" xfId="677" applyNumberFormat="1" applyFont="1" applyFill="1" applyBorder="1" applyAlignment="1">
      <alignment vertical="center"/>
    </xf>
    <xf numFmtId="167" fontId="130" fillId="0" borderId="8" xfId="677" applyNumberFormat="1" applyFont="1" applyFill="1" applyBorder="1" applyAlignment="1">
      <alignment vertical="center"/>
    </xf>
    <xf numFmtId="164" fontId="85" fillId="0" borderId="12" xfId="677" applyFont="1" applyBorder="1"/>
    <xf numFmtId="181" fontId="170" fillId="0" borderId="2" xfId="677" applyNumberFormat="1" applyFont="1" applyFill="1" applyBorder="1" applyAlignment="1">
      <alignment horizontal="centerContinuous" vertical="center"/>
    </xf>
    <xf numFmtId="166" fontId="63" fillId="0" borderId="0" xfId="677" applyNumberFormat="1" applyFont="1" applyFill="1"/>
    <xf numFmtId="164" fontId="64" fillId="0" borderId="9" xfId="677" applyFont="1" applyBorder="1" applyAlignment="1" applyProtection="1">
      <alignment vertical="center"/>
      <protection locked="0"/>
    </xf>
    <xf numFmtId="164" fontId="57" fillId="0" borderId="7" xfId="677" applyFont="1" applyBorder="1" applyAlignment="1" applyProtection="1">
      <alignment horizontal="center" vertical="center"/>
      <protection locked="0"/>
    </xf>
    <xf numFmtId="181" fontId="98" fillId="98" borderId="9" xfId="677" applyNumberFormat="1" applyFont="1" applyFill="1" applyBorder="1" applyAlignment="1">
      <alignment horizontal="centerContinuous" vertical="center"/>
    </xf>
    <xf numFmtId="164" fontId="118" fillId="0" borderId="7" xfId="677" applyFont="1" applyBorder="1" applyAlignment="1" applyProtection="1">
      <alignment horizontal="left" vertical="center" wrapText="1"/>
      <protection locked="0"/>
    </xf>
    <xf numFmtId="164" fontId="73" fillId="0" borderId="9" xfId="677" applyFont="1" applyFill="1" applyBorder="1" applyAlignment="1" applyProtection="1">
      <alignment horizontal="left" vertical="center" wrapText="1"/>
      <protection locked="0"/>
    </xf>
    <xf numFmtId="167" fontId="104" fillId="0" borderId="3" xfId="677" applyNumberFormat="1" applyFont="1" applyFill="1" applyBorder="1" applyAlignment="1">
      <alignment vertical="center"/>
    </xf>
    <xf numFmtId="167" fontId="104" fillId="0" borderId="9" xfId="677" applyNumberFormat="1" applyFont="1" applyFill="1" applyBorder="1" applyAlignment="1">
      <alignment vertical="center"/>
    </xf>
    <xf numFmtId="167" fontId="104" fillId="0" borderId="4" xfId="677" applyNumberFormat="1" applyFont="1" applyFill="1" applyBorder="1" applyAlignment="1">
      <alignment vertical="center"/>
    </xf>
    <xf numFmtId="164" fontId="107" fillId="0" borderId="7" xfId="677" applyFont="1" applyFill="1" applyBorder="1" applyAlignment="1" applyProtection="1">
      <alignment horizontal="left" vertical="center" wrapText="1"/>
      <protection locked="0"/>
    </xf>
    <xf numFmtId="164" fontId="116" fillId="0" borderId="7" xfId="677" applyFont="1" applyFill="1" applyBorder="1" applyAlignment="1" applyProtection="1">
      <alignment horizontal="left" vertical="center" wrapText="1"/>
      <protection locked="0"/>
    </xf>
    <xf numFmtId="164" fontId="118" fillId="0" borderId="7" xfId="677" applyFont="1" applyFill="1" applyBorder="1" applyAlignment="1" applyProtection="1">
      <alignment horizontal="left" vertical="center" wrapText="1"/>
      <protection locked="0"/>
    </xf>
    <xf numFmtId="164" fontId="119" fillId="0" borderId="7" xfId="677" applyFont="1" applyFill="1" applyBorder="1" applyAlignment="1" applyProtection="1">
      <alignment horizontal="left" vertical="center" wrapText="1" indent="1"/>
      <protection locked="0"/>
    </xf>
    <xf numFmtId="167" fontId="171" fillId="0" borderId="0" xfId="677" applyNumberFormat="1" applyFont="1" applyFill="1" applyBorder="1" applyAlignment="1">
      <alignment vertical="center"/>
    </xf>
    <xf numFmtId="167" fontId="171" fillId="0" borderId="7" xfId="677" applyNumberFormat="1" applyFont="1" applyFill="1" applyBorder="1" applyAlignment="1">
      <alignment vertical="center"/>
    </xf>
    <xf numFmtId="167" fontId="171" fillId="0" borderId="17" xfId="677" applyNumberFormat="1" applyFont="1" applyFill="1" applyBorder="1" applyAlignment="1">
      <alignment vertical="center"/>
    </xf>
    <xf numFmtId="164" fontId="73" fillId="0" borderId="7" xfId="677" applyFont="1" applyFill="1" applyBorder="1" applyAlignment="1" applyProtection="1">
      <alignment horizontal="left" vertical="center" wrapText="1"/>
      <protection locked="0"/>
    </xf>
    <xf numFmtId="164" fontId="122" fillId="0" borderId="7" xfId="677" applyFont="1" applyBorder="1" applyAlignment="1" applyProtection="1">
      <alignment horizontal="left" vertical="center" wrapText="1"/>
      <protection locked="0"/>
    </xf>
    <xf numFmtId="164" fontId="73" fillId="0" borderId="7" xfId="677" applyFont="1" applyBorder="1" applyAlignment="1" applyProtection="1">
      <alignment horizontal="left" vertical="center" wrapText="1"/>
      <protection locked="0"/>
    </xf>
    <xf numFmtId="164" fontId="118" fillId="0" borderId="8" xfId="677" applyFont="1" applyBorder="1" applyAlignment="1" applyProtection="1">
      <alignment horizontal="left" vertical="center" wrapText="1"/>
      <protection locked="0"/>
    </xf>
    <xf numFmtId="167" fontId="172" fillId="100" borderId="50" xfId="677" applyNumberFormat="1" applyFont="1" applyFill="1" applyBorder="1" applyAlignment="1" applyProtection="1">
      <alignment horizontal="left" vertical="center"/>
      <protection locked="0"/>
    </xf>
    <xf numFmtId="167" fontId="127" fillId="97" borderId="49" xfId="677" applyNumberFormat="1" applyFont="1" applyFill="1" applyBorder="1" applyAlignment="1">
      <alignment vertical="center"/>
    </xf>
    <xf numFmtId="167" fontId="127" fillId="97" borderId="50" xfId="677" applyNumberFormat="1" applyFont="1" applyFill="1" applyBorder="1" applyAlignment="1">
      <alignment vertical="center"/>
    </xf>
    <xf numFmtId="167" fontId="127" fillId="97" borderId="51" xfId="677" applyNumberFormat="1" applyFont="1" applyFill="1" applyBorder="1" applyAlignment="1">
      <alignment vertical="center"/>
    </xf>
    <xf numFmtId="167" fontId="136" fillId="0" borderId="17" xfId="677" applyNumberFormat="1" applyFont="1" applyFill="1" applyBorder="1" applyAlignment="1">
      <alignment vertical="center"/>
    </xf>
    <xf numFmtId="164" fontId="173" fillId="0" borderId="8" xfId="677" applyFont="1" applyFill="1" applyBorder="1" applyAlignment="1" applyProtection="1">
      <alignment horizontal="left" vertical="center" wrapText="1"/>
      <protection locked="0"/>
    </xf>
    <xf numFmtId="167" fontId="103" fillId="0" borderId="12" xfId="677" applyNumberFormat="1" applyFont="1" applyFill="1" applyBorder="1" applyAlignment="1">
      <alignment vertical="center"/>
    </xf>
    <xf numFmtId="167" fontId="112" fillId="0" borderId="47" xfId="677" applyNumberFormat="1" applyFont="1" applyFill="1" applyBorder="1" applyAlignment="1">
      <alignment vertical="center"/>
    </xf>
    <xf numFmtId="167" fontId="172" fillId="100" borderId="54" xfId="677" applyNumberFormat="1" applyFont="1" applyFill="1" applyBorder="1" applyAlignment="1" applyProtection="1">
      <alignment horizontal="left" vertical="center"/>
      <protection locked="0"/>
    </xf>
    <xf numFmtId="164" fontId="128" fillId="0" borderId="17" xfId="677" applyFont="1" applyBorder="1"/>
    <xf numFmtId="167" fontId="172" fillId="100" borderId="47" xfId="677" applyNumberFormat="1" applyFont="1" applyFill="1" applyBorder="1" applyAlignment="1" applyProtection="1">
      <alignment horizontal="left" vertical="center"/>
      <protection locked="0"/>
    </xf>
    <xf numFmtId="49" fontId="118" fillId="0" borderId="7" xfId="677" applyNumberFormat="1" applyFont="1" applyFill="1" applyBorder="1" applyAlignment="1" applyProtection="1">
      <alignment horizontal="left" vertical="center"/>
      <protection locked="0"/>
    </xf>
    <xf numFmtId="49" fontId="118" fillId="0" borderId="8" xfId="677" applyNumberFormat="1" applyFont="1" applyFill="1" applyBorder="1" applyAlignment="1" applyProtection="1">
      <alignment horizontal="left" vertical="center"/>
      <protection locked="0"/>
    </xf>
    <xf numFmtId="167" fontId="151" fillId="0" borderId="12" xfId="677" applyNumberFormat="1" applyFont="1" applyFill="1" applyBorder="1" applyAlignment="1">
      <alignment vertical="center"/>
    </xf>
    <xf numFmtId="164" fontId="168" fillId="0" borderId="54" xfId="677" applyFont="1" applyBorder="1" applyAlignment="1" applyProtection="1">
      <alignment horizontal="left" vertical="center" wrapText="1"/>
      <protection locked="0"/>
    </xf>
    <xf numFmtId="167" fontId="174" fillId="0" borderId="52" xfId="677" applyNumberFormat="1" applyFont="1" applyFill="1" applyBorder="1" applyAlignment="1">
      <alignment vertical="center"/>
    </xf>
    <xf numFmtId="167" fontId="175" fillId="0" borderId="52" xfId="677" applyNumberFormat="1" applyFont="1" applyFill="1" applyBorder="1" applyAlignment="1">
      <alignment vertical="center"/>
    </xf>
    <xf numFmtId="167" fontId="143" fillId="0" borderId="52" xfId="677" applyNumberFormat="1" applyFont="1" applyFill="1" applyBorder="1" applyAlignment="1">
      <alignment vertical="center"/>
    </xf>
    <xf numFmtId="167" fontId="102" fillId="0" borderId="52" xfId="677" applyNumberFormat="1" applyFont="1" applyFill="1" applyBorder="1" applyAlignment="1">
      <alignment vertical="center"/>
    </xf>
    <xf numFmtId="167" fontId="102" fillId="0" borderId="54" xfId="677" applyNumberFormat="1" applyFont="1" applyFill="1" applyBorder="1" applyAlignment="1">
      <alignment vertical="center"/>
    </xf>
    <xf numFmtId="167" fontId="102" fillId="0" borderId="53" xfId="677" applyNumberFormat="1" applyFont="1" applyFill="1" applyBorder="1" applyAlignment="1">
      <alignment vertical="center"/>
    </xf>
    <xf numFmtId="49" fontId="118" fillId="0" borderId="7" xfId="677" applyNumberFormat="1" applyFont="1" applyFill="1" applyBorder="1" applyAlignment="1" applyProtection="1">
      <alignment horizontal="left" vertical="center" wrapText="1"/>
      <protection locked="0"/>
    </xf>
    <xf numFmtId="167" fontId="172" fillId="100" borderId="9" xfId="677" applyNumberFormat="1" applyFont="1" applyFill="1" applyBorder="1" applyAlignment="1" applyProtection="1">
      <alignment horizontal="left" vertical="center" wrapText="1"/>
      <protection locked="0"/>
    </xf>
    <xf numFmtId="164" fontId="172" fillId="0" borderId="54" xfId="677" applyFont="1" applyBorder="1" applyAlignment="1" applyProtection="1">
      <alignment horizontal="left" vertical="center"/>
      <protection locked="0"/>
    </xf>
    <xf numFmtId="167" fontId="103" fillId="0" borderId="52" xfId="677" applyNumberFormat="1" applyFont="1" applyFill="1" applyBorder="1" applyAlignment="1">
      <alignment vertical="center"/>
    </xf>
    <xf numFmtId="167" fontId="100" fillId="0" borderId="52" xfId="677" applyNumberFormat="1" applyFont="1" applyFill="1" applyBorder="1" applyAlignment="1">
      <alignment vertical="center"/>
    </xf>
    <xf numFmtId="167" fontId="114" fillId="0" borderId="52" xfId="677" applyNumberFormat="1" applyFont="1" applyFill="1" applyBorder="1" applyAlignment="1">
      <alignment vertical="center"/>
    </xf>
    <xf numFmtId="167" fontId="100" fillId="0" borderId="54" xfId="677" applyNumberFormat="1" applyFont="1" applyFill="1" applyBorder="1" applyAlignment="1">
      <alignment vertical="center"/>
    </xf>
    <xf numFmtId="167" fontId="100" fillId="0" borderId="53" xfId="677" applyNumberFormat="1" applyFont="1" applyFill="1" applyBorder="1" applyAlignment="1">
      <alignment vertical="center"/>
    </xf>
    <xf numFmtId="164" fontId="176" fillId="0" borderId="7" xfId="677" applyFont="1" applyBorder="1" applyAlignment="1" applyProtection="1">
      <alignment horizontal="left" vertical="center" wrapText="1"/>
      <protection locked="0"/>
    </xf>
    <xf numFmtId="167" fontId="168" fillId="0" borderId="0" xfId="677" applyNumberFormat="1" applyFont="1" applyFill="1" applyBorder="1" applyAlignment="1">
      <alignment vertical="center"/>
    </xf>
    <xf numFmtId="167" fontId="168" fillId="0" borderId="16" xfId="677" applyNumberFormat="1" applyFont="1" applyFill="1" applyBorder="1" applyAlignment="1">
      <alignment vertical="center"/>
    </xf>
    <xf numFmtId="167" fontId="168" fillId="0" borderId="5" xfId="677" applyNumberFormat="1" applyFont="1" applyFill="1" applyBorder="1" applyAlignment="1">
      <alignment vertical="center"/>
    </xf>
    <xf numFmtId="49" fontId="122" fillId="0" borderId="7" xfId="677" applyNumberFormat="1" applyFont="1" applyFill="1" applyBorder="1" applyAlignment="1" applyProtection="1">
      <alignment horizontal="left" vertical="center"/>
      <protection locked="0"/>
    </xf>
    <xf numFmtId="167" fontId="167" fillId="0" borderId="7" xfId="677" applyNumberFormat="1" applyFont="1" applyFill="1" applyBorder="1"/>
    <xf numFmtId="49" fontId="122" fillId="0" borderId="8" xfId="677" applyNumberFormat="1" applyFont="1" applyFill="1" applyBorder="1" applyAlignment="1" applyProtection="1">
      <alignment horizontal="left" vertical="center"/>
      <protection locked="0"/>
    </xf>
    <xf numFmtId="167" fontId="167" fillId="0" borderId="12" xfId="677" applyNumberFormat="1" applyFont="1" applyBorder="1"/>
    <xf numFmtId="167" fontId="167" fillId="0" borderId="8" xfId="677" applyNumberFormat="1" applyFont="1" applyBorder="1"/>
    <xf numFmtId="167" fontId="167" fillId="0" borderId="47" xfId="677" applyNumberFormat="1" applyFont="1" applyBorder="1"/>
    <xf numFmtId="164" fontId="85" fillId="7" borderId="0" xfId="677" applyFont="1" applyFill="1"/>
    <xf numFmtId="164" fontId="177" fillId="0" borderId="0" xfId="677" applyFont="1" applyFill="1" applyAlignment="1">
      <alignment horizontal="center" vertical="center"/>
    </xf>
    <xf numFmtId="181" fontId="95" fillId="0" borderId="59" xfId="677" applyNumberFormat="1" applyFont="1" applyFill="1" applyBorder="1" applyAlignment="1">
      <alignment horizontal="center" vertical="center"/>
    </xf>
    <xf numFmtId="181" fontId="98" fillId="98" borderId="19" xfId="677" applyNumberFormat="1" applyFont="1" applyFill="1" applyBorder="1" applyAlignment="1">
      <alignment horizontal="center" vertical="center"/>
    </xf>
    <xf numFmtId="17" fontId="68" fillId="0" borderId="9" xfId="677" applyNumberFormat="1" applyFont="1" applyFill="1" applyBorder="1" applyAlignment="1" applyProtection="1">
      <alignment horizontal="center" vertical="center" wrapText="1"/>
      <protection locked="0"/>
    </xf>
    <xf numFmtId="0" fontId="68" fillId="0" borderId="9" xfId="677" applyNumberFormat="1" applyFont="1" applyFill="1" applyBorder="1" applyAlignment="1" applyProtection="1">
      <alignment horizontal="center" vertical="center" wrapText="1"/>
      <protection locked="0"/>
    </xf>
    <xf numFmtId="1" fontId="178" fillId="0" borderId="9" xfId="677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677" applyFont="1" applyFill="1" applyBorder="1" applyAlignment="1">
      <alignment horizontal="center" vertical="center"/>
    </xf>
    <xf numFmtId="164" fontId="18" fillId="0" borderId="59" xfId="677" applyFont="1" applyBorder="1" applyAlignment="1" applyProtection="1">
      <alignment vertical="center" wrapText="1"/>
      <protection locked="0"/>
    </xf>
    <xf numFmtId="164" fontId="63" fillId="2" borderId="10" xfId="677" applyFont="1" applyFill="1" applyBorder="1"/>
    <xf numFmtId="164" fontId="63" fillId="0" borderId="10" xfId="677" applyFont="1" applyFill="1" applyBorder="1"/>
    <xf numFmtId="164" fontId="63" fillId="0" borderId="10" xfId="677" applyFont="1" applyBorder="1"/>
    <xf numFmtId="164" fontId="180" fillId="11" borderId="19" xfId="677" applyNumberFormat="1" applyFont="1" applyFill="1" applyBorder="1" applyAlignment="1" applyProtection="1">
      <alignment vertical="center"/>
      <protection locked="0"/>
    </xf>
    <xf numFmtId="167" fontId="181" fillId="11" borderId="11" xfId="677" applyNumberFormat="1" applyFont="1" applyFill="1" applyBorder="1" applyAlignment="1" applyProtection="1">
      <alignment vertical="center"/>
      <protection locked="0"/>
    </xf>
    <xf numFmtId="167" fontId="181" fillId="11" borderId="0" xfId="677" applyNumberFormat="1" applyFont="1" applyFill="1" applyBorder="1" applyAlignment="1" applyProtection="1">
      <alignment vertical="center"/>
      <protection locked="0"/>
    </xf>
    <xf numFmtId="167" fontId="182" fillId="11" borderId="0" xfId="677" applyNumberFormat="1" applyFont="1" applyFill="1" applyBorder="1" applyAlignment="1" applyProtection="1">
      <alignment vertical="center"/>
      <protection locked="0"/>
    </xf>
    <xf numFmtId="167" fontId="182" fillId="11" borderId="7" xfId="677" applyNumberFormat="1" applyFont="1" applyFill="1" applyBorder="1" applyAlignment="1" applyProtection="1">
      <alignment vertical="center"/>
      <protection locked="0"/>
    </xf>
    <xf numFmtId="167" fontId="182" fillId="11" borderId="17" xfId="677" applyNumberFormat="1" applyFont="1" applyFill="1" applyBorder="1" applyAlignment="1" applyProtection="1">
      <alignment vertical="center"/>
      <protection locked="0"/>
    </xf>
    <xf numFmtId="164" fontId="46" fillId="0" borderId="19" xfId="677" applyNumberFormat="1" applyFont="1" applyBorder="1" applyAlignment="1" applyProtection="1">
      <alignment vertical="center"/>
      <protection locked="0"/>
    </xf>
    <xf numFmtId="167" fontId="181" fillId="0" borderId="11" xfId="677" applyNumberFormat="1" applyFont="1" applyBorder="1" applyAlignment="1" applyProtection="1">
      <alignment vertical="center"/>
      <protection locked="0"/>
    </xf>
    <xf numFmtId="167" fontId="181" fillId="0" borderId="0" xfId="677" applyNumberFormat="1" applyFont="1" applyBorder="1" applyAlignment="1" applyProtection="1">
      <alignment vertical="center"/>
      <protection locked="0"/>
    </xf>
    <xf numFmtId="167" fontId="182" fillId="0" borderId="0" xfId="677" applyNumberFormat="1" applyFont="1" applyBorder="1" applyAlignment="1" applyProtection="1">
      <alignment vertical="center"/>
      <protection locked="0"/>
    </xf>
    <xf numFmtId="167" fontId="182" fillId="0" borderId="7" xfId="677" applyNumberFormat="1" applyFont="1" applyBorder="1" applyAlignment="1" applyProtection="1">
      <alignment vertical="center"/>
      <protection locked="0"/>
    </xf>
    <xf numFmtId="167" fontId="182" fillId="0" borderId="0" xfId="677" applyNumberFormat="1" applyFont="1" applyFill="1" applyBorder="1" applyAlignment="1" applyProtection="1">
      <alignment vertical="center"/>
      <protection locked="0"/>
    </xf>
    <xf numFmtId="167" fontId="182" fillId="0" borderId="17" xfId="677" applyNumberFormat="1" applyFont="1" applyFill="1" applyBorder="1" applyAlignment="1" applyProtection="1">
      <alignment vertical="center"/>
      <protection locked="0"/>
    </xf>
    <xf numFmtId="164" fontId="46" fillId="0" borderId="19" xfId="677" applyNumberFormat="1" applyFont="1" applyFill="1" applyBorder="1" applyAlignment="1" applyProtection="1">
      <alignment vertical="center"/>
      <protection locked="0"/>
    </xf>
    <xf numFmtId="167" fontId="181" fillId="0" borderId="11" xfId="677" applyNumberFormat="1" applyFont="1" applyFill="1" applyBorder="1" applyAlignment="1" applyProtection="1">
      <alignment vertical="center"/>
      <protection locked="0"/>
    </xf>
    <xf numFmtId="167" fontId="181" fillId="0" borderId="0" xfId="677" applyNumberFormat="1" applyFont="1" applyFill="1" applyBorder="1" applyAlignment="1" applyProtection="1">
      <alignment vertical="center"/>
      <protection locked="0"/>
    </xf>
    <xf numFmtId="167" fontId="182" fillId="0" borderId="7" xfId="677" applyNumberFormat="1" applyFont="1" applyFill="1" applyBorder="1" applyAlignment="1" applyProtection="1">
      <alignment vertical="center"/>
      <protection locked="0"/>
    </xf>
    <xf numFmtId="164" fontId="183" fillId="0" borderId="19" xfId="677" applyNumberFormat="1" applyFont="1" applyFill="1" applyBorder="1" applyAlignment="1" applyProtection="1">
      <alignment vertical="center"/>
      <protection locked="0"/>
    </xf>
    <xf numFmtId="167" fontId="184" fillId="0" borderId="0" xfId="677" applyNumberFormat="1" applyFont="1" applyFill="1" applyBorder="1" applyAlignment="1" applyProtection="1">
      <alignment vertical="center"/>
      <protection locked="0"/>
    </xf>
    <xf numFmtId="167" fontId="184" fillId="0" borderId="7" xfId="677" applyNumberFormat="1" applyFont="1" applyFill="1" applyBorder="1" applyAlignment="1" applyProtection="1">
      <alignment vertical="center"/>
      <protection locked="0"/>
    </xf>
    <xf numFmtId="167" fontId="184" fillId="0" borderId="17" xfId="677" applyNumberFormat="1" applyFont="1" applyFill="1" applyBorder="1" applyAlignment="1" applyProtection="1">
      <alignment vertical="center"/>
      <protection locked="0"/>
    </xf>
    <xf numFmtId="167" fontId="185" fillId="0" borderId="11" xfId="677" applyNumberFormat="1" applyFont="1" applyFill="1" applyBorder="1" applyAlignment="1" applyProtection="1">
      <alignment vertical="center"/>
      <protection locked="0"/>
    </xf>
    <xf numFmtId="167" fontId="185" fillId="0" borderId="0" xfId="677" applyNumberFormat="1" applyFont="1" applyFill="1" applyBorder="1" applyAlignment="1" applyProtection="1">
      <alignment vertical="center"/>
      <protection locked="0"/>
    </xf>
    <xf numFmtId="164" fontId="183" fillId="0" borderId="18" xfId="677" applyNumberFormat="1" applyFont="1" applyBorder="1" applyAlignment="1" applyProtection="1">
      <alignment vertical="center"/>
      <protection locked="0"/>
    </xf>
    <xf numFmtId="167" fontId="185" fillId="0" borderId="45" xfId="677" applyNumberFormat="1" applyFont="1" applyBorder="1" applyAlignment="1" applyProtection="1">
      <alignment vertical="center"/>
      <protection locked="0"/>
    </xf>
    <xf numFmtId="167" fontId="185" fillId="0" borderId="13" xfId="677" applyNumberFormat="1" applyFont="1" applyBorder="1" applyAlignment="1" applyProtection="1">
      <alignment vertical="center"/>
      <protection locked="0"/>
    </xf>
    <xf numFmtId="167" fontId="184" fillId="0" borderId="13" xfId="677" applyNumberFormat="1" applyFont="1" applyBorder="1" applyAlignment="1" applyProtection="1">
      <alignment vertical="center"/>
      <protection locked="0"/>
    </xf>
    <xf numFmtId="167" fontId="184" fillId="0" borderId="14" xfId="677" applyNumberFormat="1" applyFont="1" applyBorder="1" applyAlignment="1" applyProtection="1">
      <alignment vertical="center"/>
      <protection locked="0"/>
    </xf>
    <xf numFmtId="167" fontId="184" fillId="0" borderId="13" xfId="677" applyNumberFormat="1" applyFont="1" applyFill="1" applyBorder="1" applyAlignment="1" applyProtection="1">
      <alignment vertical="center"/>
      <protection locked="0"/>
    </xf>
    <xf numFmtId="167" fontId="184" fillId="0" borderId="46" xfId="677" applyNumberFormat="1" applyFont="1" applyFill="1" applyBorder="1" applyAlignment="1" applyProtection="1">
      <alignment vertical="center"/>
      <protection locked="0"/>
    </xf>
    <xf numFmtId="164" fontId="63" fillId="2" borderId="13" xfId="677" applyFont="1" applyFill="1" applyBorder="1"/>
    <xf numFmtId="164" fontId="63" fillId="0" borderId="13" xfId="677" applyFont="1" applyFill="1" applyBorder="1"/>
    <xf numFmtId="164" fontId="186" fillId="11" borderId="11" xfId="677" applyFont="1" applyFill="1" applyBorder="1" applyAlignment="1" applyProtection="1">
      <alignment vertical="center" wrapText="1"/>
      <protection locked="0"/>
    </xf>
    <xf numFmtId="167" fontId="99" fillId="11" borderId="11" xfId="677" applyNumberFormat="1" applyFont="1" applyFill="1" applyBorder="1" applyAlignment="1" applyProtection="1">
      <alignment vertical="center"/>
      <protection locked="0"/>
    </xf>
    <xf numFmtId="167" fontId="99" fillId="11" borderId="0" xfId="677" applyNumberFormat="1" applyFont="1" applyFill="1" applyBorder="1" applyAlignment="1" applyProtection="1">
      <alignment vertical="center"/>
      <protection locked="0"/>
    </xf>
    <xf numFmtId="167" fontId="188" fillId="11" borderId="0" xfId="677" applyNumberFormat="1" applyFont="1" applyFill="1" applyBorder="1" applyAlignment="1" applyProtection="1">
      <alignment vertical="center"/>
      <protection locked="0"/>
    </xf>
    <xf numFmtId="164" fontId="189" fillId="8" borderId="11" xfId="677" applyFont="1" applyFill="1" applyBorder="1" applyAlignment="1" applyProtection="1">
      <alignment vertical="center" wrapText="1"/>
      <protection locked="0"/>
    </xf>
    <xf numFmtId="167" fontId="190" fillId="0" borderId="11" xfId="677" applyNumberFormat="1" applyFont="1" applyBorder="1" applyAlignment="1" applyProtection="1">
      <alignment vertical="center"/>
      <protection locked="0"/>
    </xf>
    <xf numFmtId="167" fontId="190" fillId="0" borderId="0" xfId="677" applyNumberFormat="1" applyFont="1" applyBorder="1" applyAlignment="1" applyProtection="1">
      <alignment vertical="center"/>
      <protection locked="0"/>
    </xf>
    <xf numFmtId="167" fontId="191" fillId="0" borderId="0" xfId="677" applyNumberFormat="1" applyFont="1" applyBorder="1" applyAlignment="1" applyProtection="1">
      <alignment vertical="center"/>
      <protection locked="0"/>
    </xf>
    <xf numFmtId="167" fontId="184" fillId="0" borderId="7" xfId="677" applyNumberFormat="1" applyFont="1" applyBorder="1" applyAlignment="1" applyProtection="1">
      <alignment vertical="center"/>
      <protection locked="0"/>
    </xf>
    <xf numFmtId="167" fontId="184" fillId="0" borderId="0" xfId="677" applyNumberFormat="1" applyFont="1" applyBorder="1" applyAlignment="1" applyProtection="1">
      <alignment vertical="center"/>
      <protection locked="0"/>
    </xf>
    <xf numFmtId="164" fontId="192" fillId="8" borderId="6" xfId="677" applyFont="1" applyFill="1" applyBorder="1" applyAlignment="1" applyProtection="1">
      <alignment horizontal="left" vertical="center" wrapText="1"/>
      <protection locked="0"/>
    </xf>
    <xf numFmtId="167" fontId="193" fillId="0" borderId="6" xfId="677" applyNumberFormat="1" applyFont="1" applyBorder="1" applyAlignment="1" applyProtection="1">
      <alignment vertical="center"/>
      <protection locked="0"/>
    </xf>
    <xf numFmtId="167" fontId="193" fillId="0" borderId="12" xfId="677" applyNumberFormat="1" applyFont="1" applyBorder="1" applyAlignment="1" applyProtection="1">
      <alignment vertical="center"/>
      <protection locked="0"/>
    </xf>
    <xf numFmtId="167" fontId="194" fillId="0" borderId="12" xfId="677" applyNumberFormat="1" applyFont="1" applyBorder="1" applyAlignment="1" applyProtection="1">
      <alignment vertical="center"/>
      <protection locked="0"/>
    </xf>
    <xf numFmtId="167" fontId="195" fillId="0" borderId="8" xfId="677" applyNumberFormat="1" applyFont="1" applyBorder="1" applyAlignment="1" applyProtection="1">
      <alignment vertical="center"/>
      <protection locked="0"/>
    </xf>
    <xf numFmtId="167" fontId="195" fillId="0" borderId="12" xfId="677" applyNumberFormat="1" applyFont="1" applyBorder="1" applyAlignment="1" applyProtection="1">
      <alignment vertical="center"/>
      <protection locked="0"/>
    </xf>
    <xf numFmtId="167" fontId="195" fillId="0" borderId="8" xfId="677" applyNumberFormat="1" applyFont="1" applyFill="1" applyBorder="1" applyAlignment="1" applyProtection="1">
      <alignment vertical="center"/>
      <protection locked="0"/>
    </xf>
    <xf numFmtId="167" fontId="195" fillId="0" borderId="47" xfId="677" applyNumberFormat="1" applyFont="1" applyFill="1" applyBorder="1" applyAlignment="1" applyProtection="1">
      <alignment vertical="center"/>
      <protection locked="0"/>
    </xf>
    <xf numFmtId="164" fontId="63" fillId="2" borderId="12" xfId="677" applyFont="1" applyFill="1" applyBorder="1"/>
    <xf numFmtId="164" fontId="63" fillId="0" borderId="12" xfId="677" applyFont="1" applyFill="1" applyBorder="1"/>
    <xf numFmtId="164" fontId="177" fillId="0" borderId="0" xfId="677" applyFont="1" applyFill="1" applyBorder="1" applyAlignment="1">
      <alignment horizontal="center" vertical="center"/>
    </xf>
    <xf numFmtId="164" fontId="95" fillId="0" borderId="0" xfId="677" applyFont="1" applyFill="1" applyBorder="1" applyAlignment="1" applyProtection="1">
      <alignment vertical="center"/>
      <protection locked="0"/>
    </xf>
    <xf numFmtId="164" fontId="68" fillId="0" borderId="12" xfId="677" applyFont="1" applyFill="1" applyBorder="1" applyAlignment="1" applyProtection="1">
      <alignment horizontal="center" vertical="center" wrapText="1"/>
      <protection locked="0"/>
    </xf>
    <xf numFmtId="1" fontId="67" fillId="2" borderId="15" xfId="677" applyNumberFormat="1" applyFont="1" applyFill="1" applyBorder="1" applyAlignment="1" applyProtection="1">
      <alignment horizontal="center"/>
      <protection locked="0"/>
    </xf>
    <xf numFmtId="164" fontId="63" fillId="0" borderId="0" xfId="677" applyFont="1" applyBorder="1" applyAlignment="1">
      <alignment horizontal="center"/>
    </xf>
    <xf numFmtId="164" fontId="68" fillId="0" borderId="9" xfId="677" applyFont="1" applyFill="1" applyBorder="1" applyAlignment="1" applyProtection="1">
      <alignment horizontal="center" vertical="center" wrapText="1"/>
      <protection locked="0"/>
    </xf>
    <xf numFmtId="164" fontId="68" fillId="0" borderId="4" xfId="677" applyFont="1" applyFill="1" applyBorder="1" applyAlignment="1" applyProtection="1">
      <alignment horizontal="center" vertical="center" wrapText="1"/>
      <protection locked="0"/>
    </xf>
    <xf numFmtId="1" fontId="67" fillId="2" borderId="12" xfId="677" applyNumberFormat="1" applyFont="1" applyFill="1" applyBorder="1" applyAlignment="1" applyProtection="1">
      <alignment horizontal="center" vertical="top"/>
      <protection locked="0"/>
    </xf>
    <xf numFmtId="164" fontId="1" fillId="0" borderId="9" xfId="677" applyFont="1" applyFill="1" applyBorder="1" applyAlignment="1">
      <alignment horizontal="center" vertical="center"/>
    </xf>
    <xf numFmtId="164" fontId="196" fillId="2" borderId="0" xfId="677" applyFont="1" applyFill="1" applyBorder="1"/>
    <xf numFmtId="1" fontId="106" fillId="0" borderId="0" xfId="677" applyNumberFormat="1" applyFont="1" applyFill="1" applyBorder="1" applyAlignment="1" applyProtection="1">
      <alignment horizontal="center"/>
      <protection locked="0"/>
    </xf>
    <xf numFmtId="164" fontId="18" fillId="0" borderId="19" xfId="677" applyFont="1" applyBorder="1" applyAlignment="1" applyProtection="1">
      <alignment vertical="center" wrapText="1"/>
      <protection locked="0"/>
    </xf>
    <xf numFmtId="167" fontId="197" fillId="11" borderId="0" xfId="677" applyNumberFormat="1" applyFont="1" applyFill="1" applyBorder="1" applyAlignment="1" applyProtection="1">
      <alignment vertical="center"/>
      <protection locked="0"/>
    </xf>
    <xf numFmtId="167" fontId="198" fillId="11" borderId="0" xfId="677" applyNumberFormat="1" applyFont="1" applyFill="1" applyBorder="1" applyAlignment="1" applyProtection="1">
      <alignment vertical="center"/>
      <protection locked="0"/>
    </xf>
    <xf numFmtId="167" fontId="198" fillId="11" borderId="7" xfId="677" applyNumberFormat="1" applyFont="1" applyFill="1" applyBorder="1" applyAlignment="1" applyProtection="1">
      <alignment vertical="center"/>
      <protection locked="0"/>
    </xf>
    <xf numFmtId="167" fontId="198" fillId="11" borderId="17" xfId="677" applyNumberFormat="1" applyFont="1" applyFill="1" applyBorder="1" applyAlignment="1" applyProtection="1">
      <alignment vertical="center"/>
      <protection locked="0"/>
    </xf>
    <xf numFmtId="165" fontId="104" fillId="2" borderId="0" xfId="677" applyNumberFormat="1" applyFont="1" applyFill="1" applyBorder="1" applyAlignment="1">
      <alignment horizontal="center" vertical="center"/>
    </xf>
    <xf numFmtId="164" fontId="63" fillId="0" borderId="0" xfId="677" applyFont="1" applyAlignment="1">
      <alignment vertical="center"/>
    </xf>
    <xf numFmtId="164" fontId="63" fillId="0" borderId="0" xfId="677" applyFont="1" applyBorder="1" applyAlignment="1">
      <alignment vertical="center"/>
    </xf>
    <xf numFmtId="164" fontId="128" fillId="0" borderId="0" xfId="677" applyFont="1" applyBorder="1" applyAlignment="1">
      <alignment horizontal="center" vertical="center"/>
    </xf>
    <xf numFmtId="167" fontId="197" fillId="0" borderId="0" xfId="677" applyNumberFormat="1" applyFont="1" applyFill="1" applyBorder="1" applyAlignment="1" applyProtection="1">
      <alignment vertical="center"/>
      <protection locked="0"/>
    </xf>
    <xf numFmtId="167" fontId="198" fillId="0" borderId="0" xfId="677" applyNumberFormat="1" applyFont="1" applyFill="1" applyBorder="1" applyAlignment="1" applyProtection="1">
      <alignment vertical="center"/>
      <protection locked="0"/>
    </xf>
    <xf numFmtId="167" fontId="198" fillId="0" borderId="7" xfId="677" applyNumberFormat="1" applyFont="1" applyFill="1" applyBorder="1" applyAlignment="1" applyProtection="1">
      <alignment vertical="center"/>
      <protection locked="0"/>
    </xf>
    <xf numFmtId="167" fontId="198" fillId="0" borderId="17" xfId="677" applyNumberFormat="1" applyFont="1" applyFill="1" applyBorder="1" applyAlignment="1" applyProtection="1">
      <alignment vertical="center"/>
      <protection locked="0"/>
    </xf>
    <xf numFmtId="165" fontId="104" fillId="0" borderId="0" xfId="677" applyNumberFormat="1" applyFont="1" applyFill="1" applyBorder="1" applyAlignment="1">
      <alignment horizontal="center" vertical="center"/>
    </xf>
    <xf numFmtId="164" fontId="63" fillId="0" borderId="0" xfId="677" applyFont="1" applyFill="1" applyAlignment="1">
      <alignment vertical="center"/>
    </xf>
    <xf numFmtId="164" fontId="63" fillId="0" borderId="0" xfId="677" applyFont="1" applyFill="1" applyBorder="1" applyAlignment="1">
      <alignment vertical="center"/>
    </xf>
    <xf numFmtId="164" fontId="128" fillId="0" borderId="0" xfId="677" applyFont="1" applyFill="1" applyBorder="1" applyAlignment="1">
      <alignment horizontal="center" vertical="center"/>
    </xf>
    <xf numFmtId="164" fontId="183" fillId="0" borderId="19" xfId="677" applyNumberFormat="1" applyFont="1" applyBorder="1" applyAlignment="1" applyProtection="1">
      <alignment vertical="center"/>
      <protection locked="0"/>
    </xf>
    <xf numFmtId="165" fontId="101" fillId="2" borderId="0" xfId="677" applyNumberFormat="1" applyFont="1" applyFill="1" applyBorder="1" applyAlignment="1">
      <alignment horizontal="center" vertical="center"/>
    </xf>
    <xf numFmtId="167" fontId="199" fillId="0" borderId="0" xfId="677" applyNumberFormat="1" applyFont="1" applyFill="1" applyBorder="1" applyAlignment="1" applyProtection="1">
      <alignment vertical="center"/>
      <protection locked="0"/>
    </xf>
    <xf numFmtId="167" fontId="199" fillId="0" borderId="7" xfId="677" applyNumberFormat="1" applyFont="1" applyFill="1" applyBorder="1" applyAlignment="1" applyProtection="1">
      <alignment vertical="center"/>
      <protection locked="0"/>
    </xf>
    <xf numFmtId="167" fontId="199" fillId="0" borderId="17" xfId="677" applyNumberFormat="1" applyFont="1" applyFill="1" applyBorder="1" applyAlignment="1" applyProtection="1">
      <alignment vertical="center"/>
      <protection locked="0"/>
    </xf>
    <xf numFmtId="165" fontId="101" fillId="2" borderId="13" xfId="677" applyNumberFormat="1" applyFont="1" applyFill="1" applyBorder="1" applyAlignment="1">
      <alignment horizontal="center" vertical="center"/>
    </xf>
    <xf numFmtId="164" fontId="63" fillId="0" borderId="13" xfId="677" applyFont="1" applyBorder="1" applyAlignment="1">
      <alignment vertical="center"/>
    </xf>
    <xf numFmtId="164" fontId="193" fillId="0" borderId="18" xfId="677" applyNumberFormat="1" applyFont="1" applyBorder="1" applyAlignment="1" applyProtection="1">
      <alignment vertical="center"/>
      <protection locked="0"/>
    </xf>
    <xf numFmtId="167" fontId="198" fillId="0" borderId="13" xfId="677" applyNumberFormat="1" applyFont="1" applyFill="1" applyBorder="1" applyAlignment="1" applyProtection="1">
      <alignment vertical="center"/>
      <protection locked="0"/>
    </xf>
    <xf numFmtId="167" fontId="199" fillId="0" borderId="13" xfId="677" applyNumberFormat="1" applyFont="1" applyFill="1" applyBorder="1" applyAlignment="1" applyProtection="1">
      <alignment vertical="center"/>
      <protection locked="0"/>
    </xf>
    <xf numFmtId="167" fontId="199" fillId="0" borderId="14" xfId="677" applyNumberFormat="1" applyFont="1" applyFill="1" applyBorder="1" applyAlignment="1" applyProtection="1">
      <alignment vertical="center"/>
      <protection locked="0"/>
    </xf>
    <xf numFmtId="167" fontId="199" fillId="0" borderId="46" xfId="677" applyNumberFormat="1" applyFont="1" applyFill="1" applyBorder="1" applyAlignment="1" applyProtection="1">
      <alignment vertical="center"/>
      <protection locked="0"/>
    </xf>
    <xf numFmtId="165" fontId="200" fillId="11" borderId="0" xfId="677" applyNumberFormat="1" applyFont="1" applyFill="1" applyBorder="1" applyAlignment="1">
      <alignment horizontal="center" vertical="center"/>
    </xf>
    <xf numFmtId="165" fontId="201" fillId="11" borderId="7" xfId="677" applyNumberFormat="1" applyFont="1" applyFill="1" applyBorder="1" applyAlignment="1">
      <alignment horizontal="center" vertical="center"/>
    </xf>
    <xf numFmtId="165" fontId="201" fillId="11" borderId="0" xfId="677" applyNumberFormat="1" applyFont="1" applyFill="1" applyBorder="1" applyAlignment="1">
      <alignment horizontal="center" vertical="center"/>
    </xf>
    <xf numFmtId="165" fontId="202" fillId="8" borderId="0" xfId="677" applyNumberFormat="1" applyFont="1" applyFill="1" applyBorder="1" applyAlignment="1">
      <alignment horizontal="center" vertical="center"/>
    </xf>
    <xf numFmtId="164" fontId="203" fillId="8" borderId="0" xfId="677" applyFont="1" applyFill="1"/>
    <xf numFmtId="164" fontId="203" fillId="8" borderId="0" xfId="677" applyFont="1" applyFill="1" applyBorder="1"/>
    <xf numFmtId="164" fontId="204" fillId="8" borderId="0" xfId="677" applyFont="1" applyFill="1" applyBorder="1" applyAlignment="1">
      <alignment horizontal="center"/>
    </xf>
    <xf numFmtId="165" fontId="200" fillId="8" borderId="0" xfId="677" applyNumberFormat="1" applyFont="1" applyFill="1" applyBorder="1" applyAlignment="1">
      <alignment horizontal="center" vertical="center"/>
    </xf>
    <xf numFmtId="165" fontId="201" fillId="8" borderId="7" xfId="677" applyNumberFormat="1" applyFont="1" applyFill="1" applyBorder="1" applyAlignment="1">
      <alignment horizontal="center" vertical="center"/>
    </xf>
    <xf numFmtId="165" fontId="201" fillId="8" borderId="0" xfId="677" applyNumberFormat="1" applyFont="1" applyFill="1" applyBorder="1" applyAlignment="1">
      <alignment horizontal="center" vertical="center"/>
    </xf>
    <xf numFmtId="165" fontId="205" fillId="8" borderId="0" xfId="677" applyNumberFormat="1" applyFont="1" applyFill="1" applyBorder="1" applyAlignment="1">
      <alignment horizontal="center" vertical="center"/>
    </xf>
    <xf numFmtId="164" fontId="192" fillId="8" borderId="45" xfId="677" applyFont="1" applyFill="1" applyBorder="1" applyAlignment="1" applyProtection="1">
      <alignment horizontal="left" vertical="center" wrapText="1"/>
      <protection locked="0"/>
    </xf>
    <xf numFmtId="165" fontId="200" fillId="8" borderId="13" xfId="677" applyNumberFormat="1" applyFont="1" applyFill="1" applyBorder="1" applyAlignment="1">
      <alignment horizontal="center" vertical="center"/>
    </xf>
    <xf numFmtId="165" fontId="201" fillId="8" borderId="14" xfId="677" applyNumberFormat="1" applyFont="1" applyFill="1" applyBorder="1" applyAlignment="1">
      <alignment horizontal="center" vertical="center"/>
    </xf>
    <xf numFmtId="165" fontId="201" fillId="8" borderId="13" xfId="677" applyNumberFormat="1" applyFont="1" applyFill="1" applyBorder="1" applyAlignment="1">
      <alignment horizontal="center" vertical="center"/>
    </xf>
    <xf numFmtId="165" fontId="206" fillId="8" borderId="46" xfId="677" applyNumberFormat="1" applyFont="1" applyFill="1" applyBorder="1" applyAlignment="1">
      <alignment horizontal="center" vertical="center"/>
    </xf>
    <xf numFmtId="165" fontId="206" fillId="8" borderId="13" xfId="677" applyNumberFormat="1" applyFont="1" applyFill="1" applyBorder="1" applyAlignment="1">
      <alignment horizontal="center" vertical="center"/>
    </xf>
    <xf numFmtId="164" fontId="203" fillId="8" borderId="13" xfId="677" applyFont="1" applyFill="1" applyBorder="1"/>
    <xf numFmtId="181" fontId="207" fillId="0" borderId="12" xfId="677" applyNumberFormat="1" applyFont="1" applyFill="1" applyBorder="1" applyAlignment="1">
      <alignment horizontal="center" vertical="center"/>
    </xf>
    <xf numFmtId="181" fontId="208" fillId="0" borderId="5" xfId="677" applyNumberFormat="1" applyFont="1" applyFill="1" applyBorder="1" applyAlignment="1">
      <alignment horizontal="center" vertical="center"/>
    </xf>
    <xf numFmtId="181" fontId="208" fillId="0" borderId="8" xfId="677" applyNumberFormat="1" applyFont="1" applyFill="1" applyBorder="1" applyAlignment="1">
      <alignment horizontal="center" vertical="center"/>
    </xf>
    <xf numFmtId="164" fontId="5" fillId="6" borderId="7" xfId="677" applyFont="1" applyFill="1" applyBorder="1" applyAlignment="1">
      <alignment vertical="center" wrapText="1"/>
    </xf>
    <xf numFmtId="167" fontId="76" fillId="6" borderId="0" xfId="677" applyNumberFormat="1" applyFont="1" applyFill="1" applyBorder="1" applyAlignment="1">
      <alignment horizontal="center"/>
    </xf>
    <xf numFmtId="164" fontId="76" fillId="6" borderId="0" xfId="677" applyFont="1" applyFill="1" applyBorder="1" applyAlignment="1">
      <alignment horizontal="center"/>
    </xf>
    <xf numFmtId="164" fontId="76" fillId="6" borderId="5" xfId="677" applyFont="1" applyFill="1" applyBorder="1" applyAlignment="1">
      <alignment horizontal="center"/>
    </xf>
    <xf numFmtId="164" fontId="210" fillId="0" borderId="7" xfId="677" applyFont="1" applyFill="1" applyBorder="1" applyAlignment="1">
      <alignment vertical="center"/>
    </xf>
    <xf numFmtId="167" fontId="83" fillId="0" borderId="0" xfId="677" applyNumberFormat="1" applyFont="1" applyFill="1" applyBorder="1" applyAlignment="1">
      <alignment horizontal="center" vertical="center"/>
    </xf>
    <xf numFmtId="167" fontId="83" fillId="0" borderId="7" xfId="677" applyNumberFormat="1" applyFont="1" applyFill="1" applyBorder="1" applyAlignment="1">
      <alignment horizontal="center" vertical="center"/>
    </xf>
    <xf numFmtId="164" fontId="210" fillId="0" borderId="8" xfId="677" applyFont="1" applyFill="1" applyBorder="1" applyAlignment="1">
      <alignment vertical="center"/>
    </xf>
    <xf numFmtId="167" fontId="83" fillId="0" borderId="12" xfId="677" applyNumberFormat="1" applyFont="1" applyFill="1" applyBorder="1" applyAlignment="1">
      <alignment horizontal="center" vertical="center"/>
    </xf>
    <xf numFmtId="167" fontId="83" fillId="0" borderId="8" xfId="677" applyNumberFormat="1" applyFont="1" applyFill="1" applyBorder="1" applyAlignment="1">
      <alignment horizontal="center" vertical="center"/>
    </xf>
    <xf numFmtId="164" fontId="76" fillId="6" borderId="7" xfId="677" applyFont="1" applyFill="1" applyBorder="1" applyAlignment="1">
      <alignment horizontal="center"/>
    </xf>
    <xf numFmtId="164" fontId="211" fillId="6" borderId="7" xfId="677" applyFont="1" applyFill="1" applyBorder="1" applyAlignment="1">
      <alignment vertical="center" wrapText="1"/>
    </xf>
    <xf numFmtId="167" fontId="76" fillId="0" borderId="0" xfId="677" applyNumberFormat="1" applyFont="1" applyFill="1" applyBorder="1" applyAlignment="1">
      <alignment horizontal="center" vertical="center"/>
    </xf>
    <xf numFmtId="167" fontId="76" fillId="0" borderId="7" xfId="677" applyNumberFormat="1" applyFont="1" applyFill="1" applyBorder="1" applyAlignment="1">
      <alignment horizontal="center" vertical="center"/>
    </xf>
    <xf numFmtId="167" fontId="76" fillId="0" borderId="12" xfId="677" applyNumberFormat="1" applyFont="1" applyFill="1" applyBorder="1" applyAlignment="1">
      <alignment horizontal="center" vertical="center"/>
    </xf>
    <xf numFmtId="167" fontId="76" fillId="0" borderId="8" xfId="677" applyNumberFormat="1" applyFont="1" applyFill="1" applyBorder="1" applyAlignment="1">
      <alignment horizontal="center" vertical="center"/>
    </xf>
    <xf numFmtId="164" fontId="4" fillId="6" borderId="7" xfId="677" applyFont="1" applyFill="1" applyBorder="1" applyAlignment="1">
      <alignment vertical="center" wrapText="1"/>
    </xf>
    <xf numFmtId="164" fontId="6" fillId="6" borderId="7" xfId="677" applyFont="1" applyFill="1" applyBorder="1" applyAlignment="1">
      <alignment vertical="center" wrapText="1"/>
    </xf>
    <xf numFmtId="1" fontId="57" fillId="0" borderId="6" xfId="677" applyNumberFormat="1" applyFont="1" applyFill="1" applyBorder="1" applyAlignment="1" applyProtection="1">
      <alignment horizontal="center" vertical="center"/>
      <protection locked="0"/>
    </xf>
    <xf numFmtId="1" fontId="57" fillId="0" borderId="12" xfId="677" applyNumberFormat="1" applyFont="1" applyFill="1" applyBorder="1" applyAlignment="1" applyProtection="1">
      <alignment horizontal="center" vertical="center"/>
      <protection locked="0"/>
    </xf>
    <xf numFmtId="1" fontId="57" fillId="0" borderId="47" xfId="677" applyNumberFormat="1" applyFont="1" applyFill="1" applyBorder="1" applyAlignment="1" applyProtection="1">
      <alignment horizontal="center" vertical="center"/>
      <protection locked="0"/>
    </xf>
    <xf numFmtId="164" fontId="93" fillId="0" borderId="6" xfId="677" applyFont="1" applyFill="1" applyBorder="1" applyAlignment="1" applyProtection="1">
      <alignment horizontal="center" vertical="center" wrapText="1"/>
      <protection locked="0"/>
    </xf>
    <xf numFmtId="164" fontId="93" fillId="0" borderId="12" xfId="677" applyFont="1" applyFill="1" applyBorder="1" applyAlignment="1" applyProtection="1">
      <alignment horizontal="center" vertical="center" wrapText="1"/>
      <protection locked="0"/>
    </xf>
    <xf numFmtId="164" fontId="93" fillId="0" borderId="3" xfId="677" applyFont="1" applyFill="1" applyBorder="1" applyAlignment="1" applyProtection="1">
      <alignment horizontal="center" vertical="center" wrapText="1"/>
      <protection locked="0"/>
    </xf>
    <xf numFmtId="164" fontId="93" fillId="0" borderId="4" xfId="677" applyFont="1" applyFill="1" applyBorder="1" applyAlignment="1" applyProtection="1">
      <alignment horizontal="center" vertical="center" wrapText="1"/>
      <protection locked="0"/>
    </xf>
    <xf numFmtId="164" fontId="75" fillId="0" borderId="3" xfId="677" applyFont="1" applyFill="1" applyBorder="1" applyAlignment="1" applyProtection="1">
      <alignment horizontal="center" vertical="center" wrapText="1"/>
      <protection locked="0"/>
    </xf>
    <xf numFmtId="164" fontId="75" fillId="0" borderId="4" xfId="677" applyFont="1" applyFill="1" applyBorder="1" applyAlignment="1" applyProtection="1">
      <alignment horizontal="center" vertical="center" wrapText="1"/>
      <protection locked="0"/>
    </xf>
    <xf numFmtId="164" fontId="75" fillId="0" borderId="2" xfId="677" applyFont="1" applyFill="1" applyBorder="1" applyAlignment="1" applyProtection="1">
      <alignment horizontal="center" vertical="center" wrapText="1"/>
      <protection locked="0"/>
    </xf>
    <xf numFmtId="164" fontId="93" fillId="0" borderId="2" xfId="677" applyFont="1" applyFill="1" applyBorder="1" applyAlignment="1" applyProtection="1">
      <alignment horizontal="center" vertical="center" wrapText="1"/>
      <protection locked="0"/>
    </xf>
    <xf numFmtId="167" fontId="46" fillId="0" borderId="7" xfId="677" applyNumberFormat="1" applyFont="1" applyFill="1" applyBorder="1" applyAlignment="1" applyProtection="1">
      <alignment horizontal="center" vertical="center"/>
      <protection locked="0"/>
    </xf>
    <xf numFmtId="167" fontId="46" fillId="0" borderId="8" xfId="677" applyNumberFormat="1" applyFont="1" applyFill="1" applyBorder="1" applyAlignment="1" applyProtection="1">
      <alignment horizontal="center" vertical="center"/>
      <protection locked="0"/>
    </xf>
    <xf numFmtId="167" fontId="46" fillId="0" borderId="5" xfId="677" applyNumberFormat="1" applyFont="1" applyFill="1" applyBorder="1" applyAlignment="1" applyProtection="1">
      <alignment horizontal="center" vertical="center"/>
      <protection locked="0"/>
    </xf>
    <xf numFmtId="1" fontId="57" fillId="0" borderId="2" xfId="677" applyNumberFormat="1" applyFont="1" applyFill="1" applyBorder="1" applyAlignment="1" applyProtection="1">
      <alignment horizontal="center" vertical="center"/>
      <protection locked="0"/>
    </xf>
    <xf numFmtId="1" fontId="57" fillId="0" borderId="3" xfId="677" applyNumberFormat="1" applyFont="1" applyFill="1" applyBorder="1" applyAlignment="1" applyProtection="1">
      <alignment horizontal="center" vertical="center"/>
      <protection locked="0"/>
    </xf>
    <xf numFmtId="164" fontId="68" fillId="0" borderId="0" xfId="677" applyFont="1" applyFill="1" applyBorder="1" applyAlignment="1" applyProtection="1">
      <alignment horizontal="center" vertical="center"/>
      <protection locked="0"/>
    </xf>
    <xf numFmtId="164" fontId="71" fillId="0" borderId="12" xfId="677" applyFont="1" applyFill="1" applyBorder="1" applyAlignment="1">
      <alignment horizontal="center" vertical="center" wrapText="1"/>
    </xf>
    <xf numFmtId="164" fontId="84" fillId="0" borderId="1" xfId="677" applyFont="1" applyFill="1" applyBorder="1" applyAlignment="1">
      <alignment vertical="center" wrapText="1"/>
    </xf>
    <xf numFmtId="164" fontId="84" fillId="0" borderId="10" xfId="677" applyFont="1" applyFill="1" applyBorder="1" applyAlignment="1">
      <alignment vertical="center" wrapText="1"/>
    </xf>
    <xf numFmtId="164" fontId="90" fillId="0" borderId="1" xfId="677" applyFont="1" applyFill="1" applyBorder="1" applyAlignment="1">
      <alignment vertical="center" wrapText="1"/>
    </xf>
    <xf numFmtId="164" fontId="90" fillId="0" borderId="10" xfId="677" applyFont="1" applyFill="1" applyBorder="1" applyAlignment="1">
      <alignment vertical="center" wrapText="1"/>
    </xf>
    <xf numFmtId="1" fontId="106" fillId="0" borderId="0" xfId="677" applyNumberFormat="1" applyFont="1" applyFill="1" applyBorder="1" applyAlignment="1" applyProtection="1">
      <alignment horizontal="center"/>
      <protection locked="0"/>
    </xf>
    <xf numFmtId="164" fontId="68" fillId="0" borderId="1" xfId="677" applyFont="1" applyFill="1" applyBorder="1" applyAlignment="1" applyProtection="1">
      <alignment horizontal="center" vertical="center" wrapText="1"/>
      <protection locked="0"/>
    </xf>
    <xf numFmtId="164" fontId="68" fillId="0" borderId="10" xfId="677" applyFont="1" applyFill="1" applyBorder="1" applyAlignment="1" applyProtection="1">
      <alignment horizontal="center" vertical="center" wrapText="1"/>
      <protection locked="0"/>
    </xf>
    <xf numFmtId="164" fontId="68" fillId="0" borderId="16" xfId="677" applyFont="1" applyFill="1" applyBorder="1" applyAlignment="1" applyProtection="1">
      <alignment horizontal="center" vertical="center" wrapText="1"/>
      <protection locked="0"/>
    </xf>
    <xf numFmtId="164" fontId="177" fillId="0" borderId="0" xfId="677" applyFont="1" applyFill="1" applyBorder="1" applyAlignment="1">
      <alignment horizontal="center" vertical="center"/>
    </xf>
    <xf numFmtId="164" fontId="63" fillId="0" borderId="12" xfId="677" applyFont="1" applyFill="1" applyBorder="1"/>
    <xf numFmtId="164" fontId="63" fillId="0" borderId="5" xfId="677" applyFont="1" applyBorder="1"/>
    <xf numFmtId="164" fontId="63" fillId="0" borderId="8" xfId="677" applyFont="1" applyBorder="1"/>
    <xf numFmtId="164" fontId="68" fillId="0" borderId="2" xfId="677" applyFont="1" applyFill="1" applyBorder="1" applyAlignment="1" applyProtection="1">
      <alignment horizontal="center" vertical="center" wrapText="1"/>
      <protection locked="0"/>
    </xf>
    <xf numFmtId="164" fontId="62" fillId="0" borderId="3" xfId="677" applyBorder="1" applyAlignment="1">
      <alignment horizontal="center" vertical="center" wrapText="1"/>
    </xf>
    <xf numFmtId="164" fontId="62" fillId="0" borderId="4" xfId="677" applyBorder="1" applyAlignment="1">
      <alignment horizontal="center" vertical="center" wrapText="1"/>
    </xf>
    <xf numFmtId="164" fontId="1" fillId="0" borderId="2" xfId="677" applyFont="1" applyFill="1" applyBorder="1" applyAlignment="1" applyProtection="1">
      <alignment horizontal="center" vertical="center"/>
      <protection locked="0"/>
    </xf>
    <xf numFmtId="164" fontId="1" fillId="0" borderId="3" xfId="677" applyFont="1" applyFill="1" applyBorder="1" applyAlignment="1" applyProtection="1">
      <alignment horizontal="center" vertical="center"/>
      <protection locked="0"/>
    </xf>
    <xf numFmtId="164" fontId="1" fillId="0" borderId="4" xfId="677" applyFont="1" applyFill="1" applyBorder="1" applyAlignment="1" applyProtection="1">
      <alignment horizontal="center" vertical="center"/>
      <protection locked="0"/>
    </xf>
    <xf numFmtId="164" fontId="1" fillId="0" borderId="2" xfId="677" applyFont="1" applyFill="1" applyBorder="1" applyAlignment="1">
      <alignment horizontal="center" vertical="center"/>
    </xf>
    <xf numFmtId="164" fontId="1" fillId="0" borderId="3" xfId="677" applyFont="1" applyFill="1" applyBorder="1" applyAlignment="1">
      <alignment horizontal="center" vertical="center"/>
    </xf>
    <xf numFmtId="164" fontId="1" fillId="0" borderId="4" xfId="677" applyFont="1" applyFill="1" applyBorder="1" applyAlignment="1">
      <alignment horizontal="center" vertical="center"/>
    </xf>
    <xf numFmtId="1" fontId="68" fillId="0" borderId="60" xfId="677" applyNumberFormat="1" applyFont="1" applyFill="1" applyBorder="1" applyAlignment="1" applyProtection="1">
      <alignment horizontal="center" vertical="center" wrapText="1"/>
      <protection locked="0"/>
    </xf>
    <xf numFmtId="1" fontId="68" fillId="0" borderId="61" xfId="677" applyNumberFormat="1" applyFont="1" applyFill="1" applyBorder="1" applyAlignment="1" applyProtection="1">
      <alignment horizontal="center" vertical="center" wrapText="1"/>
      <protection locked="0"/>
    </xf>
    <xf numFmtId="164" fontId="57" fillId="0" borderId="9" xfId="677" applyFont="1" applyFill="1" applyBorder="1" applyAlignment="1" applyProtection="1">
      <alignment horizontal="center" vertical="center"/>
      <protection locked="0"/>
    </xf>
  </cellXfs>
  <cellStyles count="678">
    <cellStyle name=" 1" xfId="3"/>
    <cellStyle name="_2008г. и 4кв" xfId="4"/>
    <cellStyle name="_4_macro 2009" xfId="5"/>
    <cellStyle name="_Condition-long(2012-2030)нах" xfId="6"/>
    <cellStyle name="_CPI foodimp" xfId="7"/>
    <cellStyle name="_macro 2012 var 1" xfId="8"/>
    <cellStyle name="_SeriesAttributes" xfId="9"/>
    <cellStyle name="_v2008-2012-15.12.09вар(2)-11.2030" xfId="10"/>
    <cellStyle name="_v-2013-2030- 2b17.01.11Нах-cpiнов. курс inn 1-2-Е1xls" xfId="11"/>
    <cellStyle name="_Газ-расчет-16 0508Клдо 2023" xfId="12"/>
    <cellStyle name="_Газ-расчет-net-back 21,12.09 до 2030 в2" xfId="13"/>
    <cellStyle name="_ИПЦЖКХ2105 08-до 2023вар1" xfId="14"/>
    <cellStyle name="_Книга1" xfId="15"/>
    <cellStyle name="_Книга3" xfId="16"/>
    <cellStyle name="_Копия Condition-все вар13.12.08" xfId="17"/>
    <cellStyle name="_курсовые разницы 01,06,08" xfId="18"/>
    <cellStyle name="_Макро_2030 год" xfId="19"/>
    <cellStyle name="_Модель - 2(23)" xfId="20"/>
    <cellStyle name="_Правила заполнения" xfId="21"/>
    <cellStyle name="_Сб-macro 2020" xfId="22"/>
    <cellStyle name="_Сб-macro 2020_v2008-2012-15.12.09вар(2)-11.2030" xfId="23"/>
    <cellStyle name="_Сб-macro 2020_v2008-2012-23.09.09вар2а-11" xfId="24"/>
    <cellStyle name="_ЦФ  реализация акций 2008-2010" xfId="25"/>
    <cellStyle name="_ЦФ  реализация акций 2008-2010_акции по годам 2009-2012" xfId="26"/>
    <cellStyle name="_ЦФ  реализация акций 2008-2010_Копия Прогноз ПТРдо 2030г  (3)" xfId="27"/>
    <cellStyle name="_ЦФ  реализация акций 2008-2010_Прогноз ПТРдо 2030г." xfId="28"/>
    <cellStyle name="1Normal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20% - Акцент6 2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Accent1" xfId="49"/>
    <cellStyle name="Accent1 - 20%" xfId="50"/>
    <cellStyle name="Accent1 - 20% 2" xfId="51"/>
    <cellStyle name="Accent1 - 20% 3" xfId="52"/>
    <cellStyle name="Accent1 - 20% 4" xfId="53"/>
    <cellStyle name="Accent1 - 20% 5" xfId="54"/>
    <cellStyle name="Accent1 - 20% 6" xfId="55"/>
    <cellStyle name="Accent1 - 40%" xfId="56"/>
    <cellStyle name="Accent1 - 40% 2" xfId="57"/>
    <cellStyle name="Accent1 - 40% 3" xfId="58"/>
    <cellStyle name="Accent1 - 40% 4" xfId="59"/>
    <cellStyle name="Accent1 - 40% 5" xfId="60"/>
    <cellStyle name="Accent1 - 40% 6" xfId="61"/>
    <cellStyle name="Accent1 - 60%" xfId="62"/>
    <cellStyle name="Accent1 - 60% 2" xfId="63"/>
    <cellStyle name="Accent1 - 60% 3" xfId="64"/>
    <cellStyle name="Accent1 - 60% 4" xfId="65"/>
    <cellStyle name="Accent1 - 60% 5" xfId="66"/>
    <cellStyle name="Accent1 - 60% 6" xfId="67"/>
    <cellStyle name="Accent1_акции по годам 2009-2012" xfId="68"/>
    <cellStyle name="Accent2" xfId="69"/>
    <cellStyle name="Accent2 - 20%" xfId="70"/>
    <cellStyle name="Accent2 - 20% 2" xfId="71"/>
    <cellStyle name="Accent2 - 20% 3" xfId="72"/>
    <cellStyle name="Accent2 - 20% 4" xfId="73"/>
    <cellStyle name="Accent2 - 20% 5" xfId="74"/>
    <cellStyle name="Accent2 - 20% 6" xfId="75"/>
    <cellStyle name="Accent2 - 40%" xfId="76"/>
    <cellStyle name="Accent2 - 40% 2" xfId="77"/>
    <cellStyle name="Accent2 - 40% 3" xfId="78"/>
    <cellStyle name="Accent2 - 40% 4" xfId="79"/>
    <cellStyle name="Accent2 - 40% 5" xfId="80"/>
    <cellStyle name="Accent2 - 40% 6" xfId="81"/>
    <cellStyle name="Accent2 - 60%" xfId="82"/>
    <cellStyle name="Accent2 - 60% 2" xfId="83"/>
    <cellStyle name="Accent2 - 60% 3" xfId="84"/>
    <cellStyle name="Accent2 - 60% 4" xfId="85"/>
    <cellStyle name="Accent2 - 60% 5" xfId="86"/>
    <cellStyle name="Accent2 - 60% 6" xfId="87"/>
    <cellStyle name="Accent2_акции по годам 2009-2012" xfId="88"/>
    <cellStyle name="Accent3" xfId="89"/>
    <cellStyle name="Accent3 - 20%" xfId="90"/>
    <cellStyle name="Accent3 - 20% 2" xfId="91"/>
    <cellStyle name="Accent3 - 20% 3" xfId="92"/>
    <cellStyle name="Accent3 - 20% 4" xfId="93"/>
    <cellStyle name="Accent3 - 20% 5" xfId="94"/>
    <cellStyle name="Accent3 - 20% 6" xfId="95"/>
    <cellStyle name="Accent3 - 40%" xfId="96"/>
    <cellStyle name="Accent3 - 40% 2" xfId="97"/>
    <cellStyle name="Accent3 - 40% 3" xfId="98"/>
    <cellStyle name="Accent3 - 40% 4" xfId="99"/>
    <cellStyle name="Accent3 - 40% 5" xfId="100"/>
    <cellStyle name="Accent3 - 40% 6" xfId="101"/>
    <cellStyle name="Accent3 - 60%" xfId="102"/>
    <cellStyle name="Accent3 - 60% 2" xfId="103"/>
    <cellStyle name="Accent3 - 60% 3" xfId="104"/>
    <cellStyle name="Accent3 - 60% 4" xfId="105"/>
    <cellStyle name="Accent3 - 60% 5" xfId="106"/>
    <cellStyle name="Accent3 - 60% 6" xfId="107"/>
    <cellStyle name="Accent3_7-р" xfId="108"/>
    <cellStyle name="Accent4" xfId="109"/>
    <cellStyle name="Accent4 - 20%" xfId="110"/>
    <cellStyle name="Accent4 - 20% 2" xfId="111"/>
    <cellStyle name="Accent4 - 20% 3" xfId="112"/>
    <cellStyle name="Accent4 - 20% 4" xfId="113"/>
    <cellStyle name="Accent4 - 20% 5" xfId="114"/>
    <cellStyle name="Accent4 - 20% 6" xfId="115"/>
    <cellStyle name="Accent4 - 40%" xfId="116"/>
    <cellStyle name="Accent4 - 40% 2" xfId="117"/>
    <cellStyle name="Accent4 - 40% 3" xfId="118"/>
    <cellStyle name="Accent4 - 40% 4" xfId="119"/>
    <cellStyle name="Accent4 - 40% 5" xfId="120"/>
    <cellStyle name="Accent4 - 40% 6" xfId="121"/>
    <cellStyle name="Accent4 - 60%" xfId="122"/>
    <cellStyle name="Accent4 - 60% 2" xfId="123"/>
    <cellStyle name="Accent4 - 60% 3" xfId="124"/>
    <cellStyle name="Accent4 - 60% 4" xfId="125"/>
    <cellStyle name="Accent4 - 60% 5" xfId="126"/>
    <cellStyle name="Accent4 - 60% 6" xfId="127"/>
    <cellStyle name="Accent4_7-р" xfId="128"/>
    <cellStyle name="Accent5" xfId="129"/>
    <cellStyle name="Accent5 - 20%" xfId="130"/>
    <cellStyle name="Accent5 - 20% 2" xfId="131"/>
    <cellStyle name="Accent5 - 20% 3" xfId="132"/>
    <cellStyle name="Accent5 - 20% 4" xfId="133"/>
    <cellStyle name="Accent5 - 20% 5" xfId="134"/>
    <cellStyle name="Accent5 - 20% 6" xfId="135"/>
    <cellStyle name="Accent5 - 40%" xfId="136"/>
    <cellStyle name="Accent5 - 60%" xfId="137"/>
    <cellStyle name="Accent5 - 60% 2" xfId="138"/>
    <cellStyle name="Accent5 - 60% 3" xfId="139"/>
    <cellStyle name="Accent5 - 60% 4" xfId="140"/>
    <cellStyle name="Accent5 - 60% 5" xfId="141"/>
    <cellStyle name="Accent5 - 60% 6" xfId="142"/>
    <cellStyle name="Accent5_7-р" xfId="143"/>
    <cellStyle name="Accent6" xfId="144"/>
    <cellStyle name="Accent6 - 20%" xfId="145"/>
    <cellStyle name="Accent6 - 40%" xfId="146"/>
    <cellStyle name="Accent6 - 40% 2" xfId="147"/>
    <cellStyle name="Accent6 - 40% 3" xfId="148"/>
    <cellStyle name="Accent6 - 40% 4" xfId="149"/>
    <cellStyle name="Accent6 - 40% 5" xfId="150"/>
    <cellStyle name="Accent6 - 40% 6" xfId="151"/>
    <cellStyle name="Accent6 - 60%" xfId="152"/>
    <cellStyle name="Accent6 - 60% 2" xfId="153"/>
    <cellStyle name="Accent6 - 60% 3" xfId="154"/>
    <cellStyle name="Accent6 - 60% 4" xfId="155"/>
    <cellStyle name="Accent6 - 60% 5" xfId="156"/>
    <cellStyle name="Accent6 - 60% 6" xfId="157"/>
    <cellStyle name="Accent6_7-р" xfId="158"/>
    <cellStyle name="Annotations Cell - PerformancePoint" xfId="159"/>
    <cellStyle name="Arial007000001514155735" xfId="160"/>
    <cellStyle name="Arial007000001514155735 2" xfId="161"/>
    <cellStyle name="Arial0070000015536870911" xfId="162"/>
    <cellStyle name="Arial0070000015536870911 2" xfId="163"/>
    <cellStyle name="Arial007000001565535" xfId="164"/>
    <cellStyle name="Arial007000001565535 2" xfId="165"/>
    <cellStyle name="Arial0110010000536870911" xfId="166"/>
    <cellStyle name="Arial01101000015536870911" xfId="167"/>
    <cellStyle name="Arial017010000536870911" xfId="168"/>
    <cellStyle name="Arial018000000536870911" xfId="169"/>
    <cellStyle name="Arial10170100015536870911" xfId="170"/>
    <cellStyle name="Arial10170100015536870911 2" xfId="171"/>
    <cellStyle name="Arial107000000536870911" xfId="172"/>
    <cellStyle name="Arial107000001514155735" xfId="173"/>
    <cellStyle name="Arial107000001514155735 2" xfId="174"/>
    <cellStyle name="Arial107000001514155735FMT" xfId="175"/>
    <cellStyle name="Arial107000001514155735FMT 2" xfId="176"/>
    <cellStyle name="Arial1070000015536870911" xfId="177"/>
    <cellStyle name="Arial1070000015536870911 2" xfId="178"/>
    <cellStyle name="Arial1070000015536870911FMT" xfId="179"/>
    <cellStyle name="Arial1070000015536870911FMT 2" xfId="180"/>
    <cellStyle name="Arial107000001565535" xfId="181"/>
    <cellStyle name="Arial107000001565535 2" xfId="182"/>
    <cellStyle name="Arial107000001565535FMT" xfId="183"/>
    <cellStyle name="Arial107000001565535FMT 2" xfId="184"/>
    <cellStyle name="Arial117100000536870911" xfId="185"/>
    <cellStyle name="Arial118000000536870911" xfId="186"/>
    <cellStyle name="Arial2110100000536870911" xfId="187"/>
    <cellStyle name="Arial21101000015536870911" xfId="188"/>
    <cellStyle name="Arial2170000015536870911" xfId="189"/>
    <cellStyle name="Arial2170000015536870911 2" xfId="190"/>
    <cellStyle name="Arial2170000015536870911FMT" xfId="191"/>
    <cellStyle name="Arial2170000015536870911FMT 2" xfId="192"/>
    <cellStyle name="Bad" xfId="193"/>
    <cellStyle name="Calc Currency (0)" xfId="194"/>
    <cellStyle name="Calc Currency (2)" xfId="195"/>
    <cellStyle name="Calc Percent (0)" xfId="196"/>
    <cellStyle name="Calc Percent (1)" xfId="197"/>
    <cellStyle name="Calc Percent (2)" xfId="198"/>
    <cellStyle name="Calc Units (0)" xfId="199"/>
    <cellStyle name="Calc Units (1)" xfId="200"/>
    <cellStyle name="Calc Units (2)" xfId="201"/>
    <cellStyle name="Calculation" xfId="202"/>
    <cellStyle name="Check Cell" xfId="203"/>
    <cellStyle name="Comma [00]" xfId="204"/>
    <cellStyle name="Comma 2" xfId="205"/>
    <cellStyle name="Comma 3" xfId="206"/>
    <cellStyle name="Currency [00]" xfId="207"/>
    <cellStyle name="Data Cell - PerformancePoint" xfId="208"/>
    <cellStyle name="Data Entry Cell - PerformancePoint" xfId="209"/>
    <cellStyle name="Date Short" xfId="210"/>
    <cellStyle name="Default" xfId="211"/>
    <cellStyle name="Dezimal [0]_PERSONAL" xfId="212"/>
    <cellStyle name="Dezimal_PERSONAL" xfId="213"/>
    <cellStyle name="Emphasis 1" xfId="214"/>
    <cellStyle name="Emphasis 1 2" xfId="215"/>
    <cellStyle name="Emphasis 1 3" xfId="216"/>
    <cellStyle name="Emphasis 1 4" xfId="217"/>
    <cellStyle name="Emphasis 1 5" xfId="218"/>
    <cellStyle name="Emphasis 1 6" xfId="219"/>
    <cellStyle name="Emphasis 2" xfId="220"/>
    <cellStyle name="Emphasis 2 2" xfId="221"/>
    <cellStyle name="Emphasis 2 3" xfId="222"/>
    <cellStyle name="Emphasis 2 4" xfId="223"/>
    <cellStyle name="Emphasis 2 5" xfId="224"/>
    <cellStyle name="Emphasis 2 6" xfId="225"/>
    <cellStyle name="Emphasis 3" xfId="226"/>
    <cellStyle name="Enter Currency (0)" xfId="227"/>
    <cellStyle name="Enter Currency (2)" xfId="228"/>
    <cellStyle name="Enter Units (0)" xfId="229"/>
    <cellStyle name="Enter Units (1)" xfId="230"/>
    <cellStyle name="Enter Units (2)" xfId="231"/>
    <cellStyle name="Euro" xfId="232"/>
    <cellStyle name="Explanatory Text" xfId="233"/>
    <cellStyle name="Good" xfId="234"/>
    <cellStyle name="Good 2" xfId="235"/>
    <cellStyle name="Good 3" xfId="236"/>
    <cellStyle name="Good 4" xfId="237"/>
    <cellStyle name="Good_7-р_Из_Системы" xfId="238"/>
    <cellStyle name="Header1" xfId="239"/>
    <cellStyle name="Header2" xfId="240"/>
    <cellStyle name="Heading 1" xfId="241"/>
    <cellStyle name="Heading 2" xfId="242"/>
    <cellStyle name="Heading 3" xfId="243"/>
    <cellStyle name="Heading 4" xfId="244"/>
    <cellStyle name="Input" xfId="245"/>
    <cellStyle name="Link Currency (0)" xfId="246"/>
    <cellStyle name="Link Currency (2)" xfId="247"/>
    <cellStyle name="Link Units (0)" xfId="248"/>
    <cellStyle name="Link Units (1)" xfId="249"/>
    <cellStyle name="Link Units (2)" xfId="250"/>
    <cellStyle name="Linked Cell" xfId="251"/>
    <cellStyle name="Locked Cell - PerformancePoint" xfId="252"/>
    <cellStyle name="Neutral" xfId="253"/>
    <cellStyle name="Neutral 2" xfId="254"/>
    <cellStyle name="Neutral 3" xfId="255"/>
    <cellStyle name="Neutral 4" xfId="256"/>
    <cellStyle name="Neutral_7-р_Из_Системы" xfId="257"/>
    <cellStyle name="Norma11l" xfId="258"/>
    <cellStyle name="Normal 2" xfId="259"/>
    <cellStyle name="Normal 3" xfId="260"/>
    <cellStyle name="Normal 4" xfId="261"/>
    <cellStyle name="Normal 5" xfId="262"/>
    <cellStyle name="Normal_macro 2012 var 1" xfId="263"/>
    <cellStyle name="Note" xfId="264"/>
    <cellStyle name="Note 2" xfId="265"/>
    <cellStyle name="Note 3" xfId="266"/>
    <cellStyle name="Note 4" xfId="267"/>
    <cellStyle name="Note_7-р_Из_Системы" xfId="268"/>
    <cellStyle name="Output" xfId="269"/>
    <cellStyle name="Percent [0]" xfId="270"/>
    <cellStyle name="Percent [00]" xfId="271"/>
    <cellStyle name="Percent 2" xfId="272"/>
    <cellStyle name="Percent 3" xfId="273"/>
    <cellStyle name="PrePop Currency (0)" xfId="274"/>
    <cellStyle name="PrePop Currency (2)" xfId="275"/>
    <cellStyle name="PrePop Units (0)" xfId="276"/>
    <cellStyle name="PrePop Units (1)" xfId="277"/>
    <cellStyle name="PrePop Units (2)" xfId="278"/>
    <cellStyle name="SAPBEXaggData" xfId="279"/>
    <cellStyle name="SAPBEXaggData 2" xfId="280"/>
    <cellStyle name="SAPBEXaggData 3" xfId="281"/>
    <cellStyle name="SAPBEXaggData 4" xfId="282"/>
    <cellStyle name="SAPBEXaggData 5" xfId="283"/>
    <cellStyle name="SAPBEXaggData 6" xfId="284"/>
    <cellStyle name="SAPBEXaggDataEmph" xfId="285"/>
    <cellStyle name="SAPBEXaggDataEmph 2" xfId="286"/>
    <cellStyle name="SAPBEXaggDataEmph 3" xfId="287"/>
    <cellStyle name="SAPBEXaggDataEmph 4" xfId="288"/>
    <cellStyle name="SAPBEXaggDataEmph 5" xfId="289"/>
    <cellStyle name="SAPBEXaggDataEmph 6" xfId="290"/>
    <cellStyle name="SAPBEXaggItem" xfId="291"/>
    <cellStyle name="SAPBEXaggItem 2" xfId="292"/>
    <cellStyle name="SAPBEXaggItem 3" xfId="293"/>
    <cellStyle name="SAPBEXaggItem 4" xfId="294"/>
    <cellStyle name="SAPBEXaggItem 5" xfId="295"/>
    <cellStyle name="SAPBEXaggItem 6" xfId="296"/>
    <cellStyle name="SAPBEXaggItemX" xfId="297"/>
    <cellStyle name="SAPBEXaggItemX 2" xfId="298"/>
    <cellStyle name="SAPBEXaggItemX 3" xfId="299"/>
    <cellStyle name="SAPBEXaggItemX 4" xfId="300"/>
    <cellStyle name="SAPBEXaggItemX 5" xfId="301"/>
    <cellStyle name="SAPBEXaggItemX 6" xfId="302"/>
    <cellStyle name="SAPBEXchaText" xfId="303"/>
    <cellStyle name="SAPBEXchaText 2" xfId="304"/>
    <cellStyle name="SAPBEXchaText 3" xfId="305"/>
    <cellStyle name="SAPBEXchaText 4" xfId="306"/>
    <cellStyle name="SAPBEXchaText 5" xfId="307"/>
    <cellStyle name="SAPBEXchaText 6" xfId="308"/>
    <cellStyle name="SAPBEXchaText_Приложение_1_к_7-у-о_2009_Кв_1_ФСТ" xfId="309"/>
    <cellStyle name="SAPBEXexcBad7" xfId="310"/>
    <cellStyle name="SAPBEXexcBad7 2" xfId="311"/>
    <cellStyle name="SAPBEXexcBad7 3" xfId="312"/>
    <cellStyle name="SAPBEXexcBad7 4" xfId="313"/>
    <cellStyle name="SAPBEXexcBad7 5" xfId="314"/>
    <cellStyle name="SAPBEXexcBad7 6" xfId="315"/>
    <cellStyle name="SAPBEXexcBad8" xfId="316"/>
    <cellStyle name="SAPBEXexcBad8 2" xfId="317"/>
    <cellStyle name="SAPBEXexcBad8 3" xfId="318"/>
    <cellStyle name="SAPBEXexcBad8 4" xfId="319"/>
    <cellStyle name="SAPBEXexcBad8 5" xfId="320"/>
    <cellStyle name="SAPBEXexcBad8 6" xfId="321"/>
    <cellStyle name="SAPBEXexcBad9" xfId="322"/>
    <cellStyle name="SAPBEXexcBad9 2" xfId="323"/>
    <cellStyle name="SAPBEXexcBad9 3" xfId="324"/>
    <cellStyle name="SAPBEXexcBad9 4" xfId="325"/>
    <cellStyle name="SAPBEXexcBad9 5" xfId="326"/>
    <cellStyle name="SAPBEXexcBad9 6" xfId="327"/>
    <cellStyle name="SAPBEXexcCritical4" xfId="328"/>
    <cellStyle name="SAPBEXexcCritical4 2" xfId="329"/>
    <cellStyle name="SAPBEXexcCritical4 3" xfId="330"/>
    <cellStyle name="SAPBEXexcCritical4 4" xfId="331"/>
    <cellStyle name="SAPBEXexcCritical4 5" xfId="332"/>
    <cellStyle name="SAPBEXexcCritical4 6" xfId="333"/>
    <cellStyle name="SAPBEXexcCritical5" xfId="334"/>
    <cellStyle name="SAPBEXexcCritical5 2" xfId="335"/>
    <cellStyle name="SAPBEXexcCritical5 3" xfId="336"/>
    <cellStyle name="SAPBEXexcCritical5 4" xfId="337"/>
    <cellStyle name="SAPBEXexcCritical5 5" xfId="338"/>
    <cellStyle name="SAPBEXexcCritical5 6" xfId="339"/>
    <cellStyle name="SAPBEXexcCritical6" xfId="340"/>
    <cellStyle name="SAPBEXexcCritical6 2" xfId="341"/>
    <cellStyle name="SAPBEXexcCritical6 3" xfId="342"/>
    <cellStyle name="SAPBEXexcCritical6 4" xfId="343"/>
    <cellStyle name="SAPBEXexcCritical6 5" xfId="344"/>
    <cellStyle name="SAPBEXexcCritical6 6" xfId="345"/>
    <cellStyle name="SAPBEXexcGood1" xfId="346"/>
    <cellStyle name="SAPBEXexcGood1 2" xfId="347"/>
    <cellStyle name="SAPBEXexcGood1 3" xfId="348"/>
    <cellStyle name="SAPBEXexcGood1 4" xfId="349"/>
    <cellStyle name="SAPBEXexcGood1 5" xfId="350"/>
    <cellStyle name="SAPBEXexcGood1 6" xfId="351"/>
    <cellStyle name="SAPBEXexcGood2" xfId="352"/>
    <cellStyle name="SAPBEXexcGood2 2" xfId="353"/>
    <cellStyle name="SAPBEXexcGood2 3" xfId="354"/>
    <cellStyle name="SAPBEXexcGood2 4" xfId="355"/>
    <cellStyle name="SAPBEXexcGood2 5" xfId="356"/>
    <cellStyle name="SAPBEXexcGood2 6" xfId="357"/>
    <cellStyle name="SAPBEXexcGood3" xfId="358"/>
    <cellStyle name="SAPBEXexcGood3 2" xfId="359"/>
    <cellStyle name="SAPBEXexcGood3 3" xfId="360"/>
    <cellStyle name="SAPBEXexcGood3 4" xfId="361"/>
    <cellStyle name="SAPBEXexcGood3 5" xfId="362"/>
    <cellStyle name="SAPBEXexcGood3 6" xfId="363"/>
    <cellStyle name="SAPBEXfilterDrill" xfId="364"/>
    <cellStyle name="SAPBEXfilterDrill 2" xfId="365"/>
    <cellStyle name="SAPBEXfilterDrill 3" xfId="366"/>
    <cellStyle name="SAPBEXfilterDrill 4" xfId="367"/>
    <cellStyle name="SAPBEXfilterDrill 5" xfId="368"/>
    <cellStyle name="SAPBEXfilterDrill 6" xfId="369"/>
    <cellStyle name="SAPBEXfilterItem" xfId="370"/>
    <cellStyle name="SAPBEXfilterItem 2" xfId="371"/>
    <cellStyle name="SAPBEXfilterItem 3" xfId="372"/>
    <cellStyle name="SAPBEXfilterItem 4" xfId="373"/>
    <cellStyle name="SAPBEXfilterItem 5" xfId="374"/>
    <cellStyle name="SAPBEXfilterItem 6" xfId="375"/>
    <cellStyle name="SAPBEXfilterText" xfId="376"/>
    <cellStyle name="SAPBEXfilterText 2" xfId="377"/>
    <cellStyle name="SAPBEXfilterText 3" xfId="378"/>
    <cellStyle name="SAPBEXfilterText 4" xfId="379"/>
    <cellStyle name="SAPBEXfilterText 5" xfId="380"/>
    <cellStyle name="SAPBEXfilterText 6" xfId="381"/>
    <cellStyle name="SAPBEXformats" xfId="382"/>
    <cellStyle name="SAPBEXformats 2" xfId="383"/>
    <cellStyle name="SAPBEXformats 3" xfId="384"/>
    <cellStyle name="SAPBEXformats 4" xfId="385"/>
    <cellStyle name="SAPBEXformats 5" xfId="386"/>
    <cellStyle name="SAPBEXformats 6" xfId="387"/>
    <cellStyle name="SAPBEXheaderItem" xfId="388"/>
    <cellStyle name="SAPBEXheaderItem 2" xfId="389"/>
    <cellStyle name="SAPBEXheaderItem 3" xfId="390"/>
    <cellStyle name="SAPBEXheaderItem 4" xfId="391"/>
    <cellStyle name="SAPBEXheaderItem 5" xfId="392"/>
    <cellStyle name="SAPBEXheaderItem 6" xfId="393"/>
    <cellStyle name="SAPBEXheaderText" xfId="394"/>
    <cellStyle name="SAPBEXheaderText 2" xfId="395"/>
    <cellStyle name="SAPBEXheaderText 3" xfId="396"/>
    <cellStyle name="SAPBEXheaderText 4" xfId="397"/>
    <cellStyle name="SAPBEXheaderText 5" xfId="398"/>
    <cellStyle name="SAPBEXheaderText 6" xfId="399"/>
    <cellStyle name="SAPBEXHLevel0" xfId="400"/>
    <cellStyle name="SAPBEXHLevel0 2" xfId="401"/>
    <cellStyle name="SAPBEXHLevel0 3" xfId="402"/>
    <cellStyle name="SAPBEXHLevel0 4" xfId="403"/>
    <cellStyle name="SAPBEXHLevel0 5" xfId="404"/>
    <cellStyle name="SAPBEXHLevel0 6" xfId="405"/>
    <cellStyle name="SAPBEXHLevel0 7" xfId="406"/>
    <cellStyle name="SAPBEXHLevel0_7y-отчетная_РЖД_2009_04" xfId="407"/>
    <cellStyle name="SAPBEXHLevel0X" xfId="408"/>
    <cellStyle name="SAPBEXHLevel0X 2" xfId="409"/>
    <cellStyle name="SAPBEXHLevel0X 3" xfId="410"/>
    <cellStyle name="SAPBEXHLevel0X 4" xfId="411"/>
    <cellStyle name="SAPBEXHLevel0X 5" xfId="412"/>
    <cellStyle name="SAPBEXHLevel0X 6" xfId="413"/>
    <cellStyle name="SAPBEXHLevel0X 7" xfId="414"/>
    <cellStyle name="SAPBEXHLevel0X 8" xfId="415"/>
    <cellStyle name="SAPBEXHLevel0X 9" xfId="416"/>
    <cellStyle name="SAPBEXHLevel0X_7-р_Из_Системы" xfId="417"/>
    <cellStyle name="SAPBEXHLevel1" xfId="418"/>
    <cellStyle name="SAPBEXHLevel1 2" xfId="419"/>
    <cellStyle name="SAPBEXHLevel1 3" xfId="420"/>
    <cellStyle name="SAPBEXHLevel1 4" xfId="421"/>
    <cellStyle name="SAPBEXHLevel1 5" xfId="422"/>
    <cellStyle name="SAPBEXHLevel1 6" xfId="423"/>
    <cellStyle name="SAPBEXHLevel1 7" xfId="424"/>
    <cellStyle name="SAPBEXHLevel1_7y-отчетная_РЖД_2009_04" xfId="425"/>
    <cellStyle name="SAPBEXHLevel1X" xfId="426"/>
    <cellStyle name="SAPBEXHLevel1X 2" xfId="427"/>
    <cellStyle name="SAPBEXHLevel1X 3" xfId="428"/>
    <cellStyle name="SAPBEXHLevel1X 4" xfId="429"/>
    <cellStyle name="SAPBEXHLevel1X 5" xfId="430"/>
    <cellStyle name="SAPBEXHLevel1X 6" xfId="431"/>
    <cellStyle name="SAPBEXHLevel1X 7" xfId="432"/>
    <cellStyle name="SAPBEXHLevel1X 8" xfId="433"/>
    <cellStyle name="SAPBEXHLevel1X 9" xfId="434"/>
    <cellStyle name="SAPBEXHLevel1X_7-р_Из_Системы" xfId="435"/>
    <cellStyle name="SAPBEXHLevel2" xfId="436"/>
    <cellStyle name="SAPBEXHLevel2 2" xfId="437"/>
    <cellStyle name="SAPBEXHLevel2 3" xfId="438"/>
    <cellStyle name="SAPBEXHLevel2 4" xfId="439"/>
    <cellStyle name="SAPBEXHLevel2 5" xfId="440"/>
    <cellStyle name="SAPBEXHLevel2 6" xfId="441"/>
    <cellStyle name="SAPBEXHLevel2_Приложение_1_к_7-у-о_2009_Кв_1_ФСТ" xfId="442"/>
    <cellStyle name="SAPBEXHLevel2X" xfId="443"/>
    <cellStyle name="SAPBEXHLevel2X 2" xfId="444"/>
    <cellStyle name="SAPBEXHLevel2X 3" xfId="445"/>
    <cellStyle name="SAPBEXHLevel2X 4" xfId="446"/>
    <cellStyle name="SAPBEXHLevel2X 5" xfId="447"/>
    <cellStyle name="SAPBEXHLevel2X 6" xfId="448"/>
    <cellStyle name="SAPBEXHLevel2X 7" xfId="449"/>
    <cellStyle name="SAPBEXHLevel2X 8" xfId="450"/>
    <cellStyle name="SAPBEXHLevel2X 9" xfId="451"/>
    <cellStyle name="SAPBEXHLevel2X_7-р_Из_Системы" xfId="452"/>
    <cellStyle name="SAPBEXHLevel3" xfId="453"/>
    <cellStyle name="SAPBEXHLevel3 2" xfId="454"/>
    <cellStyle name="SAPBEXHLevel3 3" xfId="455"/>
    <cellStyle name="SAPBEXHLevel3 4" xfId="456"/>
    <cellStyle name="SAPBEXHLevel3 5" xfId="457"/>
    <cellStyle name="SAPBEXHLevel3 6" xfId="458"/>
    <cellStyle name="SAPBEXHLevel3_Приложение_1_к_7-у-о_2009_Кв_1_ФСТ" xfId="459"/>
    <cellStyle name="SAPBEXHLevel3X" xfId="460"/>
    <cellStyle name="SAPBEXHLevel3X 2" xfId="461"/>
    <cellStyle name="SAPBEXHLevel3X 3" xfId="462"/>
    <cellStyle name="SAPBEXHLevel3X 4" xfId="463"/>
    <cellStyle name="SAPBEXHLevel3X 5" xfId="464"/>
    <cellStyle name="SAPBEXHLevel3X 6" xfId="465"/>
    <cellStyle name="SAPBEXHLevel3X 7" xfId="466"/>
    <cellStyle name="SAPBEXHLevel3X 8" xfId="467"/>
    <cellStyle name="SAPBEXHLevel3X 9" xfId="468"/>
    <cellStyle name="SAPBEXHLevel3X_7-р_Из_Системы" xfId="469"/>
    <cellStyle name="SAPBEXinputData" xfId="470"/>
    <cellStyle name="SAPBEXinputData 10" xfId="471"/>
    <cellStyle name="SAPBEXinputData 2" xfId="472"/>
    <cellStyle name="SAPBEXinputData 3" xfId="473"/>
    <cellStyle name="SAPBEXinputData 4" xfId="474"/>
    <cellStyle name="SAPBEXinputData 5" xfId="475"/>
    <cellStyle name="SAPBEXinputData 6" xfId="476"/>
    <cellStyle name="SAPBEXinputData 7" xfId="477"/>
    <cellStyle name="SAPBEXinputData 8" xfId="478"/>
    <cellStyle name="SAPBEXinputData 9" xfId="479"/>
    <cellStyle name="SAPBEXinputData_7-р_Из_Системы" xfId="480"/>
    <cellStyle name="SAPBEXItemHeader" xfId="481"/>
    <cellStyle name="SAPBEXresData" xfId="482"/>
    <cellStyle name="SAPBEXresData 2" xfId="483"/>
    <cellStyle name="SAPBEXresData 3" xfId="484"/>
    <cellStyle name="SAPBEXresData 4" xfId="485"/>
    <cellStyle name="SAPBEXresData 5" xfId="486"/>
    <cellStyle name="SAPBEXresData 6" xfId="487"/>
    <cellStyle name="SAPBEXresDataEmph" xfId="488"/>
    <cellStyle name="SAPBEXresDataEmph 2" xfId="489"/>
    <cellStyle name="SAPBEXresDataEmph 2 2" xfId="490"/>
    <cellStyle name="SAPBEXresDataEmph 3" xfId="491"/>
    <cellStyle name="SAPBEXresDataEmph 3 2" xfId="492"/>
    <cellStyle name="SAPBEXresDataEmph 4" xfId="493"/>
    <cellStyle name="SAPBEXresDataEmph 4 2" xfId="494"/>
    <cellStyle name="SAPBEXresDataEmph 5" xfId="495"/>
    <cellStyle name="SAPBEXresDataEmph 5 2" xfId="496"/>
    <cellStyle name="SAPBEXresDataEmph 6" xfId="497"/>
    <cellStyle name="SAPBEXresDataEmph 6 2" xfId="498"/>
    <cellStyle name="SAPBEXresItem" xfId="499"/>
    <cellStyle name="SAPBEXresItem 2" xfId="500"/>
    <cellStyle name="SAPBEXresItem 3" xfId="501"/>
    <cellStyle name="SAPBEXresItem 4" xfId="502"/>
    <cellStyle name="SAPBEXresItem 5" xfId="503"/>
    <cellStyle name="SAPBEXresItem 6" xfId="504"/>
    <cellStyle name="SAPBEXresItemX" xfId="505"/>
    <cellStyle name="SAPBEXresItemX 2" xfId="506"/>
    <cellStyle name="SAPBEXresItemX 3" xfId="507"/>
    <cellStyle name="SAPBEXresItemX 4" xfId="508"/>
    <cellStyle name="SAPBEXresItemX 5" xfId="509"/>
    <cellStyle name="SAPBEXresItemX 6" xfId="510"/>
    <cellStyle name="SAPBEXstdData" xfId="511"/>
    <cellStyle name="SAPBEXstdData 2" xfId="512"/>
    <cellStyle name="SAPBEXstdData 3" xfId="513"/>
    <cellStyle name="SAPBEXstdData 4" xfId="514"/>
    <cellStyle name="SAPBEXstdData 5" xfId="515"/>
    <cellStyle name="SAPBEXstdData 6" xfId="516"/>
    <cellStyle name="SAPBEXstdData_Приложение_1_к_7-у-о_2009_Кв_1_ФСТ" xfId="517"/>
    <cellStyle name="SAPBEXstdDataEmph" xfId="518"/>
    <cellStyle name="SAPBEXstdDataEmph 2" xfId="519"/>
    <cellStyle name="SAPBEXstdDataEmph 3" xfId="520"/>
    <cellStyle name="SAPBEXstdDataEmph 4" xfId="521"/>
    <cellStyle name="SAPBEXstdDataEmph 5" xfId="522"/>
    <cellStyle name="SAPBEXstdDataEmph 6" xfId="523"/>
    <cellStyle name="SAPBEXstdItem" xfId="524"/>
    <cellStyle name="SAPBEXstdItem 2" xfId="525"/>
    <cellStyle name="SAPBEXstdItem 3" xfId="526"/>
    <cellStyle name="SAPBEXstdItem 4" xfId="527"/>
    <cellStyle name="SAPBEXstdItem 5" xfId="528"/>
    <cellStyle name="SAPBEXstdItem 6" xfId="529"/>
    <cellStyle name="SAPBEXstdItem 7" xfId="530"/>
    <cellStyle name="SAPBEXstdItem_7-р" xfId="531"/>
    <cellStyle name="SAPBEXstdItemX" xfId="532"/>
    <cellStyle name="SAPBEXstdItemX 2" xfId="533"/>
    <cellStyle name="SAPBEXstdItemX 3" xfId="534"/>
    <cellStyle name="SAPBEXstdItemX 4" xfId="535"/>
    <cellStyle name="SAPBEXstdItemX 5" xfId="536"/>
    <cellStyle name="SAPBEXstdItemX 6" xfId="537"/>
    <cellStyle name="SAPBEXtitle" xfId="538"/>
    <cellStyle name="SAPBEXtitle 2" xfId="539"/>
    <cellStyle name="SAPBEXtitle 3" xfId="540"/>
    <cellStyle name="SAPBEXtitle 4" xfId="541"/>
    <cellStyle name="SAPBEXtitle 5" xfId="542"/>
    <cellStyle name="SAPBEXtitle 6" xfId="543"/>
    <cellStyle name="SAPBEXunassignedItem" xfId="544"/>
    <cellStyle name="SAPBEXunassignedItem 2" xfId="545"/>
    <cellStyle name="SAPBEXundefined" xfId="546"/>
    <cellStyle name="SAPBEXundefined 2" xfId="547"/>
    <cellStyle name="SAPBEXundefined 3" xfId="548"/>
    <cellStyle name="SAPBEXundefined 4" xfId="549"/>
    <cellStyle name="SAPBEXundefined 5" xfId="550"/>
    <cellStyle name="SAPBEXundefined 6" xfId="551"/>
    <cellStyle name="Sheet Title" xfId="552"/>
    <cellStyle name="styleColumnTitles" xfId="553"/>
    <cellStyle name="styleDateRange" xfId="554"/>
    <cellStyle name="styleHidden" xfId="555"/>
    <cellStyle name="styleNormal" xfId="556"/>
    <cellStyle name="styleSeriesAttributes" xfId="557"/>
    <cellStyle name="styleSeriesData" xfId="558"/>
    <cellStyle name="styleSeriesDataForecast" xfId="559"/>
    <cellStyle name="styleSeriesDataForecastNA" xfId="560"/>
    <cellStyle name="styleSeriesDataNA" xfId="561"/>
    <cellStyle name="Text Indent A" xfId="562"/>
    <cellStyle name="Text Indent B" xfId="563"/>
    <cellStyle name="Text Indent C" xfId="564"/>
    <cellStyle name="Times New Roman0181000015536870911" xfId="565"/>
    <cellStyle name="Title" xfId="566"/>
    <cellStyle name="Total" xfId="567"/>
    <cellStyle name="Warning Text" xfId="568"/>
    <cellStyle name="Обычный" xfId="0" builtinId="0"/>
    <cellStyle name="Обычный 10" xfId="569"/>
    <cellStyle name="Обычный 11" xfId="570"/>
    <cellStyle name="Обычный 12" xfId="571"/>
    <cellStyle name="Обычный 12 2" xfId="572"/>
    <cellStyle name="Обычный 12_Т-НахВТО-газ-28.09.12" xfId="573"/>
    <cellStyle name="Обычный 13" xfId="574"/>
    <cellStyle name="Обычный 14" xfId="575"/>
    <cellStyle name="Обычный 15" xfId="576"/>
    <cellStyle name="Обычный 16" xfId="577"/>
    <cellStyle name="Обычный 16 2" xfId="578"/>
    <cellStyle name="Обычный 17" xfId="579"/>
    <cellStyle name="Обычный 18" xfId="580"/>
    <cellStyle name="Обычный 19" xfId="581"/>
    <cellStyle name="Обычный 2" xfId="582"/>
    <cellStyle name="Обычный 2 10" xfId="583"/>
    <cellStyle name="Обычный 2 11" xfId="584"/>
    <cellStyle name="Обычный 2 11 2" xfId="585"/>
    <cellStyle name="Обычный 2 11_Т-НахВТО-газ-28.09.12" xfId="586"/>
    <cellStyle name="Обычный 2 12" xfId="587"/>
    <cellStyle name="Обычный 2 12 2" xfId="588"/>
    <cellStyle name="Обычный 2 12_Т-НахВТО-газ-28.09.12" xfId="589"/>
    <cellStyle name="Обычный 2 13" xfId="590"/>
    <cellStyle name="Обычный 2 14" xfId="591"/>
    <cellStyle name="Обычный 2 2" xfId="592"/>
    <cellStyle name="Обычный 2 3" xfId="593"/>
    <cellStyle name="Обычный 2 4" xfId="594"/>
    <cellStyle name="Обычный 2 5" xfId="595"/>
    <cellStyle name="Обычный 2 6" xfId="596"/>
    <cellStyle name="Обычный 2 7" xfId="597"/>
    <cellStyle name="Обычный 2 8" xfId="598"/>
    <cellStyle name="Обычный 2 9" xfId="599"/>
    <cellStyle name="Обычный 2_Т-НахВТО-газ-28.09.12" xfId="600"/>
    <cellStyle name="Обычный 20" xfId="601"/>
    <cellStyle name="Обычный 21" xfId="602"/>
    <cellStyle name="Обычный 22" xfId="603"/>
    <cellStyle name="Обычный 23" xfId="604"/>
    <cellStyle name="Обычный 24" xfId="605"/>
    <cellStyle name="Обычный 25" xfId="1"/>
    <cellStyle name="Обычный 26" xfId="606"/>
    <cellStyle name="Обычный 27" xfId="607"/>
    <cellStyle name="Обычный 28" xfId="608"/>
    <cellStyle name="Обычный 29" xfId="609"/>
    <cellStyle name="Обычный 3" xfId="610"/>
    <cellStyle name="Обычный 3 2" xfId="611"/>
    <cellStyle name="Обычный 3 3" xfId="612"/>
    <cellStyle name="Обычный 3 4" xfId="613"/>
    <cellStyle name="Обычный 3 5" xfId="614"/>
    <cellStyle name="Обычный 3_RZD_2009-2030_macromodel_090518" xfId="615"/>
    <cellStyle name="Обычный 30" xfId="677"/>
    <cellStyle name="Обычный 4" xfId="616"/>
    <cellStyle name="Обычный 4 2" xfId="617"/>
    <cellStyle name="Обычный 4 2 2" xfId="618"/>
    <cellStyle name="Обычный 4 2_Т-НахВТО-газ-28.09.12" xfId="619"/>
    <cellStyle name="Обычный 4_ЦФ запрос2008-2009" xfId="620"/>
    <cellStyle name="Обычный 5" xfId="621"/>
    <cellStyle name="Обычный 6" xfId="622"/>
    <cellStyle name="Обычный 7" xfId="623"/>
    <cellStyle name="Обычный 8" xfId="624"/>
    <cellStyle name="Обычный 9" xfId="625"/>
    <cellStyle name="Процентный 10" xfId="626"/>
    <cellStyle name="Процентный 11" xfId="627"/>
    <cellStyle name="Процентный 12" xfId="628"/>
    <cellStyle name="Процентный 13" xfId="629"/>
    <cellStyle name="Процентный 14" xfId="630"/>
    <cellStyle name="Процентный 2" xfId="631"/>
    <cellStyle name="Процентный 2 2" xfId="632"/>
    <cellStyle name="Процентный 2 2 2" xfId="633"/>
    <cellStyle name="Процентный 3" xfId="634"/>
    <cellStyle name="Процентный 4" xfId="635"/>
    <cellStyle name="Процентный 5" xfId="636"/>
    <cellStyle name="Процентный 6" xfId="637"/>
    <cellStyle name="Процентный 7" xfId="638"/>
    <cellStyle name="Процентный 8" xfId="639"/>
    <cellStyle name="Процентный 9" xfId="640"/>
    <cellStyle name="Сверхулин" xfId="641"/>
    <cellStyle name="Стиль 1" xfId="642"/>
    <cellStyle name="Стиль 1 2" xfId="643"/>
    <cellStyle name="Стиль 1 3" xfId="644"/>
    <cellStyle name="Стиль 1 4" xfId="645"/>
    <cellStyle name="Стиль 1 5" xfId="646"/>
    <cellStyle name="Стиль 1 6" xfId="647"/>
    <cellStyle name="Стиль 1 7" xfId="648"/>
    <cellStyle name="Стиль 1_Книга2" xfId="649"/>
    <cellStyle name="ТаблицаТекст" xfId="650"/>
    <cellStyle name="Тысячи [0]_Chart1 (Sales &amp; Costs)" xfId="651"/>
    <cellStyle name="Тысячи_Chart1 (Sales &amp; Costs)" xfId="652"/>
    <cellStyle name="Финансовый 10" xfId="653"/>
    <cellStyle name="Финансовый 11" xfId="654"/>
    <cellStyle name="Финансовый 12" xfId="655"/>
    <cellStyle name="Финансовый 13" xfId="656"/>
    <cellStyle name="Финансовый 14" xfId="657"/>
    <cellStyle name="Финансовый 15" xfId="658"/>
    <cellStyle name="Финансовый 16" xfId="659"/>
    <cellStyle name="Финансовый 17" xfId="2"/>
    <cellStyle name="Финансовый 2" xfId="660"/>
    <cellStyle name="Финансовый 2 10" xfId="661"/>
    <cellStyle name="Финансовый 2 2" xfId="662"/>
    <cellStyle name="Финансовый 2 3" xfId="663"/>
    <cellStyle name="Финансовый 2 4" xfId="664"/>
    <cellStyle name="Финансовый 2 5" xfId="665"/>
    <cellStyle name="Финансовый 2 6" xfId="666"/>
    <cellStyle name="Финансовый 2 7" xfId="667"/>
    <cellStyle name="Финансовый 2 8" xfId="668"/>
    <cellStyle name="Финансовый 2 9" xfId="669"/>
    <cellStyle name="Финансовый 3" xfId="670"/>
    <cellStyle name="Финансовый 4" xfId="671"/>
    <cellStyle name="Финансовый 5" xfId="672"/>
    <cellStyle name="Финансовый 6" xfId="673"/>
    <cellStyle name="Финансовый 7" xfId="674"/>
    <cellStyle name="Финансовый 8" xfId="675"/>
    <cellStyle name="Финансовый 9" xfId="6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SC_W\&#1055;&#1088;&#1086;&#1075;&#1085;&#1086;&#1079;\&#1055;&#1088;&#1086;&#1075;05_00(27.06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1;&#1072;&#1085;&#1086;&#1074;&#1072;/&#1043;&#1088;(27.07.00)5&#106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2007-&#1076;&#1077;&#1092;&#1083;/&#1072;&#1087;&#1088;&#1077;&#1083;&#1100;/v%202007-2010%2060207gr2&#1091;&#1090;&#1086;&#1095;&#1085;27.04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76;&#1077;&#1092;&#1083;2005\V3-1.20.10.04.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7.02.01/V&#1045;&#1052;_2001.5.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C_W/&#1055;&#1088;&#1086;&#1075;&#1085;&#1086;&#1079;/&#1055;&#1088;&#1086;&#1075;05_00(27.06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2013-def/&#1084;&#1072;&#1088;&#1090;/v-2012-2016-2030-%20in-en-1.04.13-5(&#1087;&#1095;)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2009-&#1076;&#1077;&#1092;/&#1072;&#1074;&#1075;&#1091;&#1089;&#1090;/V2008-2011013.04.09%20&#1086;&#1090;&#1095;&#1077;&#1090;-&#1075;&#1072;&#1079;%2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&#1082;&#1086;&#1085;&#1089;--2015-2018-2030-10-1028.09-53-50-52-5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SC_W/&#1055;&#1088;&#1086;&#1075;&#1085;&#1086;&#1079;/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7.02.01/SC_W/&#1055;&#1088;&#1086;&#1075;&#1085;&#1086;&#1079;/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7.02.01/&#1061;&#1072;&#1085;&#1086;&#1074;&#1072;/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&#1061;&#1072;&#1085;&#1086;&#1074;&#1072;/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2;&#1054;&#1041;/06-03-06/Var2.7%20(version%20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2004-2007ОКВЭД"/>
      <sheetName val="def2008-2010"/>
      <sheetName val="Тарэлектроэн."/>
      <sheetName val="Мир _цены"/>
      <sheetName val="Прог ИПЦцепн."/>
      <sheetName val="1999"/>
      <sheetName val="Темпы"/>
      <sheetName val="РасчМЭРТИЦП"/>
      <sheetName val="ИПЦ2002-2004"/>
      <sheetName val="Тарифы газ-энергия 2020"/>
      <sheetName val="Г"/>
      <sheetName val="I"/>
      <sheetName val="def204-2007ОКВЭД"/>
      <sheetName val="def04-2007ОКВЭД"/>
      <sheetName val="def04-007ОКВЭД"/>
      <sheetName val="def04-07ОКВЭ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v2)"/>
      <sheetName val="Печ"/>
      <sheetName val="2002(v1) "/>
      <sheetName val="2004(v1)"/>
      <sheetName val="2002-03(v2)"/>
      <sheetName val="2002-03(v1)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"/>
      <sheetName val="пч-2030"/>
      <sheetName val="электро"/>
      <sheetName val="уголь-мазут"/>
      <sheetName val="Мир _цен"/>
      <sheetName val="ИЦПМЭР"/>
      <sheetName val="2030-ИПЦ-фев"/>
      <sheetName val="df13-30 "/>
      <sheetName val="vec"/>
      <sheetName val="df04-07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-veca"/>
      <sheetName val="CPIfood 41"/>
      <sheetName val="df04-07"/>
      <sheetName val="df08-25"/>
      <sheetName val="Мир _цены"/>
      <sheetName val="ИПЦ-2011-41DM"/>
      <sheetName val="41ДМпеч"/>
      <sheetName val="уголь-мазут"/>
      <sheetName val="электро-11"/>
      <sheetName val="пч-25"/>
      <sheetName val="2025-ИПЦ-ЖКХ-жд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Ц-б"/>
      <sheetName val="ИПЦ-цб (2)"/>
      <sheetName val="ИПЦ-ц"/>
      <sheetName val="ИПЦ-гр"/>
      <sheetName val="ИПЦ-1к"/>
      <sheetName val="ИПЦ-к40"/>
      <sheetName val="ИПЦ-35"/>
      <sheetName val="ЖКХ "/>
      <sheetName val="df13-18-1к"/>
      <sheetName val="df13-18-1б"/>
      <sheetName val="df08-12"/>
      <sheetName val="Мир _цен-1к"/>
      <sheetName val="Мир _цен-1б"/>
      <sheetName val="электро"/>
      <sheetName val="уг-маз"/>
      <sheetName val="пч1-СPI"/>
      <sheetName val="пч1-def"/>
      <sheetName val="пч1-кв"/>
      <sheetName val="СУ-1-тек-ср"/>
      <sheetName val="food"/>
      <sheetName val="vec"/>
      <sheetName val="ИЦПМЭР"/>
      <sheetName val="2030-ИПЦ"/>
      <sheetName val="df19-30 "/>
      <sheetName val="пч-2030"/>
      <sheetName val="2015-янв"/>
      <sheetName val="печ-1-стар вер"/>
      <sheetName val="df04-07"/>
      <sheetName val="деф-2030"/>
      <sheetName val="ИПЦ-2"/>
      <sheetName val="электр - 21.04-д03"/>
      <sheetName val="ИПЦ-без"/>
      <sheetName val="ИПЦ-7,5-о"/>
      <sheetName val="Лист1"/>
      <sheetName val="Лист2"/>
      <sheetName val="ИПЦ-(2)"/>
      <sheetName val="ИПЦ-(3 вар-ц)"/>
    </sheetNames>
    <sheetDataSet>
      <sheetData sheetId="0"/>
      <sheetData sheetId="1"/>
      <sheetData sheetId="2"/>
      <sheetData sheetId="3"/>
      <sheetData sheetId="4">
        <row r="109">
          <cell r="O109">
            <v>113.30274803308698</v>
          </cell>
        </row>
        <row r="110">
          <cell r="O110">
            <v>112.39784748510149</v>
          </cell>
        </row>
        <row r="111">
          <cell r="O111">
            <v>116.48836335044243</v>
          </cell>
        </row>
        <row r="113">
          <cell r="O113">
            <v>107.71037043329821</v>
          </cell>
        </row>
        <row r="116">
          <cell r="T116">
            <v>107.73627830248995</v>
          </cell>
        </row>
        <row r="117">
          <cell r="T117">
            <v>114.54045232398475</v>
          </cell>
        </row>
        <row r="118">
          <cell r="T118">
            <v>115.60687848379099</v>
          </cell>
        </row>
        <row r="119">
          <cell r="T119">
            <v>114.02180506703145</v>
          </cell>
        </row>
        <row r="142">
          <cell r="O142">
            <v>108.79447859100272</v>
          </cell>
        </row>
        <row r="143">
          <cell r="O143">
            <v>107.85976659495641</v>
          </cell>
        </row>
        <row r="144">
          <cell r="O144">
            <v>106.0814330368876</v>
          </cell>
        </row>
        <row r="145">
          <cell r="O145">
            <v>106.89486638631169</v>
          </cell>
        </row>
        <row r="146">
          <cell r="O146">
            <v>98.314877859228829</v>
          </cell>
        </row>
        <row r="147">
          <cell r="O147">
            <v>109.65380392808967</v>
          </cell>
        </row>
        <row r="149">
          <cell r="O149">
            <v>109.75131576864079</v>
          </cell>
          <cell r="T149">
            <v>110.76810161329375</v>
          </cell>
        </row>
        <row r="150">
          <cell r="O150">
            <v>111.61332352699193</v>
          </cell>
          <cell r="T150">
            <v>114.51453139439469</v>
          </cell>
        </row>
        <row r="151">
          <cell r="O151">
            <v>120.55797318701032</v>
          </cell>
          <cell r="T151">
            <v>120.34019517066315</v>
          </cell>
        </row>
        <row r="152">
          <cell r="O152">
            <v>107.5783485295978</v>
          </cell>
          <cell r="T152">
            <v>111.88693858467092</v>
          </cell>
        </row>
        <row r="176">
          <cell r="O176">
            <v>108.7738066198359</v>
          </cell>
        </row>
        <row r="177">
          <cell r="O177">
            <v>109.02337569179626</v>
          </cell>
        </row>
        <row r="178">
          <cell r="O178">
            <v>112.88403508217422</v>
          </cell>
        </row>
        <row r="179">
          <cell r="O179">
            <v>109.44922059692053</v>
          </cell>
        </row>
        <row r="180">
          <cell r="O180">
            <v>145.5766183822615</v>
          </cell>
        </row>
        <row r="181">
          <cell r="O181">
            <v>104.97953466965433</v>
          </cell>
        </row>
        <row r="183">
          <cell r="O183">
            <v>104.87016856483</v>
          </cell>
          <cell r="T183">
            <v>105.39257806644488</v>
          </cell>
        </row>
        <row r="184">
          <cell r="O184">
            <v>108.05530326371108</v>
          </cell>
          <cell r="T184">
            <v>108.30708946764949</v>
          </cell>
        </row>
        <row r="185">
          <cell r="O185">
            <v>113.48185146634606</v>
          </cell>
          <cell r="T185">
            <v>114.03981361459724</v>
          </cell>
        </row>
        <row r="186">
          <cell r="O186">
            <v>105.3103320350418</v>
          </cell>
          <cell r="T186">
            <v>105.3928070776947</v>
          </cell>
        </row>
        <row r="210">
          <cell r="O210">
            <v>106.07408478239225</v>
          </cell>
        </row>
        <row r="211">
          <cell r="O211">
            <v>105.1996114716386</v>
          </cell>
        </row>
        <row r="212">
          <cell r="O212">
            <v>103.87685667612986</v>
          </cell>
        </row>
        <row r="213">
          <cell r="O213">
            <v>107.35813367140535</v>
          </cell>
        </row>
        <row r="214">
          <cell r="O214">
            <v>75.293740293868552</v>
          </cell>
        </row>
        <row r="215">
          <cell r="O215">
            <v>106.63132526492183</v>
          </cell>
        </row>
        <row r="217">
          <cell r="O217">
            <v>106.01565931654081</v>
          </cell>
          <cell r="T217">
            <v>105.83005483598831</v>
          </cell>
        </row>
        <row r="218">
          <cell r="O218">
            <v>108.57198902954902</v>
          </cell>
          <cell r="T218">
            <v>108.4362269183658</v>
          </cell>
        </row>
        <row r="219">
          <cell r="O219">
            <v>111.83899582991171</v>
          </cell>
          <cell r="T219">
            <v>112.23158952514119</v>
          </cell>
        </row>
        <row r="220">
          <cell r="O220">
            <v>106.97881377198973</v>
          </cell>
          <cell r="T220">
            <v>106.60746352070862</v>
          </cell>
        </row>
        <row r="244">
          <cell r="O244">
            <v>106.5713808428038</v>
          </cell>
          <cell r="T244">
            <v>105.07812934719337</v>
          </cell>
        </row>
        <row r="245">
          <cell r="O245">
            <v>106.33283176631386</v>
          </cell>
          <cell r="T245">
            <v>104.97042140545582</v>
          </cell>
        </row>
        <row r="246">
          <cell r="O246">
            <v>107.47151204301214</v>
          </cell>
          <cell r="T246">
            <v>104.38851774823199</v>
          </cell>
        </row>
        <row r="247">
          <cell r="O247">
            <v>107.11422412074747</v>
          </cell>
          <cell r="T247">
            <v>106.03334599394772</v>
          </cell>
        </row>
        <row r="248">
          <cell r="O248">
            <v>111.00782671221059</v>
          </cell>
        </row>
        <row r="249">
          <cell r="O249">
            <v>105.18211013094107</v>
          </cell>
          <cell r="T249">
            <v>105.63690480574577</v>
          </cell>
        </row>
        <row r="251">
          <cell r="O251">
            <v>105.0538033468524</v>
          </cell>
          <cell r="T251">
            <v>105.47781799899857</v>
          </cell>
        </row>
        <row r="252">
          <cell r="O252">
            <v>107.30046050825237</v>
          </cell>
          <cell r="T252">
            <v>105.40523129814309</v>
          </cell>
        </row>
        <row r="253">
          <cell r="O253">
            <v>109.57360113118726</v>
          </cell>
          <cell r="T253">
            <v>104.5946844381124</v>
          </cell>
        </row>
        <row r="254">
          <cell r="O254">
            <v>106.16701461646657</v>
          </cell>
          <cell r="T254">
            <v>105.82613708583418</v>
          </cell>
        </row>
        <row r="279">
          <cell r="O279">
            <v>106.49530129048996</v>
          </cell>
          <cell r="T279">
            <v>106.76736498696356</v>
          </cell>
        </row>
        <row r="280">
          <cell r="O280">
            <v>105.9330390303214</v>
          </cell>
          <cell r="T280">
            <v>106.31525253595242</v>
          </cell>
        </row>
        <row r="281">
          <cell r="O281">
            <v>107.34307175827179</v>
          </cell>
          <cell r="T281">
            <v>107.7167897405447</v>
          </cell>
        </row>
        <row r="282">
          <cell r="O282">
            <v>107.13710387501939</v>
          </cell>
          <cell r="T282">
            <v>107.52224051054182</v>
          </cell>
        </row>
        <row r="283">
          <cell r="O283">
            <v>109.34347206677678</v>
          </cell>
        </row>
        <row r="284">
          <cell r="O284">
            <v>104.52429785421117</v>
          </cell>
          <cell r="T284">
            <v>104.91287445889033</v>
          </cell>
        </row>
        <row r="286">
          <cell r="O286">
            <v>104.42677468211998</v>
          </cell>
          <cell r="T286">
            <v>104.70936674242746</v>
          </cell>
        </row>
        <row r="287">
          <cell r="O287">
            <v>108.05453949616307</v>
          </cell>
          <cell r="T287">
            <v>108.0944046529706</v>
          </cell>
        </row>
        <row r="288">
          <cell r="O288">
            <v>109.6002126304801</v>
          </cell>
          <cell r="T288">
            <v>110.25430222046508</v>
          </cell>
        </row>
        <row r="289">
          <cell r="O289">
            <v>107.27557502711954</v>
          </cell>
          <cell r="T289">
            <v>107.0149150848049</v>
          </cell>
        </row>
        <row r="314">
          <cell r="O314">
            <v>111.36552989856304</v>
          </cell>
          <cell r="T314">
            <v>107.83612507884945</v>
          </cell>
        </row>
        <row r="315">
          <cell r="O315">
            <v>111.68231553165531</v>
          </cell>
          <cell r="T315">
            <v>107.74197240998488</v>
          </cell>
        </row>
        <row r="316">
          <cell r="O316">
            <v>115.42531883818656</v>
          </cell>
          <cell r="T316">
            <v>110.13000918416544</v>
          </cell>
        </row>
        <row r="317">
          <cell r="O317">
            <v>114.68932884263985</v>
          </cell>
          <cell r="T317">
            <v>110.29978201097983</v>
          </cell>
        </row>
        <row r="318">
          <cell r="O318">
            <v>121.97144123760206</v>
          </cell>
        </row>
        <row r="319">
          <cell r="O319">
            <v>108.05842132000174</v>
          </cell>
          <cell r="T319">
            <v>105.42512640314349</v>
          </cell>
        </row>
        <row r="321">
          <cell r="O321">
            <v>107.98614702851407</v>
          </cell>
          <cell r="T321">
            <v>105.24303383555758</v>
          </cell>
        </row>
        <row r="322">
          <cell r="O322">
            <v>110.45313235510585</v>
          </cell>
          <cell r="T322">
            <v>108.10902978214546</v>
          </cell>
        </row>
        <row r="323">
          <cell r="O323">
            <v>109.88883144167298</v>
          </cell>
          <cell r="T323">
            <v>108.73866723384673</v>
          </cell>
        </row>
        <row r="324">
          <cell r="O324">
            <v>110.72594046162406</v>
          </cell>
          <cell r="T324">
            <v>107.76808678099874</v>
          </cell>
        </row>
        <row r="349">
          <cell r="O349">
            <v>112.24930964102013</v>
          </cell>
          <cell r="T349">
            <v>115.40813348800307</v>
          </cell>
        </row>
        <row r="350">
          <cell r="O350">
            <v>112.88040947747174</v>
          </cell>
          <cell r="T350">
            <v>116.38528387089326</v>
          </cell>
        </row>
        <row r="351">
          <cell r="O351">
            <v>113.78311803603285</v>
          </cell>
          <cell r="T351">
            <v>119.02351106029418</v>
          </cell>
        </row>
        <row r="352">
          <cell r="O352">
            <v>113.78777448810314</v>
          </cell>
          <cell r="T352">
            <v>117.84644659737522</v>
          </cell>
        </row>
        <row r="353">
          <cell r="O353">
            <v>113.74412317485148</v>
          </cell>
        </row>
        <row r="354">
          <cell r="O354">
            <v>111.9733247395263</v>
          </cell>
          <cell r="T354">
            <v>113.76168111647311</v>
          </cell>
        </row>
        <row r="356">
          <cell r="O356">
            <v>112.51125467830539</v>
          </cell>
          <cell r="T356">
            <v>114.4584960785261</v>
          </cell>
        </row>
        <row r="357">
          <cell r="O357">
            <v>110.41131778556395</v>
          </cell>
          <cell r="T357">
            <v>112.55523010583583</v>
          </cell>
        </row>
        <row r="358">
          <cell r="O358">
            <v>110.76535737955636</v>
          </cell>
          <cell r="T358">
            <v>111.89217601580945</v>
          </cell>
        </row>
        <row r="359">
          <cell r="O359">
            <v>110.24045877036583</v>
          </cell>
          <cell r="T359">
            <v>112.87528208609385</v>
          </cell>
        </row>
        <row r="384">
          <cell r="O384">
            <v>108.28017704773681</v>
          </cell>
          <cell r="T384">
            <v>108.76451809060306</v>
          </cell>
        </row>
        <row r="385">
          <cell r="O385">
            <v>108.53879824904583</v>
          </cell>
          <cell r="T385">
            <v>108.9306092240718</v>
          </cell>
        </row>
        <row r="386">
          <cell r="O386">
            <v>109.99841348803831</v>
          </cell>
          <cell r="T386">
            <v>110.31367435128017</v>
          </cell>
        </row>
        <row r="387">
          <cell r="O387">
            <v>109.45825387712583</v>
          </cell>
          <cell r="T387">
            <v>109.92019202583253</v>
          </cell>
        </row>
        <row r="388">
          <cell r="O388">
            <v>115.0298726881993</v>
          </cell>
        </row>
        <row r="389">
          <cell r="O389">
            <v>106.85490884625592</v>
          </cell>
          <cell r="T389">
            <v>107.32987891899172</v>
          </cell>
        </row>
        <row r="391">
          <cell r="O391">
            <v>106.87909735395577</v>
          </cell>
          <cell r="T391">
            <v>107.2767644352768</v>
          </cell>
        </row>
        <row r="392">
          <cell r="O392">
            <v>107.44275552730635</v>
          </cell>
          <cell r="T392">
            <v>108.22658025105245</v>
          </cell>
        </row>
        <row r="393">
          <cell r="O393">
            <v>105.37200196245801</v>
          </cell>
          <cell r="T393">
            <v>107.47715122991136</v>
          </cell>
        </row>
        <row r="394">
          <cell r="O394">
            <v>108.52534316452483</v>
          </cell>
          <cell r="T394">
            <v>108.65534569522571</v>
          </cell>
        </row>
        <row r="417">
          <cell r="O417">
            <v>106.67823635863847</v>
          </cell>
          <cell r="T417">
            <v>106.823343753741</v>
          </cell>
        </row>
        <row r="418">
          <cell r="O418">
            <v>106.66178808605825</v>
          </cell>
          <cell r="T418">
            <v>106.8144494690237</v>
          </cell>
        </row>
        <row r="419">
          <cell r="O419">
            <v>107.44365897405031</v>
          </cell>
          <cell r="T419">
            <v>107.60998252956126</v>
          </cell>
        </row>
        <row r="420">
          <cell r="O420">
            <v>107.0984177545708</v>
          </cell>
          <cell r="T420">
            <v>107.40317293011171</v>
          </cell>
        </row>
        <row r="421">
          <cell r="O421">
            <v>110.91522943482687</v>
          </cell>
        </row>
        <row r="422">
          <cell r="O422">
            <v>105.70151430321253</v>
          </cell>
          <cell r="T422">
            <v>105.84030537909331</v>
          </cell>
        </row>
        <row r="424">
          <cell r="O424">
            <v>105.18088410138873</v>
          </cell>
          <cell r="T424">
            <v>105.49499256241528</v>
          </cell>
        </row>
        <row r="425">
          <cell r="O425">
            <v>106.57214217211605</v>
          </cell>
          <cell r="T425">
            <v>106.2175363682984</v>
          </cell>
        </row>
        <row r="426">
          <cell r="O426">
            <v>105.68538833713068</v>
          </cell>
          <cell r="T426">
            <v>106.02542901517964</v>
          </cell>
        </row>
        <row r="427">
          <cell r="O427">
            <v>107.06450486385037</v>
          </cell>
          <cell r="T427">
            <v>107.0901266734201</v>
          </cell>
        </row>
        <row r="450">
          <cell r="O450">
            <v>105.49766840129774</v>
          </cell>
          <cell r="T450">
            <v>105.93332911819546</v>
          </cell>
        </row>
        <row r="451">
          <cell r="O451">
            <v>105.06045571673998</v>
          </cell>
          <cell r="T451">
            <v>105.66909768329072</v>
          </cell>
        </row>
        <row r="452">
          <cell r="O452">
            <v>105.73832144013198</v>
          </cell>
          <cell r="T452">
            <v>106.36104293861706</v>
          </cell>
        </row>
        <row r="453">
          <cell r="O453">
            <v>105.95291381180516</v>
          </cell>
          <cell r="T453">
            <v>106.42423687569568</v>
          </cell>
        </row>
        <row r="454">
          <cell r="O454">
            <v>103.57915525248252</v>
          </cell>
        </row>
        <row r="455">
          <cell r="O455">
            <v>104.25044065459895</v>
          </cell>
          <cell r="T455">
            <v>104.84099568128609</v>
          </cell>
        </row>
        <row r="457">
          <cell r="O457">
            <v>104.14290682091058</v>
          </cell>
          <cell r="T457">
            <v>104.59659734956679</v>
          </cell>
        </row>
        <row r="458">
          <cell r="O458">
            <v>106.41758730059804</v>
          </cell>
          <cell r="T458">
            <v>106.47024787677803</v>
          </cell>
        </row>
        <row r="459">
          <cell r="O459">
            <v>104.6256981093133</v>
          </cell>
          <cell r="T459">
            <v>105.14963780119035</v>
          </cell>
        </row>
        <row r="460">
          <cell r="O460">
            <v>107.42199682868024</v>
          </cell>
          <cell r="T460">
            <v>107.21186138721366</v>
          </cell>
        </row>
      </sheetData>
      <sheetData sheetId="5"/>
      <sheetData sheetId="6"/>
      <sheetData sheetId="7"/>
      <sheetData sheetId="8">
        <row r="11">
          <cell r="AU11">
            <v>1.0615428495953867</v>
          </cell>
          <cell r="BK11">
            <v>1.0576061684754388</v>
          </cell>
          <cell r="CA11">
            <v>1.0775499472797889</v>
          </cell>
          <cell r="CQ11">
            <v>1.070813542829238</v>
          </cell>
          <cell r="DG11">
            <v>1.0760755045794583</v>
          </cell>
          <cell r="ET11">
            <v>1.1053269848897564</v>
          </cell>
          <cell r="FY11">
            <v>1.0535529768728211</v>
          </cell>
          <cell r="HI11">
            <v>1.0005951001561362</v>
          </cell>
          <cell r="HJ11">
            <v>0.9936887575001766</v>
          </cell>
          <cell r="HK11">
            <v>1.0879542125086599</v>
          </cell>
          <cell r="HL11">
            <v>1.0139353341585899</v>
          </cell>
          <cell r="HM11">
            <v>1.0582533786562458</v>
          </cell>
          <cell r="HN11">
            <v>1.0271922501684634</v>
          </cell>
          <cell r="HO11">
            <v>1.020646170966965</v>
          </cell>
          <cell r="HP11">
            <v>1.075553072888819</v>
          </cell>
          <cell r="HQ11">
            <v>1.1049218720814502</v>
          </cell>
          <cell r="JA11">
            <v>0.99450296045338638</v>
          </cell>
          <cell r="JB11">
            <v>0.99793212014735877</v>
          </cell>
          <cell r="JC11">
            <v>1.0650861411969343</v>
          </cell>
          <cell r="JD11">
            <v>0.99915993656099511</v>
          </cell>
          <cell r="JE11">
            <v>1.0769024516283474</v>
          </cell>
          <cell r="JF11">
            <v>1.090127592926539</v>
          </cell>
          <cell r="JG11">
            <v>1.0947827796473029</v>
          </cell>
          <cell r="JH11">
            <v>1.0717711764125535</v>
          </cell>
          <cell r="JI11">
            <v>1.0561529759892703</v>
          </cell>
          <cell r="KA11">
            <v>1.0706281817551255</v>
          </cell>
          <cell r="KW11">
            <v>1.0760734747932779</v>
          </cell>
        </row>
        <row r="12">
          <cell r="AU12">
            <v>1.0513325071958419</v>
          </cell>
          <cell r="BK12">
            <v>1.1132452818517358</v>
          </cell>
          <cell r="CA12">
            <v>1.0492798854972449</v>
          </cell>
          <cell r="CQ12">
            <v>1.1159460112386568</v>
          </cell>
          <cell r="DG12">
            <v>1.0238930683076548</v>
          </cell>
          <cell r="ET12">
            <v>1.0586610616520804</v>
          </cell>
          <cell r="FY12">
            <v>1.0455223238991671</v>
          </cell>
          <cell r="HI12">
            <v>1.0312146575750942</v>
          </cell>
          <cell r="HJ12">
            <v>1.2174597590757876</v>
          </cell>
          <cell r="HK12">
            <v>0.97769839376108714</v>
          </cell>
          <cell r="HL12">
            <v>0.97629298066268044</v>
          </cell>
          <cell r="HM12">
            <v>1.1399404390535102</v>
          </cell>
          <cell r="HN12">
            <v>1.121992146274007</v>
          </cell>
          <cell r="HO12">
            <v>1.0986722570355754</v>
          </cell>
          <cell r="HP12">
            <v>1.067827764641907</v>
          </cell>
          <cell r="HQ12">
            <v>1.2714990278286888</v>
          </cell>
          <cell r="JA12">
            <v>0.97252956664638024</v>
          </cell>
          <cell r="JB12">
            <v>1.0562494612699418</v>
          </cell>
          <cell r="JC12">
            <v>1.0347716559163866</v>
          </cell>
          <cell r="JD12">
            <v>1.0005368019183545</v>
          </cell>
          <cell r="JE12">
            <v>1.0674730249651674</v>
          </cell>
          <cell r="JF12">
            <v>1.09070323010154</v>
          </cell>
          <cell r="JG12">
            <v>0.98762717698971614</v>
          </cell>
          <cell r="JH12">
            <v>1.0987184591339767</v>
          </cell>
          <cell r="JI12">
            <v>1.0984438430681314</v>
          </cell>
          <cell r="KA12">
            <v>1.0977480957342847</v>
          </cell>
          <cell r="KW12">
            <v>1.0264095232643908</v>
          </cell>
        </row>
        <row r="13">
          <cell r="AU13">
            <v>1.0603265573204042</v>
          </cell>
          <cell r="BK13">
            <v>1.1079807041265517</v>
          </cell>
          <cell r="CA13">
            <v>1.0417127073051504</v>
          </cell>
          <cell r="CQ13">
            <v>1.1190189182331052</v>
          </cell>
          <cell r="DG13">
            <v>1.0184486324622859</v>
          </cell>
          <cell r="ET13">
            <v>1.0661375605381627</v>
          </cell>
          <cell r="FY13">
            <v>1.0453869306803651</v>
          </cell>
          <cell r="HI13">
            <v>1.0113726539136254</v>
          </cell>
          <cell r="HJ13">
            <v>1.2513382954269727</v>
          </cell>
          <cell r="HK13">
            <v>0.97336810655111017</v>
          </cell>
          <cell r="HL13">
            <v>0.97248015392896414</v>
          </cell>
          <cell r="HM13">
            <v>1.1413143793243585</v>
          </cell>
          <cell r="HN13">
            <v>1.1197229153297099</v>
          </cell>
          <cell r="HO13">
            <v>1.0979554003358041</v>
          </cell>
          <cell r="HP13">
            <v>1.0540864432005099</v>
          </cell>
          <cell r="HQ13">
            <v>1.2933998111636325</v>
          </cell>
          <cell r="JA13">
            <v>0.96435258994353601</v>
          </cell>
          <cell r="JB13">
            <v>1.0579507852636787</v>
          </cell>
          <cell r="JC13">
            <v>1.0345068806868354</v>
          </cell>
          <cell r="JD13">
            <v>0.99752460174990609</v>
          </cell>
          <cell r="JE13">
            <v>1.0612239820026719</v>
          </cell>
          <cell r="JF13">
            <v>1.1006550024097956</v>
          </cell>
          <cell r="JG13">
            <v>0.97253043918914217</v>
          </cell>
          <cell r="JH13">
            <v>1.0880813464118761</v>
          </cell>
          <cell r="JI13">
            <v>1.0904549835939148</v>
          </cell>
          <cell r="KA13">
            <v>1.1014474539572592</v>
          </cell>
          <cell r="KW13">
            <v>1.0222822556261526</v>
          </cell>
        </row>
        <row r="14">
          <cell r="AU14">
            <v>1.0897974045688525</v>
          </cell>
          <cell r="BK14">
            <v>1.1092381859138896</v>
          </cell>
          <cell r="CA14">
            <v>1.045333999719499</v>
          </cell>
          <cell r="CQ14">
            <v>1.1210100005703652</v>
          </cell>
          <cell r="DG14">
            <v>1.0153099458371619</v>
          </cell>
          <cell r="ET14">
            <v>1.0764727524091335</v>
          </cell>
          <cell r="FY14">
            <v>1.04902814525427</v>
          </cell>
          <cell r="HI14">
            <v>1.0067410370168526</v>
          </cell>
          <cell r="HJ14">
            <v>1.2618459082340781</v>
          </cell>
          <cell r="HK14">
            <v>0.97375062923873601</v>
          </cell>
          <cell r="HL14">
            <v>0.972562933164687</v>
          </cell>
          <cell r="HM14">
            <v>1.1358859999714028</v>
          </cell>
          <cell r="HN14">
            <v>1.1123551578034974</v>
          </cell>
          <cell r="HO14">
            <v>1.0870074082667356</v>
          </cell>
          <cell r="HP14">
            <v>1.0404227448021992</v>
          </cell>
          <cell r="HQ14">
            <v>1.3050303267526331</v>
          </cell>
          <cell r="JA14">
            <v>0.9630894218307553</v>
          </cell>
          <cell r="JB14">
            <v>1.0634434317095875</v>
          </cell>
          <cell r="JC14">
            <v>1.0350044899619255</v>
          </cell>
          <cell r="JD14">
            <v>0.99182989872023852</v>
          </cell>
          <cell r="JE14">
            <v>1.0646985628666013</v>
          </cell>
          <cell r="JF14">
            <v>1.1078057515609165</v>
          </cell>
          <cell r="JG14">
            <v>0.97193727172141642</v>
          </cell>
          <cell r="JH14">
            <v>1.0983924903510043</v>
          </cell>
          <cell r="JI14">
            <v>1.0927345421039418</v>
          </cell>
          <cell r="KA14">
            <v>1.1037652421114541</v>
          </cell>
          <cell r="KW14">
            <v>1.0195874161137926</v>
          </cell>
        </row>
        <row r="17">
          <cell r="AU17">
            <v>1.0965348338128904</v>
          </cell>
          <cell r="BK17">
            <v>1.1133650013278436</v>
          </cell>
          <cell r="CA17">
            <v>1.0254417368609086</v>
          </cell>
          <cell r="CQ17">
            <v>1.130264510561547</v>
          </cell>
          <cell r="DG17">
            <v>1.0053826228635581</v>
          </cell>
          <cell r="ET17">
            <v>1.0589011313766516</v>
          </cell>
          <cell r="FY17">
            <v>1.0673974228201579</v>
          </cell>
          <cell r="HI17">
            <v>1.0113495580581031</v>
          </cell>
          <cell r="HJ17">
            <v>1.3468471536587185</v>
          </cell>
          <cell r="HK17">
            <v>0.92845017434322497</v>
          </cell>
          <cell r="HL17">
            <v>0.95793255781335096</v>
          </cell>
          <cell r="HM17">
            <v>1.1251259323314022</v>
          </cell>
          <cell r="HN17">
            <v>1.0842639125779534</v>
          </cell>
          <cell r="HO17">
            <v>1.0844241038874991</v>
          </cell>
          <cell r="HP17">
            <v>1.0157973335213792</v>
          </cell>
          <cell r="HQ17">
            <v>1.3061343216233638</v>
          </cell>
          <cell r="JA17">
            <v>0.95726579487806107</v>
          </cell>
          <cell r="JB17">
            <v>1.0729153620260756</v>
          </cell>
          <cell r="JC17">
            <v>1.0372609957601384</v>
          </cell>
          <cell r="JD17">
            <v>0.99055118527638986</v>
          </cell>
          <cell r="JE17">
            <v>1.0554519666973687</v>
          </cell>
          <cell r="JF17">
            <v>1.0716411920436921</v>
          </cell>
          <cell r="JG17">
            <v>0.95367431470158848</v>
          </cell>
          <cell r="JH17">
            <v>1.1099542011743253</v>
          </cell>
          <cell r="JI17">
            <v>1.1036029219585539</v>
          </cell>
          <cell r="KA17">
            <v>1.1128788011094353</v>
          </cell>
          <cell r="KW17">
            <v>1.0123611540140551</v>
          </cell>
        </row>
        <row r="18">
          <cell r="AU18">
            <v>1.0993632338643307</v>
          </cell>
          <cell r="BK18">
            <v>1.0472622058613641</v>
          </cell>
          <cell r="CA18">
            <v>1.154123794402115</v>
          </cell>
          <cell r="CQ18">
            <v>1.0959522647416331</v>
          </cell>
          <cell r="DG18">
            <v>1.0053323279135755</v>
          </cell>
          <cell r="ET18">
            <v>1.1282879314586143</v>
          </cell>
          <cell r="FY18">
            <v>1.1131186140947598</v>
          </cell>
          <cell r="HI18">
            <v>0.94217856558904067</v>
          </cell>
          <cell r="HJ18">
            <v>1.1091086810524413</v>
          </cell>
          <cell r="HK18">
            <v>1.0428333732613795</v>
          </cell>
          <cell r="HL18">
            <v>0.93748153013265989</v>
          </cell>
          <cell r="HM18">
            <v>1.0497714435606835</v>
          </cell>
          <cell r="HN18">
            <v>1.0132217871117724</v>
          </cell>
          <cell r="HO18">
            <v>1.0550644293912417</v>
          </cell>
          <cell r="HP18">
            <v>1.0493314690447568</v>
          </cell>
          <cell r="HQ18">
            <v>1.0817874962859422</v>
          </cell>
          <cell r="JA18">
            <v>1.0196257458008235</v>
          </cell>
          <cell r="JB18">
            <v>1.1603981663546425</v>
          </cell>
          <cell r="JC18">
            <v>1.022900208129214</v>
          </cell>
          <cell r="JD18">
            <v>1.0056151795505399</v>
          </cell>
          <cell r="JE18">
            <v>1.1650639384259411</v>
          </cell>
          <cell r="JF18">
            <v>1.0774882273090232</v>
          </cell>
          <cell r="JG18">
            <v>1.1566987509272655</v>
          </cell>
          <cell r="JH18">
            <v>1.1781044708017194</v>
          </cell>
          <cell r="JI18">
            <v>1.2424547007317743</v>
          </cell>
          <cell r="KA18">
            <v>1.0937158165125127</v>
          </cell>
          <cell r="KW18">
            <v>1.0061706218530131</v>
          </cell>
        </row>
        <row r="23">
          <cell r="AU23">
            <v>0.99368921726583159</v>
          </cell>
          <cell r="BK23">
            <v>1.1463164372005692</v>
          </cell>
          <cell r="CA23">
            <v>0.98416284072845561</v>
          </cell>
          <cell r="CQ23">
            <v>1.0771504652765744</v>
          </cell>
          <cell r="DG23">
            <v>1.0452452493012738</v>
          </cell>
          <cell r="ET23">
            <v>0.93075918530538715</v>
          </cell>
          <cell r="FY23">
            <v>0.99349728139058624</v>
          </cell>
          <cell r="HI23">
            <v>1.0728961506794366</v>
          </cell>
          <cell r="HJ23">
            <v>1.0991766736038155</v>
          </cell>
          <cell r="HK23">
            <v>0.96599380767937459</v>
          </cell>
          <cell r="HL23">
            <v>0.97101236318114026</v>
          </cell>
          <cell r="HM23">
            <v>1.2175951273331598</v>
          </cell>
          <cell r="HN23">
            <v>1.2281613459747067</v>
          </cell>
          <cell r="HO23">
            <v>1.2708759314662599</v>
          </cell>
          <cell r="HP23">
            <v>1.2238776246544552</v>
          </cell>
          <cell r="HQ23">
            <v>1.1586654025694805</v>
          </cell>
          <cell r="JA23">
            <v>0.97533870824492108</v>
          </cell>
          <cell r="JB23">
            <v>0.98195113242056731</v>
          </cell>
          <cell r="JC23">
            <v>1.0273996400008278</v>
          </cell>
          <cell r="JD23">
            <v>1.0802674674183683</v>
          </cell>
          <cell r="JE23">
            <v>1.0119344060032356</v>
          </cell>
          <cell r="JF23">
            <v>1.0103901557197799</v>
          </cell>
          <cell r="JG23">
            <v>0.98033883790684606</v>
          </cell>
          <cell r="JH23">
            <v>0.98893823961401073</v>
          </cell>
          <cell r="JI23">
            <v>1.0626678020211664</v>
          </cell>
          <cell r="KA23">
            <v>1.0749312063283993</v>
          </cell>
          <cell r="KW23">
            <v>1.0450034404680855</v>
          </cell>
        </row>
        <row r="25">
          <cell r="AU25">
            <v>0.98884531350488591</v>
          </cell>
          <cell r="BK25">
            <v>1.1820822753757858</v>
          </cell>
          <cell r="CA25">
            <v>1.0978308561525543</v>
          </cell>
          <cell r="CQ25">
            <v>1.0826308176119415</v>
          </cell>
          <cell r="DG25">
            <v>1.0597190066139557</v>
          </cell>
          <cell r="ET25">
            <v>1.0024225231659447</v>
          </cell>
          <cell r="FY25">
            <v>1.0531405756946206</v>
          </cell>
          <cell r="HI25">
            <v>1.1904968333380039</v>
          </cell>
          <cell r="HJ25">
            <v>0.94630991453584512</v>
          </cell>
          <cell r="HK25">
            <v>1.0129303406078041</v>
          </cell>
          <cell r="HL25">
            <v>1.0076721380222438</v>
          </cell>
          <cell r="HM25">
            <v>1.1288318978385885</v>
          </cell>
          <cell r="HN25">
            <v>1.1428934302901932</v>
          </cell>
          <cell r="HO25">
            <v>1.1050622363386187</v>
          </cell>
          <cell r="HP25">
            <v>1.1588598616106174</v>
          </cell>
          <cell r="HQ25">
            <v>1.1071688138190847</v>
          </cell>
          <cell r="JA25">
            <v>1.0402625118220907</v>
          </cell>
          <cell r="JB25">
            <v>1.0415553974085543</v>
          </cell>
          <cell r="JC25">
            <v>1.0368513958577761</v>
          </cell>
          <cell r="JD25">
            <v>1.0256933830600568</v>
          </cell>
          <cell r="JE25">
            <v>1.1148377651625667</v>
          </cell>
          <cell r="JF25">
            <v>1.0027425628624638</v>
          </cell>
          <cell r="JG25">
            <v>1.1221024879950579</v>
          </cell>
          <cell r="JH25">
            <v>1.1578417108555832</v>
          </cell>
          <cell r="JI25">
            <v>1.1646547966144918</v>
          </cell>
          <cell r="KA25">
            <v>1.0717139659778774</v>
          </cell>
          <cell r="KW25">
            <v>1.0552743197766083</v>
          </cell>
        </row>
        <row r="26">
          <cell r="AU26">
            <v>0.98502124175865324</v>
          </cell>
          <cell r="BK26">
            <v>1.1975166239005586</v>
          </cell>
          <cell r="CA26">
            <v>1.1008934576516569</v>
          </cell>
          <cell r="CQ26">
            <v>1.0881300186253335</v>
          </cell>
          <cell r="DG26">
            <v>1.0573244119908911</v>
          </cell>
          <cell r="ET26">
            <v>0.94308215774136872</v>
          </cell>
          <cell r="FY26">
            <v>1.0243433376097917</v>
          </cell>
          <cell r="HI26">
            <v>1.2599049129124964</v>
          </cell>
          <cell r="HJ26">
            <v>0.90336164118925999</v>
          </cell>
          <cell r="HK26">
            <v>1.0023783680022786</v>
          </cell>
          <cell r="HL26">
            <v>0.99984718812653484</v>
          </cell>
          <cell r="HM26">
            <v>1.1201033760850927</v>
          </cell>
          <cell r="HN26">
            <v>1.0709413327096173</v>
          </cell>
          <cell r="HO26">
            <v>1.0590745623193198</v>
          </cell>
          <cell r="HP26">
            <v>1.2091394563562388</v>
          </cell>
          <cell r="HQ26">
            <v>1.1197986453396322</v>
          </cell>
          <cell r="JA26">
            <v>1.0562668688693972</v>
          </cell>
          <cell r="JB26">
            <v>1.0499033663458655</v>
          </cell>
          <cell r="JC26">
            <v>1.0440563363943678</v>
          </cell>
          <cell r="JD26">
            <v>1.0306134655421073</v>
          </cell>
          <cell r="JE26">
            <v>1.1408176982696108</v>
          </cell>
          <cell r="JF26">
            <v>0.94383194372045143</v>
          </cell>
          <cell r="JG26">
            <v>1.1497523969007719</v>
          </cell>
          <cell r="JH26">
            <v>1.1963555693391299</v>
          </cell>
          <cell r="JI26">
            <v>1.2298369912085472</v>
          </cell>
          <cell r="KA26">
            <v>1.0779172168182107</v>
          </cell>
          <cell r="KW26">
            <v>1.0506893541313527</v>
          </cell>
        </row>
        <row r="27">
          <cell r="AU27">
            <v>1.0016214866675976</v>
          </cell>
          <cell r="BK27">
            <v>1.1345607524185151</v>
          </cell>
          <cell r="CA27">
            <v>1.0783148525379942</v>
          </cell>
          <cell r="CQ27">
            <v>1.0713920955747989</v>
          </cell>
          <cell r="DG27">
            <v>1.0644226106930175</v>
          </cell>
          <cell r="ET27">
            <v>1.1190872483869989</v>
          </cell>
          <cell r="FY27">
            <v>1.0967911863720814</v>
          </cell>
          <cell r="HI27">
            <v>1.0696608755476527</v>
          </cell>
          <cell r="HJ27">
            <v>1.0131287137419867</v>
          </cell>
          <cell r="HK27">
            <v>1.0281598144812245</v>
          </cell>
          <cell r="HL27">
            <v>1.0191571030747997</v>
          </cell>
          <cell r="HM27">
            <v>1.141946373656799</v>
          </cell>
          <cell r="HN27">
            <v>1.2396227444098209</v>
          </cell>
          <cell r="HO27">
            <v>1.1705466307823806</v>
          </cell>
          <cell r="HP27">
            <v>1.0710110475967112</v>
          </cell>
          <cell r="HQ27">
            <v>1.0890080839139562</v>
          </cell>
          <cell r="JA27">
            <v>1.0105452834863387</v>
          </cell>
          <cell r="JB27">
            <v>1.0249220568288391</v>
          </cell>
          <cell r="JC27">
            <v>1.0225205299381892</v>
          </cell>
          <cell r="JD27">
            <v>1.0158387046889223</v>
          </cell>
          <cell r="JE27">
            <v>1.0754467468037174</v>
          </cell>
          <cell r="JF27">
            <v>1.0728083985463714</v>
          </cell>
          <cell r="JG27">
            <v>1.0852964440818533</v>
          </cell>
          <cell r="JH27">
            <v>1.0793437746859871</v>
          </cell>
          <cell r="JI27">
            <v>1.0650711130759665</v>
          </cell>
          <cell r="KA27">
            <v>1.0616615868269752</v>
          </cell>
          <cell r="KW27">
            <v>1.0628824045526946</v>
          </cell>
        </row>
        <row r="28">
          <cell r="AU28">
            <v>1.0609424361967044</v>
          </cell>
          <cell r="BK28">
            <v>1.1413831068430502</v>
          </cell>
          <cell r="CA28">
            <v>1.1108789807958805</v>
          </cell>
          <cell r="CQ28">
            <v>1.0828646632535586</v>
          </cell>
          <cell r="DG28">
            <v>1.0462676287708603</v>
          </cell>
          <cell r="ET28">
            <v>1.0589180672602319</v>
          </cell>
          <cell r="FY28">
            <v>1.0882468808504624</v>
          </cell>
          <cell r="HI28">
            <v>1.0609858569513928</v>
          </cell>
          <cell r="HJ28">
            <v>1.0372529204930667</v>
          </cell>
          <cell r="HK28">
            <v>1.0237740592457911</v>
          </cell>
          <cell r="HL28">
            <v>0.99574529447706361</v>
          </cell>
          <cell r="HM28">
            <v>1.1835505948046383</v>
          </cell>
          <cell r="HN28">
            <v>1.1926975144412268</v>
          </cell>
          <cell r="HO28">
            <v>1.1795890010009447</v>
          </cell>
          <cell r="HP28">
            <v>1.1872300211840323</v>
          </cell>
          <cell r="HQ28">
            <v>1.1626638217550966</v>
          </cell>
          <cell r="JA28">
            <v>1.0256533517284558</v>
          </cell>
          <cell r="JB28">
            <v>1.0641105443198395</v>
          </cell>
          <cell r="JC28">
            <v>1.0223118762849206</v>
          </cell>
          <cell r="JD28">
            <v>1.0163322492525118</v>
          </cell>
          <cell r="JE28">
            <v>1.11908780851916</v>
          </cell>
          <cell r="JF28">
            <v>1.0838902788969582</v>
          </cell>
          <cell r="JG28">
            <v>1.1494742357400016</v>
          </cell>
          <cell r="JH28">
            <v>1.1266135080818327</v>
          </cell>
          <cell r="JI28">
            <v>1.1276649463108055</v>
          </cell>
          <cell r="KA28">
            <v>1.0802173919923446</v>
          </cell>
          <cell r="KW28">
            <v>1.042067450319903</v>
          </cell>
        </row>
        <row r="29">
          <cell r="AU29">
            <v>1.0507287930508771</v>
          </cell>
          <cell r="BK29">
            <v>1.2708495634601642</v>
          </cell>
          <cell r="CA29">
            <v>1.0950750864482466</v>
          </cell>
          <cell r="CQ29">
            <v>1.0758642576571353</v>
          </cell>
          <cell r="DG29">
            <v>1.0587423980244912</v>
          </cell>
          <cell r="ET29">
            <v>0.96118477875979835</v>
          </cell>
          <cell r="FY29">
            <v>1.103825203230584</v>
          </cell>
          <cell r="HI29">
            <v>1.1991619244381904</v>
          </cell>
          <cell r="HJ29">
            <v>0.99746336537346736</v>
          </cell>
          <cell r="HK29">
            <v>0.98685321598086551</v>
          </cell>
          <cell r="HL29">
            <v>0.99433867873902271</v>
          </cell>
          <cell r="HM29">
            <v>1.2616695087198722</v>
          </cell>
          <cell r="HN29">
            <v>1.4353410451877773</v>
          </cell>
          <cell r="HO29">
            <v>1.2734509272817331</v>
          </cell>
          <cell r="HP29">
            <v>1.2476976970401665</v>
          </cell>
          <cell r="HQ29">
            <v>1.1340807509748843</v>
          </cell>
          <cell r="JA29">
            <v>1.0466250461734856</v>
          </cell>
          <cell r="JB29">
            <v>1.0449108342659594</v>
          </cell>
          <cell r="JC29">
            <v>1.0359370671126911</v>
          </cell>
          <cell r="JD29">
            <v>1.0221265160807078</v>
          </cell>
          <cell r="JE29">
            <v>1.1070070204296669</v>
          </cell>
          <cell r="JF29">
            <v>1.0136904320102436</v>
          </cell>
          <cell r="JG29">
            <v>1.1320310148520967</v>
          </cell>
          <cell r="JH29">
            <v>1.1410223356712332</v>
          </cell>
          <cell r="JI29">
            <v>1.1398321057472647</v>
          </cell>
          <cell r="KA29">
            <v>1.0724323166573619</v>
          </cell>
          <cell r="KW29">
            <v>1.0453270114038389</v>
          </cell>
        </row>
        <row r="31">
          <cell r="AU31">
            <v>1.0443472777658636</v>
          </cell>
          <cell r="BK31">
            <v>1.2065216188727295</v>
          </cell>
          <cell r="CA31">
            <v>1.0927215989483376</v>
          </cell>
          <cell r="CQ31">
            <v>1.0731595660360933</v>
          </cell>
          <cell r="DG31">
            <v>1.053119433871549</v>
          </cell>
          <cell r="ET31">
            <v>0.99026918462900915</v>
          </cell>
          <cell r="FY31">
            <v>1.0968803629428394</v>
          </cell>
          <cell r="HI31">
            <v>1.1305215316384472</v>
          </cell>
          <cell r="HJ31">
            <v>1.0274169809332159</v>
          </cell>
          <cell r="HK31">
            <v>0.98978693864855105</v>
          </cell>
          <cell r="HL31">
            <v>1.018321003229951</v>
          </cell>
          <cell r="HM31">
            <v>1.2006135021655835</v>
          </cell>
          <cell r="HN31">
            <v>1.2943073457211007</v>
          </cell>
          <cell r="HO31">
            <v>1.2273062795768963</v>
          </cell>
          <cell r="HP31">
            <v>1.1706911103325768</v>
          </cell>
          <cell r="HQ31">
            <v>1.1261819092332568</v>
          </cell>
          <cell r="JA31">
            <v>1.0193504876985779</v>
          </cell>
          <cell r="JB31">
            <v>1.0441338151151531</v>
          </cell>
          <cell r="JC31">
            <v>1.0299963512705668</v>
          </cell>
          <cell r="JD31">
            <v>1.0263657831718191</v>
          </cell>
          <cell r="JE31">
            <v>1.1061030760743829</v>
          </cell>
          <cell r="JF31">
            <v>1.0287067992723131</v>
          </cell>
          <cell r="JG31">
            <v>1.1415238251918518</v>
          </cell>
          <cell r="JH31">
            <v>1.1372743305470412</v>
          </cell>
          <cell r="JI31">
            <v>1.1181813327941077</v>
          </cell>
          <cell r="KA31">
            <v>1.0686071397309638</v>
          </cell>
          <cell r="KW31">
            <v>1.0424908801660147</v>
          </cell>
        </row>
        <row r="36">
          <cell r="AU36">
            <v>1.0905003704736773</v>
          </cell>
          <cell r="BK36">
            <v>1.4880333825713155</v>
          </cell>
          <cell r="CA36">
            <v>1.0910486501863437</v>
          </cell>
          <cell r="CQ36">
            <v>1.069120672790058</v>
          </cell>
          <cell r="DG36">
            <v>1.0654601094500558</v>
          </cell>
          <cell r="ET36">
            <v>0.94812532247717274</v>
          </cell>
          <cell r="FY36">
            <v>1.1741869507114195</v>
          </cell>
          <cell r="HI36">
            <v>1.4171708175699957</v>
          </cell>
          <cell r="HJ36">
            <v>0.9099349158972091</v>
          </cell>
          <cell r="HK36">
            <v>0.97285496073301914</v>
          </cell>
          <cell r="HL36">
            <v>0.93223945331153957</v>
          </cell>
          <cell r="HM36">
            <v>1.4173847763885612</v>
          </cell>
          <cell r="HN36">
            <v>1.8934371131457917</v>
          </cell>
          <cell r="HO36">
            <v>1.3758026874495215</v>
          </cell>
          <cell r="HP36">
            <v>1.4030399639501885</v>
          </cell>
          <cell r="HQ36">
            <v>1.1573311382646267</v>
          </cell>
          <cell r="JA36">
            <v>1.1168148055381497</v>
          </cell>
          <cell r="JB36">
            <v>1.0551388284943239</v>
          </cell>
          <cell r="JC36">
            <v>1.0527944320817446</v>
          </cell>
          <cell r="JD36">
            <v>1.0081140674448676</v>
          </cell>
          <cell r="JE36">
            <v>1.1149220765796313</v>
          </cell>
          <cell r="JF36">
            <v>0.96460291874424131</v>
          </cell>
          <cell r="JG36">
            <v>1.1497406193890476</v>
          </cell>
          <cell r="JH36">
            <v>1.1657667290468658</v>
          </cell>
          <cell r="JI36">
            <v>1.1901725959760314</v>
          </cell>
          <cell r="KA36">
            <v>1.0707565324077397</v>
          </cell>
          <cell r="KW36">
            <v>1.0421958802582361</v>
          </cell>
        </row>
        <row r="37">
          <cell r="AU37">
            <v>1.0190385512781031</v>
          </cell>
          <cell r="BK37">
            <v>1.1320022438349666</v>
          </cell>
          <cell r="CA37">
            <v>1.0936857522295722</v>
          </cell>
          <cell r="CQ37">
            <v>1.0946951295635472</v>
          </cell>
          <cell r="DG37">
            <v>1.065829544025958</v>
          </cell>
          <cell r="ET37">
            <v>0.94161327476886725</v>
          </cell>
          <cell r="FY37">
            <v>1.023313343116484</v>
          </cell>
          <cell r="HI37">
            <v>1.0839103551385703</v>
          </cell>
          <cell r="HJ37">
            <v>1.0303360209185741</v>
          </cell>
          <cell r="HK37">
            <v>0.99767043225450103</v>
          </cell>
          <cell r="HL37">
            <v>1.0182718034267013</v>
          </cell>
          <cell r="HM37">
            <v>1.1913153518212551</v>
          </cell>
          <cell r="HN37">
            <v>1.1661465167482064</v>
          </cell>
          <cell r="HO37">
            <v>1.2601616483246416</v>
          </cell>
          <cell r="HP37">
            <v>1.2295871203281166</v>
          </cell>
          <cell r="HQ37">
            <v>1.1175302774679108</v>
          </cell>
          <cell r="JA37">
            <v>1.0252307342424019</v>
          </cell>
          <cell r="JB37">
            <v>1.03077326037301</v>
          </cell>
          <cell r="JC37">
            <v>1.0285712011154049</v>
          </cell>
          <cell r="JD37">
            <v>1.0305688857166677</v>
          </cell>
          <cell r="JE37">
            <v>1.0931008832633144</v>
          </cell>
          <cell r="JF37">
            <v>1.0731274882144004</v>
          </cell>
          <cell r="JG37">
            <v>1.0735828869076041</v>
          </cell>
          <cell r="JH37">
            <v>1.1068348863342956</v>
          </cell>
          <cell r="JI37">
            <v>1.1146004865155428</v>
          </cell>
          <cell r="KA37">
            <v>1.0893223725616832</v>
          </cell>
          <cell r="KW37">
            <v>1.0615864874992174</v>
          </cell>
        </row>
        <row r="38">
          <cell r="AU38">
            <v>1.0569071056350814</v>
          </cell>
          <cell r="BK38">
            <v>1.1699539764932674</v>
          </cell>
          <cell r="CA38">
            <v>1.1113860751660165</v>
          </cell>
          <cell r="CQ38">
            <v>1.0779429879614433</v>
          </cell>
          <cell r="DG38">
            <v>1.0559803210409884</v>
          </cell>
          <cell r="ET38">
            <v>0.96466931944221312</v>
          </cell>
          <cell r="FY38">
            <v>1.0691559531594632</v>
          </cell>
          <cell r="HI38">
            <v>1.0856666176838841</v>
          </cell>
          <cell r="HJ38">
            <v>1.0279542113387208</v>
          </cell>
          <cell r="HK38">
            <v>1.0348349361896068</v>
          </cell>
          <cell r="HL38">
            <v>1.0267230861926417</v>
          </cell>
          <cell r="HM38">
            <v>1.2001322694826755</v>
          </cell>
          <cell r="HN38">
            <v>1.2222552540774494</v>
          </cell>
          <cell r="HO38">
            <v>1.1976740751678294</v>
          </cell>
          <cell r="HP38">
            <v>1.2231849573767821</v>
          </cell>
          <cell r="HQ38">
            <v>1.1645873516117242</v>
          </cell>
          <cell r="JA38">
            <v>1.0296900612507935</v>
          </cell>
          <cell r="JB38">
            <v>1.0315293554991432</v>
          </cell>
          <cell r="JC38">
            <v>1.0104737066092861</v>
          </cell>
          <cell r="JD38">
            <v>1.0177368236154638</v>
          </cell>
          <cell r="JE38">
            <v>1.1016917314728309</v>
          </cell>
          <cell r="JF38">
            <v>1.1060215235631481</v>
          </cell>
          <cell r="JG38">
            <v>1.1415373023518829</v>
          </cell>
          <cell r="JH38">
            <v>1.0883332022782379</v>
          </cell>
          <cell r="JI38">
            <v>1.0752997364074375</v>
          </cell>
          <cell r="KA38">
            <v>1.0747017974711051</v>
          </cell>
          <cell r="KW38">
            <v>1.050827617123137</v>
          </cell>
        </row>
        <row r="42">
          <cell r="AU42">
            <v>1.0362613530947822</v>
          </cell>
          <cell r="BK42">
            <v>1.140540385157182</v>
          </cell>
          <cell r="CA42">
            <v>1.1037296840383224</v>
          </cell>
          <cell r="CQ42">
            <v>1.0761177063098895</v>
          </cell>
          <cell r="DG42">
            <v>1.0578292867925656</v>
          </cell>
          <cell r="ET42">
            <v>1.0679840411621897</v>
          </cell>
          <cell r="FY42">
            <v>0.98866962037484252</v>
          </cell>
          <cell r="HI42">
            <v>1.0631411108330355</v>
          </cell>
          <cell r="HJ42">
            <v>1.0240846392876057</v>
          </cell>
          <cell r="HK42">
            <v>1.0454807395168586</v>
          </cell>
          <cell r="HL42">
            <v>1.0255772270274544</v>
          </cell>
          <cell r="HM42">
            <v>1.1935092223913957</v>
          </cell>
          <cell r="HN42">
            <v>1.1521236549451861</v>
          </cell>
          <cell r="HO42">
            <v>1.177906116660276</v>
          </cell>
          <cell r="HP42">
            <v>1.1918866384842268</v>
          </cell>
          <cell r="HQ42">
            <v>1.2297259411416279</v>
          </cell>
          <cell r="JA42">
            <v>1.0182600382647506</v>
          </cell>
          <cell r="JB42">
            <v>1.027539495799852</v>
          </cell>
          <cell r="JC42">
            <v>1.0184265029312496</v>
          </cell>
          <cell r="JD42">
            <v>1.0176142110986064</v>
          </cell>
          <cell r="JE42">
            <v>1.1351281603907637</v>
          </cell>
          <cell r="JF42">
            <v>1.1060879088474771</v>
          </cell>
          <cell r="JG42">
            <v>1.2253394903439641</v>
          </cell>
          <cell r="JH42">
            <v>1.1400591960167692</v>
          </cell>
          <cell r="JI42">
            <v>1.0887109949934464</v>
          </cell>
          <cell r="KA42">
            <v>1.0780554090954029</v>
          </cell>
          <cell r="KW42">
            <v>1.0562511861335266</v>
          </cell>
        </row>
        <row r="49">
          <cell r="AU49">
            <v>1.0269056047090539</v>
          </cell>
          <cell r="BK49">
            <v>1.102120917689948</v>
          </cell>
          <cell r="CA49">
            <v>1.0886456563289733</v>
          </cell>
          <cell r="CQ49">
            <v>1.0824357623321978</v>
          </cell>
          <cell r="DG49">
            <v>1.063001427721856</v>
          </cell>
          <cell r="ET49">
            <v>0.97627388796508974</v>
          </cell>
          <cell r="FY49">
            <v>1.1860829654374736</v>
          </cell>
          <cell r="HI49">
            <v>1.0578896205602448</v>
          </cell>
          <cell r="HJ49">
            <v>1.0400885900401149</v>
          </cell>
          <cell r="HK49">
            <v>0.99978884534287404</v>
          </cell>
          <cell r="HL49">
            <v>1.0197377061565203</v>
          </cell>
          <cell r="HM49">
            <v>1.1738279447856574</v>
          </cell>
          <cell r="HN49">
            <v>1.2331906583882211</v>
          </cell>
          <cell r="HO49">
            <v>1.1495526975961927</v>
          </cell>
          <cell r="HP49">
            <v>1.1728854818676369</v>
          </cell>
          <cell r="HQ49">
            <v>1.1465408586628363</v>
          </cell>
          <cell r="JA49">
            <v>1.0254840363804965</v>
          </cell>
          <cell r="JB49">
            <v>1.0255203537929247</v>
          </cell>
          <cell r="JC49">
            <v>1.0193327584441514</v>
          </cell>
          <cell r="JD49">
            <v>1.0275669923424908</v>
          </cell>
          <cell r="JE49">
            <v>1.1085062023607548</v>
          </cell>
          <cell r="JF49">
            <v>1.0722312710750579</v>
          </cell>
          <cell r="JG49">
            <v>1.1676356749953094</v>
          </cell>
          <cell r="JH49">
            <v>1.0975472050497086</v>
          </cell>
          <cell r="JI49">
            <v>1.1000649882578037</v>
          </cell>
          <cell r="KA49">
            <v>1.0734516962044902</v>
          </cell>
          <cell r="KW49">
            <v>1.0490826913366416</v>
          </cell>
        </row>
        <row r="50">
          <cell r="AU50">
            <v>1.0083080204669574</v>
          </cell>
          <cell r="BK50">
            <v>1.1891041778773239</v>
          </cell>
          <cell r="CA50">
            <v>1.12971571317083</v>
          </cell>
          <cell r="CQ50">
            <v>1.0751740825332929</v>
          </cell>
          <cell r="DG50">
            <v>1.0583110248104868</v>
          </cell>
          <cell r="ET50">
            <v>1.091000408942326</v>
          </cell>
          <cell r="FY50">
            <v>1.0918753526500484</v>
          </cell>
          <cell r="HI50">
            <v>1.0830018198670495</v>
          </cell>
          <cell r="HJ50">
            <v>1.0624034120755976</v>
          </cell>
          <cell r="HK50">
            <v>1.0503796777536891</v>
          </cell>
          <cell r="HL50">
            <v>1.0395071069225232</v>
          </cell>
          <cell r="HM50">
            <v>1.4756741367810111</v>
          </cell>
          <cell r="HN50">
            <v>1.7242193721181927</v>
          </cell>
          <cell r="HO50">
            <v>1.5173986634907555</v>
          </cell>
          <cell r="HP50">
            <v>1.3915487130468653</v>
          </cell>
          <cell r="HQ50">
            <v>1.3415879891329723</v>
          </cell>
          <cell r="JA50">
            <v>1.0332000693201699</v>
          </cell>
          <cell r="JB50">
            <v>1.0036707782956058</v>
          </cell>
          <cell r="JC50">
            <v>1.0299445621997554</v>
          </cell>
          <cell r="JD50">
            <v>1.0175543048786888</v>
          </cell>
          <cell r="JE50">
            <v>1.1417290882465179</v>
          </cell>
          <cell r="JF50">
            <v>1.1819579003253635</v>
          </cell>
          <cell r="JG50">
            <v>1.1787886128833844</v>
          </cell>
          <cell r="JH50">
            <v>1.1241167395383445</v>
          </cell>
          <cell r="JI50">
            <v>1.0871766106299066</v>
          </cell>
          <cell r="KA50">
            <v>1.0710170106204959</v>
          </cell>
          <cell r="KW50">
            <v>1.0516951976832802</v>
          </cell>
        </row>
        <row r="52">
          <cell r="AU52">
            <v>1.0110987068990904</v>
          </cell>
          <cell r="BK52">
            <v>1.0503667850009324</v>
          </cell>
          <cell r="CA52">
            <v>1.0479568546345503</v>
          </cell>
          <cell r="CQ52">
            <v>1.0686749878098074</v>
          </cell>
          <cell r="DG52">
            <v>1.0677293931504981</v>
          </cell>
          <cell r="ET52">
            <v>1.0900842288222699</v>
          </cell>
          <cell r="FY52">
            <v>1.005542631454277</v>
          </cell>
          <cell r="HI52">
            <v>1.0258770161092967</v>
          </cell>
          <cell r="HJ52">
            <v>1.0176963321470165</v>
          </cell>
          <cell r="HK52">
            <v>1.0001305068739985</v>
          </cell>
          <cell r="HL52">
            <v>1.0073201359794304</v>
          </cell>
          <cell r="HM52">
            <v>1.0428250394426848</v>
          </cell>
          <cell r="HN52">
            <v>1.0125664395256695</v>
          </cell>
          <cell r="HO52">
            <v>1.024474910149876</v>
          </cell>
          <cell r="HP52">
            <v>1.0650905599172555</v>
          </cell>
          <cell r="HQ52">
            <v>1.0602933246874571</v>
          </cell>
          <cell r="JA52">
            <v>1.0029524685516666</v>
          </cell>
          <cell r="JB52">
            <v>1.0222107454662974</v>
          </cell>
          <cell r="JC52">
            <v>1.0273614935314825</v>
          </cell>
          <cell r="JD52">
            <v>1.0150761617801991</v>
          </cell>
          <cell r="JE52">
            <v>1.0520983868748341</v>
          </cell>
          <cell r="JF52">
            <v>1.0334742740101968</v>
          </cell>
          <cell r="JG52">
            <v>1.0380327254543884</v>
          </cell>
          <cell r="JH52">
            <v>1.0662956922398237</v>
          </cell>
          <cell r="JI52">
            <v>1.0639211258638186</v>
          </cell>
          <cell r="KA52">
            <v>1.0699953667327289</v>
          </cell>
          <cell r="KW52">
            <v>1.0721672670772058</v>
          </cell>
        </row>
        <row r="53">
          <cell r="AU53">
            <v>1.0334647151263441</v>
          </cell>
          <cell r="BK53">
            <v>1.1486992122685353</v>
          </cell>
          <cell r="CA53">
            <v>1.1022858043701342</v>
          </cell>
          <cell r="CQ53">
            <v>1.0636756975442549</v>
          </cell>
          <cell r="DG53">
            <v>1.0528996885091935</v>
          </cell>
          <cell r="ET53">
            <v>1.0494274587974066</v>
          </cell>
          <cell r="FY53">
            <v>1.0608061973613774</v>
          </cell>
          <cell r="HI53">
            <v>1.0733226930820559</v>
          </cell>
          <cell r="HJ53">
            <v>1.0376625920127076</v>
          </cell>
          <cell r="HK53">
            <v>1.0221207879963465</v>
          </cell>
          <cell r="HL53">
            <v>1.0312555749412162</v>
          </cell>
          <cell r="HM53">
            <v>1.2108611007799563</v>
          </cell>
          <cell r="HN53">
            <v>1.2607743869473926</v>
          </cell>
          <cell r="HO53">
            <v>1.2631367124727899</v>
          </cell>
          <cell r="HP53">
            <v>1.1734574365682768</v>
          </cell>
          <cell r="HQ53">
            <v>1.1566153732591065</v>
          </cell>
          <cell r="JA53">
            <v>1.0227666082674678</v>
          </cell>
          <cell r="JB53">
            <v>1.0249209076008106</v>
          </cell>
          <cell r="JC53">
            <v>1.0188602816348875</v>
          </cell>
          <cell r="JD53">
            <v>1.0165021705745403</v>
          </cell>
          <cell r="JE53">
            <v>1.0951806287360319</v>
          </cell>
          <cell r="JF53">
            <v>1.1186680425679845</v>
          </cell>
          <cell r="JG53">
            <v>1.0994070162561724</v>
          </cell>
          <cell r="JH53">
            <v>1.0903929362525775</v>
          </cell>
          <cell r="JI53">
            <v>1.0747934977641906</v>
          </cell>
          <cell r="KA53">
            <v>1.0635284253919559</v>
          </cell>
          <cell r="KW53">
            <v>1.0529128769084501</v>
          </cell>
        </row>
        <row r="56">
          <cell r="AU56">
            <v>1.0842832026352125</v>
          </cell>
          <cell r="BK56">
            <v>1.1851862303275755</v>
          </cell>
          <cell r="CA56">
            <v>1.0859269440320212</v>
          </cell>
          <cell r="CQ56">
            <v>1.0779947745953811</v>
          </cell>
          <cell r="DG56">
            <v>1.0593328652481511</v>
          </cell>
          <cell r="ET56">
            <v>1.0722268034694407</v>
          </cell>
          <cell r="FY56">
            <v>1.1096674109899634</v>
          </cell>
          <cell r="HI56">
            <v>1.0968684180860675</v>
          </cell>
          <cell r="HJ56">
            <v>1.0209462514726824</v>
          </cell>
          <cell r="HK56">
            <v>1.0077699157635476</v>
          </cell>
          <cell r="HL56">
            <v>1.0236046744554923</v>
          </cell>
          <cell r="HM56">
            <v>1.1980340005305929</v>
          </cell>
          <cell r="HN56">
            <v>1.2238553392892768</v>
          </cell>
          <cell r="HO56">
            <v>1.2051664924489638</v>
          </cell>
          <cell r="HP56">
            <v>1.192701960121197</v>
          </cell>
          <cell r="HQ56">
            <v>1.1787589014489941</v>
          </cell>
          <cell r="JA56">
            <v>1.0251565588577343</v>
          </cell>
          <cell r="JB56">
            <v>1.0210270791437348</v>
          </cell>
          <cell r="JC56">
            <v>1.0187954503897267</v>
          </cell>
          <cell r="JD56">
            <v>1.0243666658214803</v>
          </cell>
          <cell r="JE56">
            <v>1.0864014508469122</v>
          </cell>
          <cell r="JF56">
            <v>1.0796592838511307</v>
          </cell>
          <cell r="JG56">
            <v>1.07974475979594</v>
          </cell>
          <cell r="JH56">
            <v>1.0915577371932119</v>
          </cell>
          <cell r="JI56">
            <v>1.0923703141498982</v>
          </cell>
          <cell r="KA56">
            <v>1.0771449746773276</v>
          </cell>
          <cell r="KW56">
            <v>1.0591167721765407</v>
          </cell>
        </row>
        <row r="63">
          <cell r="ET63">
            <v>1.1391573999749096</v>
          </cell>
          <cell r="FY63">
            <v>1.2147760816075974</v>
          </cell>
          <cell r="HM63">
            <v>1.1846689438929816</v>
          </cell>
          <cell r="HN63">
            <v>1.25675721</v>
          </cell>
          <cell r="HO63">
            <v>1.3822940627999998</v>
          </cell>
          <cell r="HP63">
            <v>1.4239873872</v>
          </cell>
          <cell r="HQ63">
            <v>0.90779195934000001</v>
          </cell>
          <cell r="JA63">
            <v>1.0720000000000001</v>
          </cell>
          <cell r="JB63">
            <v>1.0115000000000001</v>
          </cell>
          <cell r="JC63">
            <v>1.3250999999999999</v>
          </cell>
          <cell r="JD63">
            <v>0.77649999999999997</v>
          </cell>
          <cell r="JE63">
            <v>1.103473492955521</v>
          </cell>
          <cell r="KA63">
            <v>1.0838453998518971</v>
          </cell>
          <cell r="KW63">
            <v>1.0422263914386836</v>
          </cell>
        </row>
        <row r="65">
          <cell r="ET65">
            <v>1.0627746355842813</v>
          </cell>
        </row>
        <row r="66">
          <cell r="AU66">
            <v>1.0605956571348987</v>
          </cell>
          <cell r="BK66">
            <v>1.1260366708153335</v>
          </cell>
          <cell r="CA66">
            <v>1.0951319567975009</v>
          </cell>
          <cell r="CQ66">
            <v>1.0907813497033261</v>
          </cell>
          <cell r="DG66">
            <v>1.0449330745615475</v>
          </cell>
          <cell r="FY66">
            <v>1.0712723036341978</v>
          </cell>
          <cell r="FZ66">
            <v>1.095247700557977</v>
          </cell>
          <cell r="GA66">
            <v>1.1226982706519872</v>
          </cell>
          <cell r="GB66">
            <v>1.0326809280009135</v>
          </cell>
          <cell r="GC66">
            <v>1.0440658723784089</v>
          </cell>
          <cell r="HM66">
            <v>1.1594685586765763</v>
          </cell>
          <cell r="HN66">
            <v>1.1491054905027731</v>
          </cell>
          <cell r="HO66">
            <v>1.145674164147449</v>
          </cell>
          <cell r="HP66">
            <v>1.1469660697399457</v>
          </cell>
          <cell r="HQ66">
            <v>1.1623306661480244</v>
          </cell>
          <cell r="JE66">
            <v>1.1038740130446014</v>
          </cell>
          <cell r="KA66">
            <v>1.0830716413944419</v>
          </cell>
          <cell r="KW66">
            <v>1.0416826976812741</v>
          </cell>
        </row>
        <row r="69">
          <cell r="AU69">
            <v>1.043282120611905</v>
          </cell>
          <cell r="BK69">
            <v>1.056277553946551</v>
          </cell>
          <cell r="CA69">
            <v>1.058880421813936</v>
          </cell>
          <cell r="CQ69">
            <v>1.0674500696023885</v>
          </cell>
          <cell r="DG69">
            <v>1.0621280743912147</v>
          </cell>
          <cell r="EE69">
            <v>1.0149523531509708</v>
          </cell>
          <cell r="FY69">
            <v>1.0439715895144175</v>
          </cell>
          <cell r="HI69">
            <v>1.0070570601024245</v>
          </cell>
          <cell r="HJ69">
            <v>1.0050038269947486</v>
          </cell>
          <cell r="HK69">
            <v>1.0230181339901305</v>
          </cell>
          <cell r="HL69">
            <v>1.0165641950754565</v>
          </cell>
          <cell r="HM69">
            <v>1.0565536801414406</v>
          </cell>
          <cell r="HN69">
            <v>1.0614970261360308</v>
          </cell>
          <cell r="HO69">
            <v>1.0567271298346486</v>
          </cell>
          <cell r="HP69">
            <v>1.0523042766448336</v>
          </cell>
          <cell r="HQ69">
            <v>1.0578059291439221</v>
          </cell>
          <cell r="JA69">
            <v>1.0073466049781878</v>
          </cell>
          <cell r="JB69">
            <v>1.0054995001383666</v>
          </cell>
          <cell r="JC69">
            <v>1.0290643357361318</v>
          </cell>
          <cell r="JD69">
            <v>1.0183640367931917</v>
          </cell>
          <cell r="JE69">
            <v>1.0617081511833912</v>
          </cell>
          <cell r="JF69">
            <v>1.0500031521875908</v>
          </cell>
          <cell r="JG69">
            <v>1.0586319305423721</v>
          </cell>
          <cell r="JH69">
            <v>1.0701865688664502</v>
          </cell>
          <cell r="JI69">
            <v>1.0617745975820199</v>
          </cell>
          <cell r="KA69">
            <v>1.0705551012984362</v>
          </cell>
          <cell r="KW69">
            <v>1.0654946767181168</v>
          </cell>
        </row>
        <row r="72">
          <cell r="EE72">
            <v>1.0440097516452456</v>
          </cell>
          <cell r="FY72">
            <v>1.1165315980483483</v>
          </cell>
          <cell r="HM72">
            <v>1.1283425633920845</v>
          </cell>
          <cell r="HN72">
            <v>1.2673303581595388</v>
          </cell>
          <cell r="HO72">
            <v>1.1552093695709156</v>
          </cell>
          <cell r="HP72">
            <v>1.1578707904848837</v>
          </cell>
          <cell r="HQ72">
            <v>1.1460440192103134</v>
          </cell>
          <cell r="JA72">
            <v>1.0867804228450875</v>
          </cell>
          <cell r="JB72">
            <v>1.0121588504895678</v>
          </cell>
          <cell r="JC72">
            <v>0.95953240436316745</v>
          </cell>
          <cell r="JD72">
            <v>1.0098539119702719</v>
          </cell>
          <cell r="JE72">
            <v>1.1201404552515024</v>
          </cell>
          <cell r="KA72">
            <v>1.0765494893440479</v>
          </cell>
          <cell r="KW72">
            <v>1.0573544970876605</v>
          </cell>
        </row>
        <row r="73">
          <cell r="HI73">
            <v>1.0734841192493458</v>
          </cell>
          <cell r="HJ73">
            <v>0.9956150368088259</v>
          </cell>
          <cell r="HK73">
            <v>0.98031834008128627</v>
          </cell>
          <cell r="HL73">
            <v>1.043828878040209</v>
          </cell>
          <cell r="JF73">
            <v>1.0009044061924868</v>
          </cell>
          <cell r="JG73">
            <v>1.0289678508514386</v>
          </cell>
          <cell r="JH73">
            <v>1.0221674876847291</v>
          </cell>
          <cell r="JI73">
            <v>1.0375000000000001</v>
          </cell>
        </row>
        <row r="74">
          <cell r="EE74">
            <v>1.0544363633662397</v>
          </cell>
          <cell r="FY74">
            <v>1.0745182307596752</v>
          </cell>
          <cell r="HI74">
            <v>1.1201432792298798</v>
          </cell>
          <cell r="HJ74">
            <v>1.0163132092996223</v>
          </cell>
          <cell r="HK74">
            <v>0.9777429496116592</v>
          </cell>
          <cell r="HL74">
            <v>1.0447905502927359</v>
          </cell>
          <cell r="HM74">
            <v>1.1369197045681294</v>
          </cell>
          <cell r="HN74">
            <v>1.3056626865671641</v>
          </cell>
          <cell r="HO74">
            <v>1.1632849204344531</v>
          </cell>
          <cell r="HP74">
            <v>1.2238767857142858</v>
          </cell>
          <cell r="HQ74">
            <v>1.1724033707865169</v>
          </cell>
          <cell r="JA74">
            <v>1.1766600141020833</v>
          </cell>
          <cell r="JB74">
            <v>1.0168890105637765</v>
          </cell>
          <cell r="JC74">
            <v>0.95900621034201117</v>
          </cell>
          <cell r="JD74">
            <v>0.99621741738767244</v>
          </cell>
          <cell r="JE74">
            <v>1.1636466445952938</v>
          </cell>
          <cell r="JF74">
            <v>1.0998816579075767</v>
          </cell>
          <cell r="JG74">
            <v>1.1478945656924386</v>
          </cell>
          <cell r="JH74">
            <v>1.2199321361103093</v>
          </cell>
          <cell r="JI74">
            <v>1.1269707258616499</v>
          </cell>
          <cell r="KA74">
            <v>1.0858847868124999</v>
          </cell>
          <cell r="KW74">
            <v>1.0550311658246057</v>
          </cell>
        </row>
        <row r="75">
          <cell r="AU75">
            <v>1.1489047253240581</v>
          </cell>
          <cell r="BK75">
            <v>1.1181711191464314</v>
          </cell>
          <cell r="CA75">
            <v>1.0773166362268278</v>
          </cell>
          <cell r="CQ75">
            <v>1.075065112901548</v>
          </cell>
          <cell r="DG75">
            <v>1.0617559198559317</v>
          </cell>
          <cell r="EE75">
            <v>1.0322929682139381</v>
          </cell>
          <cell r="FY75">
            <v>1.1632144130504847</v>
          </cell>
          <cell r="HI75">
            <v>1.0525539757724331</v>
          </cell>
          <cell r="HJ75">
            <v>0.98193543547116036</v>
          </cell>
          <cell r="HK75">
            <v>0.98543015022441338</v>
          </cell>
          <cell r="HL75">
            <v>1.0433312347531698</v>
          </cell>
          <cell r="HM75">
            <v>1.1184400026857033</v>
          </cell>
          <cell r="HN75">
            <v>1.2496614874067653</v>
          </cell>
          <cell r="HO75">
            <v>1.1495975741252129</v>
          </cell>
          <cell r="HP75">
            <v>1.0873603952992321</v>
          </cell>
          <cell r="HQ75">
            <v>1.089285186312863</v>
          </cell>
          <cell r="JA75">
            <v>1.0476003925392043</v>
          </cell>
          <cell r="JB75">
            <v>1.0086204026516714</v>
          </cell>
          <cell r="JC75">
            <v>0.96021548562902126</v>
          </cell>
          <cell r="JD75">
            <v>1.0439986385492388</v>
          </cell>
          <cell r="JE75">
            <v>1.0682912788022427</v>
          </cell>
          <cell r="JF75">
            <v>1.0734768489258668</v>
          </cell>
          <cell r="JG75">
            <v>1.0754906797348234</v>
          </cell>
          <cell r="JH75">
            <v>1.0585571656819062</v>
          </cell>
          <cell r="JI75">
            <v>1.0751228239235073</v>
          </cell>
          <cell r="KA75">
            <v>1.0642434251233841</v>
          </cell>
          <cell r="KW75">
            <v>1.0605278157479656</v>
          </cell>
        </row>
        <row r="79">
          <cell r="AU79">
            <v>1.0275346423862251</v>
          </cell>
          <cell r="BK79">
            <v>1.1543171586023606</v>
          </cell>
          <cell r="CA79">
            <v>1.1030181497819669</v>
          </cell>
          <cell r="CQ79">
            <v>1.0514234784651699</v>
          </cell>
          <cell r="DG79">
            <v>1.0464747060483885</v>
          </cell>
        </row>
        <row r="80">
          <cell r="AU80">
            <v>1.0105882338131056</v>
          </cell>
          <cell r="BK80">
            <v>1.1296483638990016</v>
          </cell>
          <cell r="CA80">
            <v>1.1239300547410123</v>
          </cell>
          <cell r="CQ80">
            <v>1.0603756028614364</v>
          </cell>
          <cell r="DG80">
            <v>1.0555183139316058</v>
          </cell>
          <cell r="EE80">
            <v>1.0729730143724416</v>
          </cell>
          <cell r="FY80">
            <v>1.0477665912836109</v>
          </cell>
          <cell r="HI80">
            <v>1.0584211987021981</v>
          </cell>
          <cell r="HJ80">
            <v>1.0313649187265581</v>
          </cell>
          <cell r="HK80">
            <v>1.0791609016506816</v>
          </cell>
          <cell r="HL80">
            <v>1.0055902812175483</v>
          </cell>
          <cell r="HM80">
            <v>1.1310948452857696</v>
          </cell>
          <cell r="HN80">
            <v>1.0919880522898171</v>
          </cell>
          <cell r="HO80">
            <v>1.1325109070193622</v>
          </cell>
          <cell r="HP80">
            <v>1.1366052637278568</v>
          </cell>
          <cell r="HQ80">
            <v>1.1564484868016274</v>
          </cell>
          <cell r="JA80">
            <v>1.0547411551138479</v>
          </cell>
          <cell r="JB80">
            <v>1.0021767248340547</v>
          </cell>
          <cell r="JC80">
            <v>1.0255096307703657</v>
          </cell>
          <cell r="JD80">
            <v>1.0015908417700654</v>
          </cell>
          <cell r="JE80">
            <v>1.1408234309922072</v>
          </cell>
          <cell r="JF80">
            <v>1.1728217823901947</v>
          </cell>
          <cell r="JG80">
            <v>1.1692168299783539</v>
          </cell>
          <cell r="JH80">
            <v>1.1363213192376904</v>
          </cell>
          <cell r="JI80">
            <v>1.0935879497350363</v>
          </cell>
          <cell r="KA80">
            <v>1.0506997624210996</v>
          </cell>
          <cell r="KW80">
            <v>1.0404520167036642</v>
          </cell>
        </row>
        <row r="89">
          <cell r="FU89">
            <v>1.0193485283912325</v>
          </cell>
          <cell r="FV89">
            <v>1.026486177417643</v>
          </cell>
          <cell r="FW89">
            <v>1.0158507661124718</v>
          </cell>
          <cell r="FX89">
            <v>1.0309721685735849</v>
          </cell>
          <cell r="FZ89">
            <v>1.0640645652254064</v>
          </cell>
          <cell r="GA89">
            <v>1.0759627495198723</v>
          </cell>
          <cell r="GB89">
            <v>1.0768777528039011</v>
          </cell>
          <cell r="GC89">
            <v>1.0958539057077026</v>
          </cell>
          <cell r="HI89">
            <v>1.0809844075160513</v>
          </cell>
          <cell r="HJ89">
            <v>1.022986527474107</v>
          </cell>
          <cell r="HK89">
            <v>1.0147200237007541</v>
          </cell>
          <cell r="HL89">
            <v>1.0159605182315898</v>
          </cell>
          <cell r="HN89">
            <v>1.1621157553002657</v>
          </cell>
          <cell r="HO89">
            <v>1.1581536967485857</v>
          </cell>
          <cell r="HP89">
            <v>1.1568645570955114</v>
          </cell>
          <cell r="HQ89">
            <v>1.1400198286406276</v>
          </cell>
        </row>
        <row r="90">
          <cell r="FU90">
            <v>1.0214364383545926</v>
          </cell>
          <cell r="FV90">
            <v>1.0288028051102529</v>
          </cell>
          <cell r="FW90">
            <v>1.0116500133616204</v>
          </cell>
          <cell r="FX90">
            <v>1.0329734209386428</v>
          </cell>
          <cell r="FZ90">
            <v>1.0585643423227569</v>
          </cell>
          <cell r="GA90">
            <v>1.0725285402594458</v>
          </cell>
          <cell r="GB90">
            <v>1.0797078643768649</v>
          </cell>
          <cell r="GC90">
            <v>1.0981531836458722</v>
          </cell>
          <cell r="HI90">
            <v>1.0924610214329806</v>
          </cell>
          <cell r="HJ90">
            <v>1.0267144279791223</v>
          </cell>
          <cell r="HK90">
            <v>1.0038989253904951</v>
          </cell>
          <cell r="HL90">
            <v>1.0183687683466207</v>
          </cell>
          <cell r="HN90">
            <v>1.1745121905267055</v>
          </cell>
          <cell r="HO90">
            <v>1.1721280364529156</v>
          </cell>
          <cell r="HP90">
            <v>1.1631473935388912</v>
          </cell>
          <cell r="HQ90">
            <v>1.146702281543158</v>
          </cell>
        </row>
        <row r="91">
          <cell r="FU91">
            <v>1.0137496563461159</v>
          </cell>
          <cell r="FV91">
            <v>1.0196363896665814</v>
          </cell>
          <cell r="FW91">
            <v>1.0278713763876879</v>
          </cell>
          <cell r="FX91">
            <v>1.02521270885143</v>
          </cell>
          <cell r="FZ91">
            <v>1.0803011980438648</v>
          </cell>
          <cell r="GA91">
            <v>1.0859368599832226</v>
          </cell>
          <cell r="GB91">
            <v>1.068980956121808</v>
          </cell>
          <cell r="GC91">
            <v>1.0892530883690352</v>
          </cell>
          <cell r="HI91">
            <v>1.0476914462417295</v>
          </cell>
          <cell r="HJ91">
            <v>1.0117095032181882</v>
          </cell>
          <cell r="HK91">
            <v>1.0479396987529541</v>
          </cell>
          <cell r="HL91">
            <v>1.0088781366227071</v>
          </cell>
          <cell r="HN91">
            <v>1.1257228412682139</v>
          </cell>
          <cell r="HO91">
            <v>1.116971214486814</v>
          </cell>
          <cell r="HP91">
            <v>1.138779136100335</v>
          </cell>
          <cell r="HQ91">
            <v>1.1206351257007436</v>
          </cell>
        </row>
        <row r="93">
          <cell r="EE93">
            <v>1.0660627988424312</v>
          </cell>
          <cell r="FY93">
            <v>1.0759807115972799</v>
          </cell>
          <cell r="HI93">
            <v>1.0812658510255708</v>
          </cell>
          <cell r="HJ93">
            <v>1.0308237172324466</v>
          </cell>
          <cell r="HK93">
            <v>1.006298925390495</v>
          </cell>
          <cell r="HL93">
            <v>1.0171687683466206</v>
          </cell>
          <cell r="HM93">
            <v>1.1566554040867181</v>
          </cell>
          <cell r="HN93">
            <v>1.162470674604509</v>
          </cell>
          <cell r="HO93">
            <v>1.1680258868789797</v>
          </cell>
          <cell r="HP93">
            <v>1.1594319304404737</v>
          </cell>
          <cell r="HQ93">
            <v>1.1408719834465935</v>
          </cell>
          <cell r="JA93">
            <v>1.0357233902944314</v>
          </cell>
          <cell r="JB93">
            <v>1.0247793360402451</v>
          </cell>
          <cell r="JC93">
            <v>1.0044457383894192</v>
          </cell>
          <cell r="JD93">
            <v>1.0149745624822384</v>
          </cell>
          <cell r="JE93">
            <v>1.0860853384623543</v>
          </cell>
          <cell r="JF93">
            <v>1.0928189376058395</v>
          </cell>
          <cell r="JG93">
            <v>1.0864110386387102</v>
          </cell>
          <cell r="JH93">
            <v>1.0844103182127698</v>
          </cell>
          <cell r="JI93">
            <v>1.0820710609000559</v>
          </cell>
          <cell r="KA93">
            <v>1.0696943649634154</v>
          </cell>
          <cell r="KW93">
            <v>1.0566397609712257</v>
          </cell>
        </row>
        <row r="94">
          <cell r="EE94">
            <v>1.0760854984286099</v>
          </cell>
          <cell r="FY94">
            <v>1.0656136203143718</v>
          </cell>
          <cell r="HI94">
            <v>1.0222</v>
          </cell>
          <cell r="HJ94">
            <v>1.0153209999999999</v>
          </cell>
          <cell r="HK94">
            <v>1.0479000000000001</v>
          </cell>
          <cell r="HL94">
            <v>1.013878136622707</v>
          </cell>
          <cell r="HM94">
            <v>1.0935993340694115</v>
          </cell>
          <cell r="HN94">
            <v>1.0830483336667749</v>
          </cell>
          <cell r="HO94">
            <v>1.0807062130470455</v>
          </cell>
          <cell r="HP94">
            <v>1.1073823550393713</v>
          </cell>
          <cell r="HQ94">
            <v>1.10266818406016</v>
          </cell>
          <cell r="JA94">
            <v>1.0128688269919037</v>
          </cell>
          <cell r="JB94">
            <v>1.0189544469995724</v>
          </cell>
          <cell r="JC94">
            <v>1.0367004871231114</v>
          </cell>
          <cell r="JD94">
            <v>1.0057432941415545</v>
          </cell>
          <cell r="JE94">
            <v>1.0873489446605418</v>
          </cell>
          <cell r="JF94">
            <v>1.0926024556352054</v>
          </cell>
          <cell r="JG94">
            <v>1.0965124635185775</v>
          </cell>
          <cell r="JH94">
            <v>1.0847934011511329</v>
          </cell>
          <cell r="JI94">
            <v>1.0760895706569145</v>
          </cell>
          <cell r="KA94">
            <v>1.0656928320935291</v>
          </cell>
          <cell r="KW94">
            <v>1.0644421296677486</v>
          </cell>
        </row>
        <row r="95">
          <cell r="EE95">
            <v>1.0600698091850485</v>
          </cell>
          <cell r="FY95">
            <v>1.0336364958343784</v>
          </cell>
          <cell r="HI95">
            <v>1.0476573879464588</v>
          </cell>
          <cell r="HJ95">
            <v>1.0045781949314714</v>
          </cell>
          <cell r="HK95">
            <v>1.0287718035989044</v>
          </cell>
          <cell r="HL95">
            <v>1.028269778459254</v>
          </cell>
          <cell r="HM95">
            <v>1.1073199212795566</v>
          </cell>
          <cell r="HN95">
            <v>1.0962715757644348</v>
          </cell>
          <cell r="HO95">
            <v>1.1019718347712977</v>
          </cell>
          <cell r="HP95">
            <v>1.1074617522188936</v>
          </cell>
          <cell r="HQ95">
            <v>1.114750290440423</v>
          </cell>
          <cell r="JA95">
            <v>1.0210324048988622</v>
          </cell>
          <cell r="JB95">
            <v>1.0025664946044208</v>
          </cell>
          <cell r="JC95">
            <v>1.0205674055825116</v>
          </cell>
          <cell r="JD95">
            <v>1.015521557391682</v>
          </cell>
          <cell r="JE95">
            <v>1.0938542081664251</v>
          </cell>
          <cell r="JF95">
            <v>1.0885721409149807</v>
          </cell>
          <cell r="JG95">
            <v>1.1182853052722082</v>
          </cell>
          <cell r="JH95">
            <v>1.0994230682617929</v>
          </cell>
          <cell r="JI95">
            <v>1.0777417176544408</v>
          </cell>
          <cell r="KA95">
            <v>1.0768535165892887</v>
          </cell>
          <cell r="KW95">
            <v>1.0583457481261385</v>
          </cell>
        </row>
      </sheetData>
      <sheetData sheetId="9">
        <row r="66">
          <cell r="AT66">
            <v>1.0591499639700466</v>
          </cell>
          <cell r="BJ66">
            <v>1.1124494847142481</v>
          </cell>
          <cell r="BZ66">
            <v>1.0675035186876785</v>
          </cell>
          <cell r="CP66">
            <v>1.0772921628209724</v>
          </cell>
          <cell r="DF66">
            <v>1.0558438048313965</v>
          </cell>
        </row>
      </sheetData>
      <sheetData sheetId="10">
        <row r="11">
          <cell r="C11">
            <v>1.2005740497773429</v>
          </cell>
          <cell r="AQ11">
            <v>1.1601149916442179</v>
          </cell>
          <cell r="BE11">
            <v>1.1338123541211855</v>
          </cell>
          <cell r="BS11">
            <v>1.0079939269435962</v>
          </cell>
          <cell r="CG11">
            <v>1.0992302408016885</v>
          </cell>
          <cell r="CQ11">
            <v>1.1858824545880202</v>
          </cell>
          <cell r="DY11">
            <v>1.226157192751957</v>
          </cell>
          <cell r="FH11">
            <v>114.14369011252357</v>
          </cell>
          <cell r="GN11">
            <v>1.1146422834118928</v>
          </cell>
          <cell r="HZ11">
            <v>1.0142101631019209</v>
          </cell>
        </row>
        <row r="12">
          <cell r="C12">
            <v>0.80224545727681473</v>
          </cell>
          <cell r="AQ12">
            <v>1.1744607669999516</v>
          </cell>
          <cell r="BE12">
            <v>1.3172484418732178</v>
          </cell>
          <cell r="BS12">
            <v>1.209602615657255</v>
          </cell>
          <cell r="CG12">
            <v>1.0583259429409924</v>
          </cell>
          <cell r="CQ12">
            <v>1.1638412711241097</v>
          </cell>
          <cell r="DY12">
            <v>0.9704125938262026</v>
          </cell>
          <cell r="FH12">
            <v>118.68163389236437</v>
          </cell>
          <cell r="GN12">
            <v>1.2594372892692864</v>
          </cell>
          <cell r="HZ12">
            <v>1.0979600441877042</v>
          </cell>
        </row>
        <row r="13">
          <cell r="C13">
            <v>0.80061946480751112</v>
          </cell>
          <cell r="AQ13">
            <v>1.183367704824638</v>
          </cell>
          <cell r="BE13">
            <v>1.3280098425364435</v>
          </cell>
          <cell r="BS13">
            <v>1.2366108392080633</v>
          </cell>
          <cell r="CG13">
            <v>1.0587655451670959</v>
          </cell>
          <cell r="CQ13">
            <v>1.1615586408065979</v>
          </cell>
          <cell r="DY13">
            <v>0.78718629736395629</v>
          </cell>
          <cell r="FH13">
            <v>116.776826630538</v>
          </cell>
          <cell r="GN13">
            <v>1.2605761499215113</v>
          </cell>
          <cell r="HZ13">
            <v>1.1083821682404702</v>
          </cell>
        </row>
        <row r="14">
          <cell r="C14">
            <v>0.83332444844090492</v>
          </cell>
          <cell r="AQ14">
            <v>1.1565820409870384</v>
          </cell>
          <cell r="BE14">
            <v>1.3040069079521446</v>
          </cell>
          <cell r="BS14">
            <v>1.2714217901808034</v>
          </cell>
          <cell r="CG14">
            <v>1.0718866193892282</v>
          </cell>
          <cell r="CQ14">
            <v>1.1332371993955355</v>
          </cell>
          <cell r="DY14">
            <v>0.99382761629830374</v>
          </cell>
          <cell r="FH14">
            <v>115.65857861357614</v>
          </cell>
          <cell r="GN14">
            <v>1.2612407672562118</v>
          </cell>
          <cell r="HZ14">
            <v>1.125015387347378</v>
          </cell>
        </row>
        <row r="15">
          <cell r="C15">
            <v>0.79630337273159357</v>
          </cell>
          <cell r="AQ15">
            <v>1.2252407293056877</v>
          </cell>
          <cell r="BE15">
            <v>1.3310956085958945</v>
          </cell>
          <cell r="BS15">
            <v>1.2028711914095664</v>
          </cell>
          <cell r="CG15">
            <v>1.0077678666629273</v>
          </cell>
          <cell r="CQ15">
            <v>1.0988499152595057</v>
          </cell>
          <cell r="DY15">
            <v>0.97236954596314074</v>
          </cell>
          <cell r="FH15">
            <v>115.99575932288776</v>
          </cell>
          <cell r="GN15">
            <v>1.2781065649045862</v>
          </cell>
          <cell r="HZ15">
            <v>1.0815619207911191</v>
          </cell>
        </row>
        <row r="16">
          <cell r="C16">
            <v>0.83537436877457749</v>
          </cell>
          <cell r="AQ16">
            <v>1.1479977725721247</v>
          </cell>
          <cell r="BE16">
            <v>1.2883135638996805</v>
          </cell>
          <cell r="BS16">
            <v>1.0928155462309648</v>
          </cell>
          <cell r="CG16">
            <v>1.044815789851304</v>
          </cell>
          <cell r="CQ16">
            <v>1.2758253464546672</v>
          </cell>
          <cell r="DY16">
            <v>0.86404732622509473</v>
          </cell>
          <cell r="FH16">
            <v>112.23448748219627</v>
          </cell>
          <cell r="GN16">
            <v>1.2020058570998997</v>
          </cell>
          <cell r="HZ16">
            <v>1.0583284497108996</v>
          </cell>
        </row>
        <row r="19">
          <cell r="C19">
            <v>1.1800936867727581</v>
          </cell>
          <cell r="AQ19">
            <v>0.94709660617953206</v>
          </cell>
          <cell r="CQ19">
            <v>1.2488444525648856</v>
          </cell>
          <cell r="DY19">
            <v>1.2085788939229678</v>
          </cell>
          <cell r="FH19">
            <v>113.21520123406117</v>
          </cell>
          <cell r="GN19">
            <v>1.2016523024495198</v>
          </cell>
          <cell r="HZ19">
            <v>1.4153806896006729</v>
          </cell>
        </row>
        <row r="20">
          <cell r="C20">
            <v>0.74464918327786467</v>
          </cell>
          <cell r="AQ20">
            <v>1.3447094374229394</v>
          </cell>
          <cell r="BE20">
            <v>1.3758770861461731</v>
          </cell>
          <cell r="BS20">
            <v>0.92514667466412304</v>
          </cell>
          <cell r="CG20">
            <v>0.90008485974538655</v>
          </cell>
          <cell r="CQ20">
            <v>1.5515496333980203</v>
          </cell>
          <cell r="DY20">
            <v>0.79338923300223785</v>
          </cell>
          <cell r="FH20">
            <v>126.95260577800404</v>
          </cell>
          <cell r="GN20">
            <v>1.2328251058362267</v>
          </cell>
          <cell r="HZ20">
            <v>0.95602835140990405</v>
          </cell>
        </row>
        <row r="22">
          <cell r="C22">
            <v>0.87645014113928177</v>
          </cell>
          <cell r="AQ22">
            <v>1.2665662924347003</v>
          </cell>
          <cell r="BE22">
            <v>1.2225402909984784</v>
          </cell>
          <cell r="BS22">
            <v>1.0120507360552708</v>
          </cell>
          <cell r="CG22">
            <v>1.0181352089850622</v>
          </cell>
          <cell r="CQ22">
            <v>1.2040543976000624</v>
          </cell>
          <cell r="DY22">
            <v>0.93132347221273115</v>
          </cell>
          <cell r="FH22">
            <v>135.68027604293934</v>
          </cell>
          <cell r="GN22">
            <v>1.2475737265997311</v>
          </cell>
          <cell r="HZ22">
            <v>1.0251431646584273</v>
          </cell>
        </row>
        <row r="23">
          <cell r="C23">
            <v>0.8110225603287432</v>
          </cell>
          <cell r="AQ23">
            <v>1.4509301315440362</v>
          </cell>
          <cell r="BE23">
            <v>1.2998487693423804</v>
          </cell>
          <cell r="BS23">
            <v>0.9696589826259131</v>
          </cell>
          <cell r="CG23">
            <v>0.97307993382103664</v>
          </cell>
          <cell r="CQ23">
            <v>1.1515824727946151</v>
          </cell>
          <cell r="DY23">
            <v>0.94270559630422956</v>
          </cell>
          <cell r="FH23">
            <v>143.49954069382528</v>
          </cell>
          <cell r="GN23">
            <v>1.273062509414733</v>
          </cell>
          <cell r="HZ23">
            <v>0.953275854451752</v>
          </cell>
        </row>
        <row r="24">
          <cell r="C24">
            <v>1.0198135076868786</v>
          </cell>
          <cell r="AQ24">
            <v>1.0172770570375607</v>
          </cell>
          <cell r="BE24">
            <v>1.0614551080149481</v>
          </cell>
          <cell r="BS24">
            <v>1.0998976120206945</v>
          </cell>
          <cell r="CG24">
            <v>1.0934145558426456</v>
          </cell>
          <cell r="CQ24">
            <v>1.2586251161333593</v>
          </cell>
          <cell r="DY24">
            <v>0.92473509013144894</v>
          </cell>
          <cell r="FH24">
            <v>122.73900416080714</v>
          </cell>
          <cell r="GN24">
            <v>1.2002585925007407</v>
          </cell>
          <cell r="HZ24">
            <v>1.1693819643649268</v>
          </cell>
        </row>
        <row r="25">
          <cell r="C25">
            <v>0.97647081358109267</v>
          </cell>
          <cell r="AQ25">
            <v>1.1226119401435055</v>
          </cell>
          <cell r="BE25">
            <v>1.1527254889603085</v>
          </cell>
          <cell r="BS25">
            <v>1.0356859217357077</v>
          </cell>
          <cell r="CG25">
            <v>1.0189251211000094</v>
          </cell>
          <cell r="CQ25">
            <v>1.1807718383325918</v>
          </cell>
          <cell r="DY25">
            <v>1.0005494181361898</v>
          </cell>
          <cell r="FH25">
            <v>113.07808171899629</v>
          </cell>
          <cell r="GN25">
            <v>1.1294706442204803</v>
          </cell>
          <cell r="HZ25">
            <v>1.0255692770908025</v>
          </cell>
        </row>
        <row r="26">
          <cell r="C26">
            <v>0.89277843365708798</v>
          </cell>
          <cell r="AQ26">
            <v>1.2334675549516427</v>
          </cell>
          <cell r="BE26">
            <v>1.1306398341493711</v>
          </cell>
          <cell r="BS26">
            <v>0.96357842731135324</v>
          </cell>
          <cell r="CG26">
            <v>0.95423082502487211</v>
          </cell>
          <cell r="CQ26">
            <v>1.106766110678844</v>
          </cell>
          <cell r="DY26">
            <v>0.82511971168512477</v>
          </cell>
          <cell r="FH26">
            <v>122.55476555789187</v>
          </cell>
          <cell r="GN26">
            <v>1.1190895283347471</v>
          </cell>
          <cell r="HZ26">
            <v>0.95101859556582691</v>
          </cell>
        </row>
        <row r="28">
          <cell r="C28">
            <v>0.81517112606835507</v>
          </cell>
          <cell r="AQ28">
            <v>1.1852033515793474</v>
          </cell>
          <cell r="BE28">
            <v>1.1517334034868925</v>
          </cell>
          <cell r="BS28">
            <v>0.98247819847910345</v>
          </cell>
          <cell r="CG28">
            <v>0.94844752458794812</v>
          </cell>
          <cell r="CQ28">
            <v>1.3515109150871654</v>
          </cell>
          <cell r="DY28">
            <v>0.73321099099962583</v>
          </cell>
          <cell r="FH28">
            <v>121.52753079550931</v>
          </cell>
          <cell r="GN28">
            <v>1.1573974114457142</v>
          </cell>
          <cell r="HZ28">
            <v>0.9072116099249713</v>
          </cell>
        </row>
        <row r="33">
          <cell r="C33">
            <v>1.062702685026121</v>
          </cell>
          <cell r="AQ33">
            <v>1.362058930632229</v>
          </cell>
          <cell r="BE33">
            <v>1.1286176468188502</v>
          </cell>
          <cell r="BS33">
            <v>0.9266015900321658</v>
          </cell>
          <cell r="CG33">
            <v>0.95384112348599781</v>
          </cell>
          <cell r="CQ33">
            <v>0.84215307484355795</v>
          </cell>
          <cell r="DY33">
            <v>0.96854150747592949</v>
          </cell>
          <cell r="FH33">
            <v>129.35769799605714</v>
          </cell>
          <cell r="GN33">
            <v>1.0644667278290629</v>
          </cell>
          <cell r="HZ33">
            <v>0.97272609761309947</v>
          </cell>
        </row>
        <row r="34">
          <cell r="C34">
            <v>1.028647604303397</v>
          </cell>
          <cell r="AQ34">
            <v>1.1065518232617053</v>
          </cell>
          <cell r="BE34">
            <v>1.0881715612500455</v>
          </cell>
          <cell r="BS34">
            <v>1.0131768596490107</v>
          </cell>
          <cell r="CG34">
            <v>1.0033585359481376</v>
          </cell>
          <cell r="CQ34">
            <v>1.1266181813699823</v>
          </cell>
          <cell r="DY34">
            <v>1.0101151559501735</v>
          </cell>
          <cell r="FH34">
            <v>105.37862549523886</v>
          </cell>
          <cell r="GN34">
            <v>1.1149443942959527</v>
          </cell>
          <cell r="HZ34">
            <v>1.0200010754903761</v>
          </cell>
        </row>
        <row r="35">
          <cell r="C35">
            <v>0.92687847272805246</v>
          </cell>
          <cell r="AQ35">
            <v>1.1357613261397153</v>
          </cell>
          <cell r="BE35">
            <v>1.1918313453605724</v>
          </cell>
          <cell r="BS35">
            <v>1.041575668174759</v>
          </cell>
          <cell r="CG35">
            <v>1.0133312539631398</v>
          </cell>
          <cell r="CQ35">
            <v>1.2978384179730538</v>
          </cell>
          <cell r="DY35">
            <v>0.905360924887879</v>
          </cell>
          <cell r="FH35">
            <v>113.15265138699786</v>
          </cell>
          <cell r="GN35">
            <v>1.1689998108189452</v>
          </cell>
          <cell r="HZ35">
            <v>1.0193467544633843</v>
          </cell>
        </row>
        <row r="39">
          <cell r="C39">
            <v>1.0518678654667351</v>
          </cell>
          <cell r="AQ39">
            <v>1.063042761272541</v>
          </cell>
          <cell r="BE39">
            <v>1.090239890085446</v>
          </cell>
          <cell r="BS39">
            <v>1.0405079131772452</v>
          </cell>
          <cell r="CG39">
            <v>1.0167391576580835</v>
          </cell>
          <cell r="CQ39">
            <v>1.1312837178401676</v>
          </cell>
          <cell r="DY39">
            <v>1.1909411943116022</v>
          </cell>
          <cell r="FH39">
            <v>109.42988470516293</v>
          </cell>
          <cell r="GN39">
            <v>1.1286481714365397</v>
          </cell>
          <cell r="HZ39">
            <v>1.0476915900892967</v>
          </cell>
        </row>
        <row r="46">
          <cell r="C46">
            <v>0.95848750944653804</v>
          </cell>
          <cell r="AQ46">
            <v>1.0184995884669317</v>
          </cell>
          <cell r="BE46">
            <v>1.1130090829646477</v>
          </cell>
          <cell r="BS46">
            <v>1.0405491863237373</v>
          </cell>
          <cell r="CG46">
            <v>1.0357116279906584</v>
          </cell>
          <cell r="CQ46">
            <v>1.0660770908727215</v>
          </cell>
          <cell r="DY46">
            <v>1.038063431668216</v>
          </cell>
          <cell r="FH46">
            <v>105.65935368997374</v>
          </cell>
          <cell r="GN46">
            <v>1.0684745861981015</v>
          </cell>
          <cell r="HZ46">
            <v>1.1152901571444422</v>
          </cell>
        </row>
        <row r="47">
          <cell r="C47">
            <v>0.99203607491476675</v>
          </cell>
          <cell r="AQ47">
            <v>1.137930350958668</v>
          </cell>
          <cell r="BE47">
            <v>1.1503546941953378</v>
          </cell>
          <cell r="BS47">
            <v>0.97985093523149724</v>
          </cell>
          <cell r="CG47">
            <v>1.0135467987284048</v>
          </cell>
          <cell r="CQ47">
            <v>1.0993981145596294</v>
          </cell>
          <cell r="DY47">
            <v>1.0529740656115723</v>
          </cell>
          <cell r="FH47">
            <v>115.1519680842636</v>
          </cell>
          <cell r="GN47">
            <v>1.106078535207327</v>
          </cell>
          <cell r="HZ47">
            <v>0.90503603911314823</v>
          </cell>
        </row>
        <row r="49">
          <cell r="BE49">
            <v>1.116406534547862</v>
          </cell>
          <cell r="BS49">
            <v>1.0881693865349922</v>
          </cell>
          <cell r="CG49">
            <v>1.0321170036951655</v>
          </cell>
          <cell r="CQ49">
            <v>1.2689639389375007</v>
          </cell>
          <cell r="DY49">
            <v>0.8950560576528982</v>
          </cell>
          <cell r="FH49">
            <v>100.65716641994015</v>
          </cell>
          <cell r="GN49">
            <v>1.177048307051789</v>
          </cell>
          <cell r="HZ49">
            <v>1.0121284007025175</v>
          </cell>
        </row>
        <row r="50">
          <cell r="C50">
            <v>1.0796452288113489</v>
          </cell>
          <cell r="AQ50">
            <v>1.0604828085474185</v>
          </cell>
          <cell r="BE50">
            <v>1.1834971843511217</v>
          </cell>
          <cell r="BS50">
            <v>1.0234602347313999</v>
          </cell>
          <cell r="CG50">
            <v>1.0417610561721242</v>
          </cell>
          <cell r="CQ50">
            <v>1.1373454630368647</v>
          </cell>
          <cell r="DY50">
            <v>1.1245890784070813</v>
          </cell>
          <cell r="FH50">
            <v>107.18649908642993</v>
          </cell>
          <cell r="GN50">
            <v>1.1472094130906894</v>
          </cell>
          <cell r="HZ50">
            <v>1.0636342359941868</v>
          </cell>
        </row>
        <row r="53">
          <cell r="C53">
            <v>1.0724754561887322</v>
          </cell>
          <cell r="AQ53">
            <v>1.0708980110525725</v>
          </cell>
          <cell r="BE53">
            <v>1.1172029301558977</v>
          </cell>
          <cell r="BS53">
            <v>1.0261128680987557</v>
          </cell>
          <cell r="CG53">
            <v>1.0577045384729229</v>
          </cell>
          <cell r="CQ53">
            <v>1.2533375324288365</v>
          </cell>
          <cell r="DY53">
            <v>1.0836763131448865</v>
          </cell>
          <cell r="FH53">
            <v>106.75479478490288</v>
          </cell>
          <cell r="GN53">
            <v>1.0907841806005976</v>
          </cell>
          <cell r="HZ53">
            <v>1.0586762031345627</v>
          </cell>
        </row>
        <row r="60">
          <cell r="CL60">
            <v>1.0465352745438912</v>
          </cell>
          <cell r="DP60">
            <v>0.91285794998144032</v>
          </cell>
          <cell r="FH60">
            <v>167.10973772901391</v>
          </cell>
          <cell r="GN60">
            <v>1.1530076213961833</v>
          </cell>
          <cell r="HZ60">
            <v>1.1280298620692557</v>
          </cell>
        </row>
        <row r="62">
          <cell r="FH62">
            <v>115.50581758299016</v>
          </cell>
          <cell r="GN62">
            <v>1.163357481522086</v>
          </cell>
          <cell r="HZ62">
            <v>1.0453618334891097</v>
          </cell>
        </row>
        <row r="63">
          <cell r="AQ63">
            <v>1.1223605505514274</v>
          </cell>
          <cell r="BE63">
            <v>1.1775429280413501</v>
          </cell>
          <cell r="BS63">
            <v>1.068199191675645</v>
          </cell>
          <cell r="CF63">
            <v>1.0355178142717967</v>
          </cell>
          <cell r="CG63">
            <v>1.0328567654130618</v>
          </cell>
          <cell r="CL63">
            <v>1.1723840500072429</v>
          </cell>
          <cell r="DY63">
            <v>1.0090136925070345</v>
          </cell>
        </row>
        <row r="66">
          <cell r="C66">
            <v>1.0320616925610264</v>
          </cell>
          <cell r="AQ66">
            <v>1.0653134329423781</v>
          </cell>
          <cell r="BE66">
            <v>1.0991165851796141</v>
          </cell>
          <cell r="BS66">
            <v>1.086383562651686</v>
          </cell>
          <cell r="CG66">
            <v>1.0563442326335111</v>
          </cell>
          <cell r="CL66">
            <v>1.2268203674825964</v>
          </cell>
          <cell r="DY66">
            <v>105.2</v>
          </cell>
          <cell r="EX66">
            <v>1.1271243853682331</v>
          </cell>
          <cell r="GD66">
            <v>1.1425808307958114</v>
          </cell>
          <cell r="HP66">
            <v>1.1067607239702706</v>
          </cell>
        </row>
        <row r="69">
          <cell r="CL69">
            <v>1.1497062446323527</v>
          </cell>
          <cell r="DP69">
            <v>1.008260609833574</v>
          </cell>
          <cell r="EX69">
            <v>1.1591279453504761</v>
          </cell>
          <cell r="GD69">
            <v>1.0250281876862648</v>
          </cell>
          <cell r="HP69">
            <v>1.0758050972137079</v>
          </cell>
        </row>
        <row r="71">
          <cell r="CL71">
            <v>1.1041268936978867</v>
          </cell>
          <cell r="DP71">
            <v>0.96243820834975247</v>
          </cell>
          <cell r="EX71">
            <v>1.2617285666371874</v>
          </cell>
          <cell r="GD71">
            <v>0.97300650640112218</v>
          </cell>
          <cell r="HP71">
            <v>1.0891235693209755</v>
          </cell>
        </row>
        <row r="72">
          <cell r="C72">
            <v>1.0486222549365813</v>
          </cell>
          <cell r="AQ72">
            <v>1.0606639310008525</v>
          </cell>
          <cell r="BE72">
            <v>1.0948386844036568</v>
          </cell>
          <cell r="BS72">
            <v>1.0437945732722345</v>
          </cell>
          <cell r="CG72">
            <v>1.0252036122230912</v>
          </cell>
          <cell r="CL72">
            <v>1.2073259013986686</v>
          </cell>
          <cell r="DP72">
            <v>1.0568859790040637</v>
          </cell>
          <cell r="EX72">
            <v>1.0836704534621944</v>
          </cell>
          <cell r="GD72">
            <v>1.0910425358485456</v>
          </cell>
          <cell r="HP72">
            <v>1.0638926686799146</v>
          </cell>
        </row>
        <row r="76">
          <cell r="C76">
            <v>1.109667826953862</v>
          </cell>
          <cell r="AQ76">
            <v>1.1088919867694926</v>
          </cell>
          <cell r="BE76">
            <v>1.078221747072345</v>
          </cell>
          <cell r="BS76">
            <v>1.058986323190787</v>
          </cell>
          <cell r="CG76">
            <v>1.0618330411696721</v>
          </cell>
        </row>
        <row r="77">
          <cell r="C77">
            <v>1.1787847532931863</v>
          </cell>
          <cell r="AQ77">
            <v>1.3975454507514871</v>
          </cell>
          <cell r="BE77">
            <v>1.1145413453260804</v>
          </cell>
          <cell r="BS77">
            <v>1.0400627537780074</v>
          </cell>
          <cell r="CG77">
            <v>1.1000603301455696</v>
          </cell>
          <cell r="CL77">
            <v>1.1666648578406338</v>
          </cell>
          <cell r="DP77">
            <v>1.1020144182505842</v>
          </cell>
          <cell r="EX77">
            <v>1.1044594352590393</v>
          </cell>
          <cell r="GD77">
            <v>1.0911633661268916</v>
          </cell>
          <cell r="HP77">
            <v>1.0823725992668825</v>
          </cell>
        </row>
        <row r="86">
          <cell r="CL86">
            <v>114.12249325549941</v>
          </cell>
          <cell r="DP86">
            <v>1.1165603783366993</v>
          </cell>
        </row>
        <row r="87">
          <cell r="CL87">
            <v>113.96373532806724</v>
          </cell>
          <cell r="DP87">
            <v>1.1068869444879048</v>
          </cell>
          <cell r="EX87">
            <v>1.0633213274240492</v>
          </cell>
        </row>
        <row r="90">
          <cell r="CL90">
            <v>1.1276613449038697</v>
          </cell>
          <cell r="DP90">
            <v>1.1031128473451366</v>
          </cell>
          <cell r="EX90">
            <v>1.0617386492044016</v>
          </cell>
          <cell r="GD90">
            <v>1.0824598456124574</v>
          </cell>
          <cell r="HP90">
            <v>1.0535221469288154</v>
          </cell>
        </row>
        <row r="91">
          <cell r="CL91">
            <v>1.1408100356505848</v>
          </cell>
          <cell r="DP91">
            <v>1.1309312202673707</v>
          </cell>
          <cell r="EX91">
            <v>1.0812541657220072</v>
          </cell>
          <cell r="GD91">
            <v>1.085492581081694</v>
          </cell>
          <cell r="HP91">
            <v>1.0534782270236518</v>
          </cell>
        </row>
        <row r="92">
          <cell r="CL92">
            <v>1.1940564258530884</v>
          </cell>
          <cell r="DY92">
            <v>105.00147181100157</v>
          </cell>
          <cell r="EX92">
            <v>1.0791552816646135</v>
          </cell>
          <cell r="GD92">
            <v>1.0881759329527216</v>
          </cell>
          <cell r="HP92">
            <v>1.0678887965348931</v>
          </cell>
        </row>
        <row r="93">
          <cell r="C93">
            <v>1.0734309013110119</v>
          </cell>
        </row>
        <row r="180">
          <cell r="O180">
            <v>116.6911372161025</v>
          </cell>
        </row>
        <row r="210">
          <cell r="O210">
            <v>105.14667308984761</v>
          </cell>
        </row>
        <row r="265">
          <cell r="Q265">
            <v>98.591693527736481</v>
          </cell>
          <cell r="R265">
            <v>104.11341245564341</v>
          </cell>
          <cell r="S265">
            <v>103.08231151399478</v>
          </cell>
          <cell r="T265">
            <v>101.09694801015527</v>
          </cell>
        </row>
        <row r="270">
          <cell r="Q270">
            <v>102.52299139976529</v>
          </cell>
          <cell r="R270">
            <v>101.91145394242866</v>
          </cell>
          <cell r="S270">
            <v>104.23049677052769</v>
          </cell>
          <cell r="T270">
            <v>98.023507954697237</v>
          </cell>
        </row>
      </sheetData>
      <sheetData sheetId="11"/>
      <sheetData sheetId="12"/>
      <sheetData sheetId="13"/>
      <sheetData sheetId="14">
        <row r="18">
          <cell r="AL18">
            <v>130.5830159730159</v>
          </cell>
          <cell r="AZ18">
            <v>103.02640044548102</v>
          </cell>
          <cell r="BN18">
            <v>105.82852955478366</v>
          </cell>
          <cell r="CB18">
            <v>131.09600151235102</v>
          </cell>
          <cell r="CP18">
            <v>110.59122989564978</v>
          </cell>
          <cell r="DD18">
            <v>106.64752246267371</v>
          </cell>
          <cell r="DR18">
            <v>104.46545034838184</v>
          </cell>
          <cell r="EF18">
            <v>100.74297221331811</v>
          </cell>
          <cell r="ET18">
            <v>105.37816508260147</v>
          </cell>
          <cell r="FH18">
            <v>108.53957530087617</v>
          </cell>
          <cell r="FV18">
            <v>106.79199564706103</v>
          </cell>
        </row>
        <row r="23">
          <cell r="DH23">
            <v>1.0250000779099309</v>
          </cell>
          <cell r="DK23">
            <v>1.0053420008469589</v>
          </cell>
          <cell r="DV23">
            <v>1.0241586361606265</v>
          </cell>
          <cell r="DY23">
            <v>0.931318246171284</v>
          </cell>
          <cell r="EB23">
            <v>0.97458618384913098</v>
          </cell>
          <cell r="EE23">
            <v>1.0666440427312558</v>
          </cell>
        </row>
      </sheetData>
      <sheetData sheetId="15">
        <row r="44">
          <cell r="B44">
            <v>114.12249325549941</v>
          </cell>
          <cell r="C44">
            <v>111.65603783366993</v>
          </cell>
          <cell r="D44">
            <v>106.84207074595733</v>
          </cell>
          <cell r="E44">
            <v>108.41115670476287</v>
          </cell>
          <cell r="G44">
            <v>106.76736498696356</v>
          </cell>
          <cell r="H44">
            <v>107.83612507884945</v>
          </cell>
          <cell r="I44">
            <v>115.40813348800307</v>
          </cell>
          <cell r="J44">
            <v>108.76451809060306</v>
          </cell>
          <cell r="L44">
            <v>105.93332911819546</v>
          </cell>
        </row>
        <row r="45">
          <cell r="B45">
            <v>113.96373532806724</v>
          </cell>
          <cell r="C45">
            <v>110.68869444879049</v>
          </cell>
          <cell r="D45">
            <v>106.33213274240492</v>
          </cell>
          <cell r="E45">
            <v>108.38725796041986</v>
          </cell>
          <cell r="F45">
            <v>104.97042140545582</v>
          </cell>
          <cell r="G45">
            <v>106.31525253595242</v>
          </cell>
          <cell r="H45">
            <v>107.74197240998488</v>
          </cell>
          <cell r="I45">
            <v>116.38528387089326</v>
          </cell>
          <cell r="J45">
            <v>108.9306092240718</v>
          </cell>
          <cell r="K45">
            <v>106.8144494690237</v>
          </cell>
          <cell r="L45">
            <v>105.66909768329072</v>
          </cell>
        </row>
        <row r="51">
          <cell r="B51">
            <v>114.54045232398475</v>
          </cell>
          <cell r="C51">
            <v>114.51453139439469</v>
          </cell>
          <cell r="D51">
            <v>108.30708946764949</v>
          </cell>
          <cell r="E51">
            <v>108.4362269183658</v>
          </cell>
          <cell r="F51">
            <v>105.40523129814309</v>
          </cell>
          <cell r="G51">
            <v>108.0944046529706</v>
          </cell>
          <cell r="H51">
            <v>108.10902978214546</v>
          </cell>
          <cell r="I51">
            <v>112.55523010583583</v>
          </cell>
          <cell r="J51">
            <v>108.22658025105245</v>
          </cell>
          <cell r="K51">
            <v>106.2175363682984</v>
          </cell>
          <cell r="L51">
            <v>106.47024787677803</v>
          </cell>
        </row>
      </sheetData>
      <sheetData sheetId="16">
        <row r="197">
          <cell r="B197">
            <v>122.02709376687066</v>
          </cell>
          <cell r="C197">
            <v>94.935129032819134</v>
          </cell>
          <cell r="D197">
            <v>112.23605505514274</v>
          </cell>
          <cell r="E197">
            <v>117.75429280413501</v>
          </cell>
          <cell r="F197">
            <v>106.81991916756451</v>
          </cell>
          <cell r="G197">
            <v>103.28567654130619</v>
          </cell>
          <cell r="H197">
            <v>106.05956571348986</v>
          </cell>
          <cell r="I197">
            <v>112.60366708153336</v>
          </cell>
          <cell r="J197">
            <v>109.51319567975008</v>
          </cell>
          <cell r="K197">
            <v>109.07813497033261</v>
          </cell>
          <cell r="L197">
            <v>104.49330745615475</v>
          </cell>
        </row>
        <row r="198">
          <cell r="B198">
            <v>121.52301170511161</v>
          </cell>
          <cell r="C198">
            <v>97.547970986321332</v>
          </cell>
          <cell r="D198">
            <v>112.39841671742801</v>
          </cell>
          <cell r="E198">
            <v>115.51292308445693</v>
          </cell>
          <cell r="F198">
            <v>104.28591964326807</v>
          </cell>
          <cell r="G198">
            <v>103.27707881698301</v>
          </cell>
          <cell r="H198">
            <v>105.19974142409644</v>
          </cell>
          <cell r="I198">
            <v>113.04748698028438</v>
          </cell>
          <cell r="J198">
            <v>106.35776787043758</v>
          </cell>
          <cell r="K198">
            <v>107.05665266630595</v>
          </cell>
          <cell r="L198">
            <v>105.86399388338749</v>
          </cell>
        </row>
        <row r="199">
          <cell r="B199">
            <v>119.51135248706255</v>
          </cell>
          <cell r="C199">
            <v>99.677386842273137</v>
          </cell>
          <cell r="D199">
            <v>109.75954679670741</v>
          </cell>
          <cell r="E199">
            <v>112.59521413368051</v>
          </cell>
          <cell r="F199">
            <v>102.81913644929142</v>
          </cell>
          <cell r="G199">
            <v>102.03320720836243</v>
          </cell>
          <cell r="H199">
            <v>103.82437233718245</v>
          </cell>
          <cell r="I199">
            <v>114.37302180233844</v>
          </cell>
          <cell r="J199">
            <v>107.50213455065369</v>
          </cell>
          <cell r="K199">
            <v>105.71153177598345</v>
          </cell>
          <cell r="L199">
            <v>105.40019450793116</v>
          </cell>
        </row>
      </sheetData>
      <sheetData sheetId="17"/>
      <sheetData sheetId="18"/>
      <sheetData sheetId="19"/>
      <sheetData sheetId="20"/>
      <sheetData sheetId="21">
        <row r="60">
          <cell r="CA60">
            <v>1.0344466566055013</v>
          </cell>
          <cell r="CN60">
            <v>1.0608912921538749</v>
          </cell>
          <cell r="DA60">
            <v>1.1237193095761888</v>
          </cell>
          <cell r="DN60">
            <v>1.0640156248678905</v>
          </cell>
          <cell r="EA60">
            <v>1.065972618997195</v>
          </cell>
          <cell r="EN60">
            <v>1.0552969121479263</v>
          </cell>
        </row>
        <row r="62">
          <cell r="CQ62">
            <v>1.051269555526904</v>
          </cell>
          <cell r="CT62">
            <v>1.0479872567163984</v>
          </cell>
          <cell r="CW62">
            <v>1.0245671564635375</v>
          </cell>
          <cell r="CZ62">
            <v>1.0038229796680436</v>
          </cell>
          <cell r="DD62">
            <v>0.99842306469590514</v>
          </cell>
          <cell r="DG62">
            <v>1.0280879421912288</v>
          </cell>
          <cell r="DJ62">
            <v>1.0264494205816488</v>
          </cell>
          <cell r="DM62">
            <v>1.0112695152227138</v>
          </cell>
        </row>
        <row r="65">
          <cell r="CA65">
            <v>1.03277078816983</v>
          </cell>
          <cell r="CN65">
            <v>1.0519974142409645</v>
          </cell>
          <cell r="DA65">
            <v>1.1304748698028437</v>
          </cell>
          <cell r="DN65">
            <v>1.0635776787043758</v>
          </cell>
          <cell r="EA65">
            <v>1.0705665266630595</v>
          </cell>
          <cell r="EN65">
            <v>1.058639938833875</v>
          </cell>
        </row>
        <row r="66">
          <cell r="CA66">
            <v>1.0124638268117512</v>
          </cell>
          <cell r="CN66">
            <v>1.0742672601773369</v>
          </cell>
          <cell r="DA66">
            <v>1.1388507007933961</v>
          </cell>
          <cell r="DN66">
            <v>1.0618187800673609</v>
          </cell>
          <cell r="EA66">
            <v>1.0574722503226814</v>
          </cell>
          <cell r="EN66">
            <v>1.0507099530387465</v>
          </cell>
        </row>
        <row r="68">
          <cell r="CQ68">
            <v>1.0812322492389261</v>
          </cell>
          <cell r="CT68">
            <v>1.017031081591784</v>
          </cell>
          <cell r="CW68">
            <v>1.0196903883647204</v>
          </cell>
          <cell r="CZ68">
            <v>1.0211876424113266</v>
          </cell>
          <cell r="DD68">
            <v>1.0209261997792047</v>
          </cell>
          <cell r="DG68">
            <v>1.0182312893741243</v>
          </cell>
          <cell r="DJ68">
            <v>1.0106555966062314</v>
          </cell>
          <cell r="DM68">
            <v>1.0128782378021579</v>
          </cell>
        </row>
        <row r="71">
          <cell r="CA71">
            <v>1.0203320720836242</v>
          </cell>
          <cell r="CN71">
            <v>1.0382437233718245</v>
          </cell>
          <cell r="DA71">
            <v>1.1437302180233844</v>
          </cell>
          <cell r="DN71">
            <v>1.0750213455065369</v>
          </cell>
          <cell r="EA71">
            <v>1.0571153177598345</v>
          </cell>
          <cell r="EN71">
            <v>1.0540019450793117</v>
          </cell>
        </row>
      </sheetData>
      <sheetData sheetId="22"/>
      <sheetData sheetId="23"/>
      <sheetData sheetId="24"/>
      <sheetData sheetId="25"/>
      <sheetData sheetId="26"/>
      <sheetData sheetId="27">
        <row r="11">
          <cell r="K11">
            <v>1.191161414691281</v>
          </cell>
        </row>
        <row r="12">
          <cell r="K12">
            <v>1.2418395724892</v>
          </cell>
        </row>
        <row r="13">
          <cell r="K13">
            <v>1.2543175346188764</v>
          </cell>
        </row>
        <row r="14">
          <cell r="K14">
            <v>1.2409287408825898</v>
          </cell>
        </row>
        <row r="15">
          <cell r="K15">
            <v>1.2374461886997028</v>
          </cell>
        </row>
        <row r="16">
          <cell r="K16">
            <v>1.3146944595352799</v>
          </cell>
        </row>
        <row r="19">
          <cell r="K19">
            <v>1.1447926813900262</v>
          </cell>
        </row>
        <row r="20">
          <cell r="K20">
            <v>1.6987226485603057</v>
          </cell>
        </row>
        <row r="22">
          <cell r="K22">
            <v>1.1277045159725709</v>
          </cell>
        </row>
        <row r="23">
          <cell r="K23">
            <v>1.0935624030727404</v>
          </cell>
        </row>
        <row r="24">
          <cell r="K24">
            <v>1.1794523779892601</v>
          </cell>
        </row>
        <row r="25">
          <cell r="K25">
            <v>1.2154412409666631</v>
          </cell>
        </row>
        <row r="26">
          <cell r="K26">
            <v>1.2187831230373241</v>
          </cell>
        </row>
        <row r="28">
          <cell r="K28">
            <v>1.3275904769525582</v>
          </cell>
        </row>
        <row r="33">
          <cell r="K33">
            <v>1.011795967857011</v>
          </cell>
        </row>
        <row r="34">
          <cell r="K34">
            <v>1.1834656053269343</v>
          </cell>
        </row>
        <row r="35">
          <cell r="K35">
            <v>1.2407662223732869</v>
          </cell>
        </row>
        <row r="39">
          <cell r="K39">
            <v>1.1473298006807566</v>
          </cell>
        </row>
        <row r="46">
          <cell r="K46">
            <v>1.1713491634007152</v>
          </cell>
        </row>
        <row r="47">
          <cell r="K47">
            <v>1.0776164048954553</v>
          </cell>
        </row>
        <row r="49">
          <cell r="K49">
            <v>1.2220282828446025</v>
          </cell>
        </row>
        <row r="50">
          <cell r="K50">
            <v>1.1067528890624607</v>
          </cell>
        </row>
        <row r="53">
          <cell r="K53">
            <v>1.2206948660871944</v>
          </cell>
        </row>
        <row r="65">
          <cell r="K65">
            <v>1.2310601944778123</v>
          </cell>
        </row>
        <row r="71">
          <cell r="K71">
            <v>1.2003171900671472</v>
          </cell>
        </row>
        <row r="75">
          <cell r="K75">
            <v>1.1705790410627159</v>
          </cell>
          <cell r="L75">
            <v>1.1274942587836456</v>
          </cell>
        </row>
        <row r="76">
          <cell r="K76">
            <v>1.2289799881324701</v>
          </cell>
        </row>
        <row r="93">
          <cell r="K93">
            <v>1.1463076604347582</v>
          </cell>
        </row>
        <row r="327">
          <cell r="O327">
            <v>92.925615694796647</v>
          </cell>
        </row>
        <row r="342">
          <cell r="O342">
            <v>113.87560390048766</v>
          </cell>
        </row>
        <row r="351">
          <cell r="O351">
            <v>106.84207074595733</v>
          </cell>
        </row>
        <row r="372">
          <cell r="O372">
            <v>112.05423375649789</v>
          </cell>
        </row>
      </sheetData>
      <sheetData sheetId="28"/>
      <sheetData sheetId="29"/>
      <sheetData sheetId="30"/>
      <sheetData sheetId="31">
        <row r="110">
          <cell r="T110">
            <v>119.06396395133288</v>
          </cell>
        </row>
        <row r="111">
          <cell r="O111">
            <v>117.32655912774322</v>
          </cell>
          <cell r="T111">
            <v>118.78141232755854</v>
          </cell>
        </row>
        <row r="113">
          <cell r="O113">
            <v>107.95272174202032</v>
          </cell>
          <cell r="T113">
            <v>108.32344707372516</v>
          </cell>
        </row>
        <row r="115">
          <cell r="O115">
            <v>108.36619461949317</v>
          </cell>
        </row>
        <row r="116">
          <cell r="O116">
            <v>115.94225562057379</v>
          </cell>
        </row>
        <row r="117">
          <cell r="O117">
            <v>116.19505435287311</v>
          </cell>
        </row>
        <row r="118">
          <cell r="O118">
            <v>115.81905014514666</v>
          </cell>
        </row>
        <row r="142">
          <cell r="T142">
            <v>111.56966156335362</v>
          </cell>
        </row>
        <row r="143">
          <cell r="T143">
            <v>112.69445076901958</v>
          </cell>
        </row>
        <row r="145">
          <cell r="T145">
            <v>109.61811357074589</v>
          </cell>
        </row>
        <row r="175">
          <cell r="T175">
            <v>106.89582339908776</v>
          </cell>
        </row>
        <row r="176">
          <cell r="T176">
            <v>105.97941603330821</v>
          </cell>
        </row>
        <row r="178">
          <cell r="T178">
            <v>105.62446919041895</v>
          </cell>
        </row>
        <row r="205">
          <cell r="T205">
            <v>108.41115670476287</v>
          </cell>
        </row>
        <row r="206">
          <cell r="T206">
            <v>108.38725796041986</v>
          </cell>
        </row>
        <row r="207">
          <cell r="T207">
            <v>110.24205806657021</v>
          </cell>
        </row>
        <row r="208">
          <cell r="T208">
            <v>110.05728816714108</v>
          </cell>
        </row>
        <row r="210">
          <cell r="T210">
            <v>106.37177900495949</v>
          </cell>
        </row>
      </sheetData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S662"/>
  <sheetViews>
    <sheetView tabSelected="1" view="pageBreakPreview" topLeftCell="A4" zoomScale="70" zoomScaleNormal="67" zoomScaleSheetLayoutView="70" workbookViewId="0">
      <pane xSplit="1" ySplit="6" topLeftCell="G10" activePane="bottomRight" state="frozen"/>
      <selection activeCell="A4" sqref="A4"/>
      <selection pane="topRight" activeCell="B4" sqref="B4"/>
      <selection pane="bottomLeft" activeCell="A10" sqref="A10"/>
      <selection pane="bottomRight" activeCell="A34" sqref="A34"/>
    </sheetView>
  </sheetViews>
  <sheetFormatPr defaultColWidth="7.28515625" defaultRowHeight="12" outlineLevelRow="2" x14ac:dyDescent="0.15"/>
  <cols>
    <col min="1" max="1" width="40.28515625" style="6" customWidth="1"/>
    <col min="2" max="2" width="7.7109375" style="4" hidden="1" customWidth="1"/>
    <col min="3" max="3" width="9" style="4" hidden="1" customWidth="1"/>
    <col min="4" max="4" width="8.7109375" style="4" hidden="1" customWidth="1"/>
    <col min="5" max="5" width="8.42578125" style="4" hidden="1" customWidth="1"/>
    <col min="6" max="6" width="8.5703125" style="4" hidden="1" customWidth="1"/>
    <col min="7" max="7" width="11.28515625" style="4" customWidth="1"/>
    <col min="8" max="8" width="11.42578125" style="4" customWidth="1"/>
    <col min="9" max="9" width="10.85546875" style="4" customWidth="1"/>
    <col min="10" max="10" width="10.5703125" style="4" customWidth="1"/>
    <col min="11" max="11" width="10.85546875" style="4" customWidth="1"/>
    <col min="12" max="12" width="11.28515625" style="4" customWidth="1"/>
    <col min="13" max="13" width="8.5703125" style="4" hidden="1" customWidth="1"/>
    <col min="14" max="22" width="7.7109375" style="4" hidden="1" customWidth="1"/>
    <col min="23" max="23" width="9" style="4" hidden="1" customWidth="1"/>
    <col min="24" max="24" width="2.140625" style="5" hidden="1" customWidth="1"/>
    <col min="25" max="28" width="10.7109375" style="4" hidden="1" customWidth="1"/>
    <col min="29" max="29" width="10.7109375" style="6" hidden="1" customWidth="1"/>
    <col min="30" max="34" width="10.42578125" style="6" hidden="1" customWidth="1"/>
    <col min="35" max="35" width="1.85546875" style="5" hidden="1" customWidth="1"/>
    <col min="36" max="36" width="10.85546875" style="6" hidden="1" customWidth="1"/>
    <col min="37" max="37" width="12.42578125" style="6" hidden="1" customWidth="1"/>
    <col min="38" max="38" width="11.85546875" style="6" hidden="1" customWidth="1"/>
    <col min="39" max="40" width="10.85546875" style="6" hidden="1" customWidth="1"/>
    <col min="41" max="45" width="10.42578125" style="6" hidden="1" customWidth="1"/>
    <col min="46" max="46" width="11" style="6" customWidth="1"/>
    <col min="47" max="16384" width="7.28515625" style="6"/>
  </cols>
  <sheetData>
    <row r="1" spans="1:45" s="1" customFormat="1" ht="15" hidden="1" customHeight="1" x14ac:dyDescent="0.2">
      <c r="X1" s="2"/>
      <c r="AI1" s="2"/>
    </row>
    <row r="2" spans="1:45" ht="13.15" hidden="1" x14ac:dyDescent="0.2">
      <c r="A2" s="3" t="s">
        <v>1</v>
      </c>
      <c r="AN2" s="6">
        <f>3700*6381/4250</f>
        <v>5555.2235294117645</v>
      </c>
    </row>
    <row r="3" spans="1:45" ht="15" hidden="1" customHeight="1" x14ac:dyDescent="0.2">
      <c r="A3" s="3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9" t="s">
        <v>2</v>
      </c>
      <c r="Z3" s="9"/>
      <c r="AA3" s="9"/>
      <c r="AB3" s="9"/>
      <c r="AC3" s="9"/>
      <c r="AD3" s="9"/>
      <c r="AE3" s="9"/>
      <c r="AF3" s="9"/>
      <c r="AG3" s="9"/>
      <c r="AI3" s="10"/>
      <c r="AJ3" s="9" t="s">
        <v>3</v>
      </c>
      <c r="AK3" s="9"/>
      <c r="AL3" s="9"/>
      <c r="AM3" s="9"/>
      <c r="AN3" s="9"/>
      <c r="AO3" s="9"/>
      <c r="AP3" s="9"/>
      <c r="AQ3" s="9"/>
      <c r="AR3" s="9"/>
      <c r="AS3" s="9"/>
    </row>
    <row r="4" spans="1:45" ht="21" customHeight="1" x14ac:dyDescent="0.15">
      <c r="N4" s="11"/>
      <c r="O4" s="11"/>
      <c r="P4" s="11"/>
      <c r="Q4" s="11"/>
      <c r="R4" s="11"/>
      <c r="S4" s="11"/>
      <c r="T4" s="11"/>
      <c r="U4" s="11"/>
      <c r="V4" s="11"/>
      <c r="W4" s="12"/>
      <c r="X4" s="13"/>
      <c r="AI4" s="14"/>
      <c r="AJ4" s="688" t="s">
        <v>4</v>
      </c>
      <c r="AK4" s="688"/>
      <c r="AL4" s="688"/>
      <c r="AM4" s="688"/>
      <c r="AN4" s="688"/>
      <c r="AO4" s="688"/>
      <c r="AP4" s="688"/>
      <c r="AQ4" s="688"/>
      <c r="AR4" s="688"/>
      <c r="AS4" s="688"/>
    </row>
    <row r="5" spans="1:45" ht="16.149999999999999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3"/>
      <c r="Y5" s="688"/>
      <c r="Z5" s="688"/>
      <c r="AA5" s="688"/>
      <c r="AB5" s="688"/>
      <c r="AC5" s="688"/>
      <c r="AD5" s="688"/>
      <c r="AE5" s="688"/>
      <c r="AF5" s="688"/>
      <c r="AG5" s="688"/>
      <c r="AI5" s="14"/>
      <c r="AJ5" s="688" t="s">
        <v>5</v>
      </c>
      <c r="AK5" s="688"/>
      <c r="AL5" s="688"/>
      <c r="AM5" s="688"/>
      <c r="AN5" s="688"/>
      <c r="AO5" s="688"/>
      <c r="AP5" s="688"/>
      <c r="AQ5" s="688"/>
      <c r="AR5" s="688"/>
      <c r="AS5" s="688"/>
    </row>
    <row r="6" spans="1:45" ht="4.1500000000000004" customHeight="1" x14ac:dyDescent="0.2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16"/>
      <c r="Y6" s="15"/>
      <c r="Z6" s="17"/>
      <c r="AA6" s="9"/>
      <c r="AB6" s="9"/>
      <c r="AC6" s="9"/>
      <c r="AD6" s="9"/>
      <c r="AE6" s="9"/>
      <c r="AF6" s="9"/>
      <c r="AG6" s="9"/>
      <c r="AI6" s="10"/>
      <c r="AJ6" s="18"/>
      <c r="AK6" s="18"/>
      <c r="AL6" s="18"/>
      <c r="AM6" s="18"/>
      <c r="AN6" s="18"/>
      <c r="AO6" s="19"/>
      <c r="AP6" s="19"/>
      <c r="AQ6" s="19"/>
      <c r="AR6" s="19"/>
      <c r="AS6" s="19"/>
    </row>
    <row r="7" spans="1:45" ht="89.25" customHeight="1" x14ac:dyDescent="0.15">
      <c r="A7" s="689" t="s">
        <v>6</v>
      </c>
      <c r="B7" s="689"/>
      <c r="C7" s="689"/>
      <c r="D7" s="689"/>
      <c r="E7" s="689"/>
      <c r="F7" s="689"/>
      <c r="G7" s="689"/>
      <c r="H7" s="689"/>
      <c r="I7" s="689"/>
      <c r="J7" s="689"/>
      <c r="K7" s="689"/>
      <c r="L7" s="689"/>
      <c r="AC7" s="4"/>
      <c r="AD7" s="4"/>
      <c r="AE7" s="4"/>
      <c r="AF7" s="4"/>
      <c r="AG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29.45" customHeight="1" x14ac:dyDescent="0.15">
      <c r="A8" s="20" t="s">
        <v>7</v>
      </c>
      <c r="B8" s="21">
        <v>2008</v>
      </c>
      <c r="C8" s="22">
        <v>2009</v>
      </c>
      <c r="D8" s="22">
        <v>2010</v>
      </c>
      <c r="E8" s="22">
        <v>2011</v>
      </c>
      <c r="F8" s="22">
        <v>2012</v>
      </c>
      <c r="G8" s="22">
        <v>2013</v>
      </c>
      <c r="H8" s="23">
        <v>2014</v>
      </c>
      <c r="I8" s="22">
        <v>2015</v>
      </c>
      <c r="J8" s="24">
        <v>2016</v>
      </c>
      <c r="K8" s="22">
        <v>2017</v>
      </c>
      <c r="L8" s="21">
        <v>2018</v>
      </c>
      <c r="AC8" s="4"/>
      <c r="AD8" s="4"/>
      <c r="AE8" s="4"/>
      <c r="AF8" s="4"/>
      <c r="AG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9.899999999999999" customHeight="1" x14ac:dyDescent="0.15">
      <c r="A9" s="25" t="s">
        <v>124</v>
      </c>
      <c r="B9" s="681" t="s">
        <v>8</v>
      </c>
      <c r="C9" s="679"/>
      <c r="D9" s="679"/>
      <c r="E9" s="679"/>
      <c r="F9" s="679"/>
      <c r="G9" s="679"/>
      <c r="H9" s="679"/>
      <c r="I9" s="26" t="s">
        <v>9</v>
      </c>
      <c r="J9" s="679" t="s">
        <v>0</v>
      </c>
      <c r="K9" s="679"/>
      <c r="L9" s="680"/>
      <c r="AC9" s="4"/>
      <c r="AD9" s="4"/>
      <c r="AE9" s="4"/>
      <c r="AF9" s="4"/>
      <c r="AG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49.5" x14ac:dyDescent="0.15">
      <c r="A10" s="27" t="s">
        <v>10</v>
      </c>
      <c r="B10" s="28"/>
      <c r="C10" s="28"/>
      <c r="D10" s="28"/>
      <c r="E10" s="28"/>
      <c r="F10" s="28"/>
      <c r="G10" s="28"/>
      <c r="H10" s="28"/>
      <c r="I10" s="29"/>
      <c r="J10" s="28"/>
      <c r="K10" s="29"/>
      <c r="L10" s="30"/>
      <c r="AC10" s="4"/>
      <c r="AD10" s="4"/>
      <c r="AE10" s="4"/>
      <c r="AF10" s="4"/>
      <c r="AG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18.75" x14ac:dyDescent="0.15">
      <c r="A11" s="31" t="s">
        <v>11</v>
      </c>
      <c r="B11" s="32">
        <f t="shared" ref="B11:L11" si="0">B115</f>
        <v>118.58824545880202</v>
      </c>
      <c r="C11" s="32">
        <f t="shared" si="0"/>
        <v>122.6157192751957</v>
      </c>
      <c r="D11" s="32">
        <f t="shared" si="0"/>
        <v>114.14369011252356</v>
      </c>
      <c r="E11" s="32">
        <f t="shared" si="0"/>
        <v>111.46422834118927</v>
      </c>
      <c r="F11" s="32">
        <f t="shared" si="0"/>
        <v>101.42101631019209</v>
      </c>
      <c r="G11" s="32">
        <f t="shared" si="0"/>
        <v>110.53269848897564</v>
      </c>
      <c r="H11" s="32">
        <f t="shared" si="0"/>
        <v>105.35529768728212</v>
      </c>
      <c r="I11" s="33">
        <f t="shared" si="0"/>
        <v>105.82533786562458</v>
      </c>
      <c r="J11" s="32">
        <f t="shared" si="0"/>
        <v>107.69024516283474</v>
      </c>
      <c r="K11" s="33">
        <f t="shared" si="0"/>
        <v>107.06281817551255</v>
      </c>
      <c r="L11" s="34">
        <f t="shared" si="0"/>
        <v>107.60734747932779</v>
      </c>
      <c r="AC11" s="4"/>
      <c r="AD11" s="4"/>
      <c r="AE11" s="4"/>
      <c r="AF11" s="4"/>
      <c r="AG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18.75" x14ac:dyDescent="0.15">
      <c r="A12" s="35" t="s">
        <v>12</v>
      </c>
      <c r="B12" s="36">
        <f t="shared" ref="B12:L12" si="1">B165</f>
        <v>119.1161414691281</v>
      </c>
      <c r="C12" s="36">
        <f t="shared" si="1"/>
        <v>120.05740497773429</v>
      </c>
      <c r="D12" s="36">
        <f t="shared" si="1"/>
        <v>116.01149916442179</v>
      </c>
      <c r="E12" s="36">
        <f t="shared" si="1"/>
        <v>113.38123541211856</v>
      </c>
      <c r="F12" s="36">
        <f t="shared" si="1"/>
        <v>100.79939269435963</v>
      </c>
      <c r="G12" s="36">
        <f t="shared" si="1"/>
        <v>109.92302408016886</v>
      </c>
      <c r="H12" s="36">
        <f t="shared" si="1"/>
        <v>106.15428495953867</v>
      </c>
      <c r="I12" s="37">
        <f t="shared" si="1"/>
        <v>105.76061684754387</v>
      </c>
      <c r="J12" s="36">
        <f t="shared" si="1"/>
        <v>107.7549947279789</v>
      </c>
      <c r="K12" s="37">
        <f t="shared" si="1"/>
        <v>107.0813542829238</v>
      </c>
      <c r="L12" s="38">
        <f t="shared" si="1"/>
        <v>107.60755045794583</v>
      </c>
      <c r="AC12" s="4"/>
      <c r="AD12" s="4"/>
      <c r="AE12" s="4"/>
      <c r="AF12" s="4"/>
      <c r="AG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29.45" customHeight="1" x14ac:dyDescent="0.2">
      <c r="A13" s="39" t="s">
        <v>13</v>
      </c>
      <c r="B13" s="40"/>
      <c r="C13" s="40"/>
      <c r="D13" s="40"/>
      <c r="E13" s="40"/>
      <c r="F13" s="40"/>
      <c r="G13" s="40"/>
      <c r="H13" s="40"/>
      <c r="I13" s="41"/>
      <c r="J13" s="40"/>
      <c r="K13" s="41"/>
      <c r="L13" s="42"/>
      <c r="AC13" s="4"/>
      <c r="AD13" s="4"/>
      <c r="AE13" s="4"/>
      <c r="AF13" s="4"/>
      <c r="AG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8.75" x14ac:dyDescent="0.15">
      <c r="A14" s="31" t="s">
        <v>14</v>
      </c>
      <c r="B14" s="32">
        <f t="shared" ref="B14:L14" si="2">B116</f>
        <v>116.38412711241098</v>
      </c>
      <c r="C14" s="32">
        <f t="shared" si="2"/>
        <v>97.041259382620254</v>
      </c>
      <c r="D14" s="32">
        <f t="shared" si="2"/>
        <v>118.68163389236437</v>
      </c>
      <c r="E14" s="32">
        <f t="shared" si="2"/>
        <v>125.94372892692864</v>
      </c>
      <c r="F14" s="32">
        <f t="shared" si="2"/>
        <v>109.79600441877042</v>
      </c>
      <c r="G14" s="32">
        <f t="shared" si="2"/>
        <v>105.86610616520804</v>
      </c>
      <c r="H14" s="32">
        <f t="shared" si="2"/>
        <v>104.55223238991671</v>
      </c>
      <c r="I14" s="33">
        <f t="shared" si="2"/>
        <v>113.99404390535102</v>
      </c>
      <c r="J14" s="32">
        <f t="shared" si="2"/>
        <v>106.74730249651674</v>
      </c>
      <c r="K14" s="33">
        <f t="shared" si="2"/>
        <v>109.77480957342847</v>
      </c>
      <c r="L14" s="34">
        <f t="shared" si="2"/>
        <v>102.64095232643908</v>
      </c>
      <c r="AC14" s="4"/>
      <c r="AD14" s="4"/>
      <c r="AE14" s="4"/>
      <c r="AF14" s="4"/>
      <c r="AG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8.75" x14ac:dyDescent="0.15">
      <c r="A15" s="35" t="s">
        <v>15</v>
      </c>
      <c r="B15" s="36">
        <f t="shared" ref="B15:L15" si="3">B166</f>
        <v>124.18395724892</v>
      </c>
      <c r="C15" s="36">
        <f t="shared" si="3"/>
        <v>80.224545727681473</v>
      </c>
      <c r="D15" s="36">
        <f t="shared" si="3"/>
        <v>117.44607669999516</v>
      </c>
      <c r="E15" s="36">
        <f t="shared" si="3"/>
        <v>131.72484418732176</v>
      </c>
      <c r="F15" s="36">
        <f t="shared" si="3"/>
        <v>120.9602615657255</v>
      </c>
      <c r="G15" s="36">
        <f t="shared" si="3"/>
        <v>105.83259429409924</v>
      </c>
      <c r="H15" s="36">
        <f t="shared" si="3"/>
        <v>105.1332507195842</v>
      </c>
      <c r="I15" s="37">
        <f t="shared" si="3"/>
        <v>111.32452818517358</v>
      </c>
      <c r="J15" s="36">
        <f t="shared" si="3"/>
        <v>104.92798854972449</v>
      </c>
      <c r="K15" s="37">
        <f t="shared" si="3"/>
        <v>111.59460112386567</v>
      </c>
      <c r="L15" s="38">
        <f t="shared" si="3"/>
        <v>102.38930683076548</v>
      </c>
      <c r="AC15" s="4"/>
      <c r="AD15" s="4"/>
      <c r="AE15" s="4"/>
      <c r="AF15" s="4"/>
      <c r="AG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33" x14ac:dyDescent="0.15">
      <c r="A16" s="43" t="s">
        <v>16</v>
      </c>
      <c r="B16" s="28"/>
      <c r="C16" s="28"/>
      <c r="D16" s="28"/>
      <c r="E16" s="28"/>
      <c r="F16" s="28"/>
      <c r="G16" s="28"/>
      <c r="H16" s="28"/>
      <c r="I16" s="29"/>
      <c r="J16" s="28"/>
      <c r="K16" s="29"/>
      <c r="L16" s="30"/>
      <c r="AC16" s="4"/>
      <c r="AD16" s="4"/>
      <c r="AE16" s="4"/>
      <c r="AF16" s="4"/>
      <c r="AG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8.75" x14ac:dyDescent="0.15">
      <c r="A17" s="31" t="s">
        <v>14</v>
      </c>
      <c r="B17" s="32">
        <f t="shared" ref="B17:L17" si="4">B117</f>
        <v>116.15586408065978</v>
      </c>
      <c r="C17" s="32">
        <f t="shared" si="4"/>
        <v>78.718629736395627</v>
      </c>
      <c r="D17" s="32">
        <f t="shared" si="4"/>
        <v>116.776826630538</v>
      </c>
      <c r="E17" s="32">
        <f t="shared" si="4"/>
        <v>126.05761499215113</v>
      </c>
      <c r="F17" s="32">
        <f t="shared" si="4"/>
        <v>110.83821682404702</v>
      </c>
      <c r="G17" s="32">
        <f t="shared" si="4"/>
        <v>106.61375605381626</v>
      </c>
      <c r="H17" s="32">
        <f t="shared" si="4"/>
        <v>104.53869306803651</v>
      </c>
      <c r="I17" s="33">
        <f t="shared" si="4"/>
        <v>114.13143793243586</v>
      </c>
      <c r="J17" s="32">
        <f t="shared" si="4"/>
        <v>106.12239820026718</v>
      </c>
      <c r="K17" s="33">
        <f t="shared" si="4"/>
        <v>110.14474539572592</v>
      </c>
      <c r="L17" s="34">
        <f t="shared" si="4"/>
        <v>102.22822556261526</v>
      </c>
      <c r="AC17" s="4"/>
      <c r="AD17" s="4"/>
      <c r="AE17" s="4"/>
      <c r="AF17" s="4"/>
      <c r="AG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ht="18.75" x14ac:dyDescent="0.15">
      <c r="A18" s="35" t="s">
        <v>15</v>
      </c>
      <c r="B18" s="36">
        <f t="shared" ref="B18:L18" si="5">B167</f>
        <v>125.43175346188764</v>
      </c>
      <c r="C18" s="36">
        <f t="shared" si="5"/>
        <v>80.061946480751118</v>
      </c>
      <c r="D18" s="36">
        <f t="shared" si="5"/>
        <v>118.33677048246381</v>
      </c>
      <c r="E18" s="36">
        <f t="shared" si="5"/>
        <v>132.80098425364434</v>
      </c>
      <c r="F18" s="36">
        <f t="shared" si="5"/>
        <v>123.66108392080632</v>
      </c>
      <c r="G18" s="36">
        <f t="shared" si="5"/>
        <v>105.87655451670959</v>
      </c>
      <c r="H18" s="36">
        <f t="shared" si="5"/>
        <v>106.03265573204041</v>
      </c>
      <c r="I18" s="37">
        <f t="shared" si="5"/>
        <v>110.79807041265516</v>
      </c>
      <c r="J18" s="36">
        <f t="shared" si="5"/>
        <v>104.17127073051505</v>
      </c>
      <c r="K18" s="37">
        <f t="shared" si="5"/>
        <v>111.90189182331052</v>
      </c>
      <c r="L18" s="38">
        <f t="shared" si="5"/>
        <v>101.84486324622858</v>
      </c>
      <c r="AC18" s="4"/>
      <c r="AD18" s="4"/>
      <c r="AE18" s="4"/>
      <c r="AF18" s="4"/>
      <c r="AG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33" x14ac:dyDescent="0.15">
      <c r="A19" s="43" t="s">
        <v>17</v>
      </c>
      <c r="B19" s="28"/>
      <c r="C19" s="28"/>
      <c r="D19" s="28"/>
      <c r="E19" s="28"/>
      <c r="F19" s="28"/>
      <c r="G19" s="28"/>
      <c r="H19" s="28"/>
      <c r="I19" s="29"/>
      <c r="J19" s="28"/>
      <c r="K19" s="29"/>
      <c r="L19" s="30"/>
      <c r="AC19" s="4"/>
      <c r="AD19" s="4"/>
      <c r="AE19" s="4"/>
      <c r="AF19" s="4"/>
      <c r="AG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ht="18.75" x14ac:dyDescent="0.15">
      <c r="A20" s="31" t="s">
        <v>14</v>
      </c>
      <c r="B20" s="32">
        <f t="shared" ref="B20:L20" si="6">B119</f>
        <v>113.32371993955354</v>
      </c>
      <c r="C20" s="32">
        <f t="shared" si="6"/>
        <v>99.38276162983037</v>
      </c>
      <c r="D20" s="32">
        <f t="shared" si="6"/>
        <v>115.65857861357614</v>
      </c>
      <c r="E20" s="32">
        <f t="shared" si="6"/>
        <v>126.12407672562118</v>
      </c>
      <c r="F20" s="32">
        <f t="shared" si="6"/>
        <v>112.50153873473781</v>
      </c>
      <c r="G20" s="32">
        <f t="shared" si="6"/>
        <v>107.64727524091336</v>
      </c>
      <c r="H20" s="32">
        <f t="shared" si="6"/>
        <v>104.902814525427</v>
      </c>
      <c r="I20" s="33">
        <f t="shared" si="6"/>
        <v>113.58859999714028</v>
      </c>
      <c r="J20" s="32">
        <f t="shared" si="6"/>
        <v>106.46985628666013</v>
      </c>
      <c r="K20" s="33">
        <f t="shared" si="6"/>
        <v>110.37652421114541</v>
      </c>
      <c r="L20" s="34">
        <f t="shared" si="6"/>
        <v>101.95874161137925</v>
      </c>
      <c r="AC20" s="4"/>
      <c r="AD20" s="4"/>
      <c r="AE20" s="4"/>
      <c r="AF20" s="4"/>
      <c r="AG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ht="18.75" x14ac:dyDescent="0.15">
      <c r="A21" s="35" t="s">
        <v>15</v>
      </c>
      <c r="B21" s="36">
        <f t="shared" ref="B21:L21" si="7">B169</f>
        <v>124.09287408825898</v>
      </c>
      <c r="C21" s="36">
        <f t="shared" si="7"/>
        <v>83.332444844090489</v>
      </c>
      <c r="D21" s="36">
        <f t="shared" si="7"/>
        <v>115.65820409870385</v>
      </c>
      <c r="E21" s="36">
        <f t="shared" si="7"/>
        <v>130.40069079521444</v>
      </c>
      <c r="F21" s="36">
        <f t="shared" si="7"/>
        <v>127.14217901808034</v>
      </c>
      <c r="G21" s="36">
        <f t="shared" si="7"/>
        <v>107.18866193892282</v>
      </c>
      <c r="H21" s="36">
        <f t="shared" si="7"/>
        <v>108.97974045688525</v>
      </c>
      <c r="I21" s="37">
        <f t="shared" si="7"/>
        <v>110.92381859138895</v>
      </c>
      <c r="J21" s="36">
        <f t="shared" si="7"/>
        <v>104.5333999719499</v>
      </c>
      <c r="K21" s="37">
        <f t="shared" si="7"/>
        <v>112.10100005703652</v>
      </c>
      <c r="L21" s="38">
        <f t="shared" si="7"/>
        <v>101.53099458371619</v>
      </c>
      <c r="AC21" s="4"/>
      <c r="AD21" s="4"/>
      <c r="AE21" s="4"/>
      <c r="AF21" s="4"/>
      <c r="AG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ht="16.5" x14ac:dyDescent="0.15">
      <c r="A22" s="43" t="s">
        <v>18</v>
      </c>
      <c r="B22" s="28"/>
      <c r="C22" s="28"/>
      <c r="D22" s="28"/>
      <c r="E22" s="28"/>
      <c r="F22" s="28"/>
      <c r="G22" s="28"/>
      <c r="H22" s="28"/>
      <c r="I22" s="29"/>
      <c r="J22" s="28"/>
      <c r="K22" s="29"/>
      <c r="L22" s="30"/>
      <c r="AC22" s="4"/>
      <c r="AD22" s="4"/>
      <c r="AE22" s="4"/>
      <c r="AF22" s="4"/>
      <c r="AG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spans="1:45" ht="18.75" x14ac:dyDescent="0.15">
      <c r="A23" s="31" t="s">
        <v>14</v>
      </c>
      <c r="B23" s="32">
        <f t="shared" ref="B23:L23" si="8">B120</f>
        <v>109.88499152595057</v>
      </c>
      <c r="C23" s="32">
        <f t="shared" si="8"/>
        <v>97.236954596314078</v>
      </c>
      <c r="D23" s="32">
        <f t="shared" si="8"/>
        <v>115.99575932288776</v>
      </c>
      <c r="E23" s="32">
        <f t="shared" si="8"/>
        <v>127.81065649045861</v>
      </c>
      <c r="F23" s="32">
        <f t="shared" si="8"/>
        <v>108.15619207911192</v>
      </c>
      <c r="G23" s="32">
        <f t="shared" si="8"/>
        <v>105.89011313766517</v>
      </c>
      <c r="H23" s="32">
        <f t="shared" si="8"/>
        <v>106.7397422820158</v>
      </c>
      <c r="I23" s="33">
        <f t="shared" si="8"/>
        <v>112.51259323314022</v>
      </c>
      <c r="J23" s="32">
        <f t="shared" si="8"/>
        <v>105.54519666973687</v>
      </c>
      <c r="K23" s="33">
        <f t="shared" si="8"/>
        <v>111.28788011094353</v>
      </c>
      <c r="L23" s="34">
        <f t="shared" si="8"/>
        <v>101.23611540140551</v>
      </c>
      <c r="AC23" s="4"/>
      <c r="AD23" s="4"/>
      <c r="AE23" s="4"/>
      <c r="AF23" s="4"/>
      <c r="AG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ht="18.75" x14ac:dyDescent="0.15">
      <c r="A24" s="35" t="s">
        <v>15</v>
      </c>
      <c r="B24" s="36">
        <f t="shared" ref="B24:L24" si="9">B170</f>
        <v>123.74461886997028</v>
      </c>
      <c r="C24" s="36">
        <f t="shared" si="9"/>
        <v>79.630337273159356</v>
      </c>
      <c r="D24" s="36">
        <f t="shared" si="9"/>
        <v>122.52407293056878</v>
      </c>
      <c r="E24" s="36">
        <f t="shared" si="9"/>
        <v>133.10956085958944</v>
      </c>
      <c r="F24" s="36">
        <f t="shared" si="9"/>
        <v>120.28711914095665</v>
      </c>
      <c r="G24" s="36">
        <f t="shared" si="9"/>
        <v>100.77678666629272</v>
      </c>
      <c r="H24" s="36">
        <f t="shared" si="9"/>
        <v>109.65348338128904</v>
      </c>
      <c r="I24" s="37">
        <f t="shared" si="9"/>
        <v>111.33650013278435</v>
      </c>
      <c r="J24" s="36">
        <f t="shared" si="9"/>
        <v>102.54417368609086</v>
      </c>
      <c r="K24" s="37">
        <f t="shared" si="9"/>
        <v>113.0264510561547</v>
      </c>
      <c r="L24" s="38">
        <f t="shared" si="9"/>
        <v>100.5382622863558</v>
      </c>
      <c r="AC24" s="4"/>
      <c r="AD24" s="4"/>
      <c r="AE24" s="4"/>
      <c r="AF24" s="4"/>
      <c r="AG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ht="33" x14ac:dyDescent="0.15">
      <c r="A25" s="43" t="s">
        <v>19</v>
      </c>
      <c r="B25" s="28"/>
      <c r="C25" s="28"/>
      <c r="D25" s="28"/>
      <c r="E25" s="28"/>
      <c r="F25" s="28"/>
      <c r="G25" s="28"/>
      <c r="H25" s="28"/>
      <c r="I25" s="29"/>
      <c r="J25" s="28"/>
      <c r="K25" s="29"/>
      <c r="L25" s="30"/>
      <c r="AC25" s="4"/>
      <c r="AD25" s="4"/>
      <c r="AE25" s="4"/>
      <c r="AF25" s="4"/>
      <c r="AG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ht="18.75" x14ac:dyDescent="0.15">
      <c r="A26" s="31" t="s">
        <v>14</v>
      </c>
      <c r="B26" s="32">
        <f t="shared" ref="B26:L26" si="10">B121</f>
        <v>155.15496333980204</v>
      </c>
      <c r="C26" s="32">
        <f t="shared" si="10"/>
        <v>79.338923300223783</v>
      </c>
      <c r="D26" s="32">
        <f t="shared" si="10"/>
        <v>126.95260577800404</v>
      </c>
      <c r="E26" s="32">
        <f t="shared" si="10"/>
        <v>123.28251058362267</v>
      </c>
      <c r="F26" s="32">
        <f t="shared" si="10"/>
        <v>95.602835140990408</v>
      </c>
      <c r="G26" s="32">
        <f t="shared" si="10"/>
        <v>93.075918530538715</v>
      </c>
      <c r="H26" s="32">
        <f t="shared" si="10"/>
        <v>99.349728139058627</v>
      </c>
      <c r="I26" s="33">
        <f t="shared" si="10"/>
        <v>121.75951273331597</v>
      </c>
      <c r="J26" s="32">
        <f t="shared" si="10"/>
        <v>101.19344060032356</v>
      </c>
      <c r="K26" s="33">
        <f t="shared" si="10"/>
        <v>107.49312063283993</v>
      </c>
      <c r="L26" s="34">
        <f t="shared" si="10"/>
        <v>104.50034404680855</v>
      </c>
      <c r="AC26" s="4"/>
      <c r="AD26" s="4"/>
      <c r="AE26" s="4"/>
      <c r="AF26" s="4"/>
      <c r="AG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ht="18.75" x14ac:dyDescent="0.15">
      <c r="A27" s="35" t="s">
        <v>15</v>
      </c>
      <c r="B27" s="36">
        <f t="shared" ref="B27:L27" si="11">B171</f>
        <v>169.87226485603057</v>
      </c>
      <c r="C27" s="36">
        <f t="shared" si="11"/>
        <v>74.464918327786464</v>
      </c>
      <c r="D27" s="36">
        <f t="shared" si="11"/>
        <v>134.47094374229394</v>
      </c>
      <c r="E27" s="36">
        <f t="shared" si="11"/>
        <v>137.5877086146173</v>
      </c>
      <c r="F27" s="36">
        <f t="shared" si="11"/>
        <v>92.514667466412305</v>
      </c>
      <c r="G27" s="36">
        <f t="shared" si="11"/>
        <v>90.008485974538658</v>
      </c>
      <c r="H27" s="36">
        <f t="shared" si="11"/>
        <v>99.368921726583153</v>
      </c>
      <c r="I27" s="37">
        <f t="shared" si="11"/>
        <v>114.63164372005691</v>
      </c>
      <c r="J27" s="36">
        <f t="shared" si="11"/>
        <v>98.416284072845556</v>
      </c>
      <c r="K27" s="37">
        <f t="shared" si="11"/>
        <v>107.71504652765745</v>
      </c>
      <c r="L27" s="38">
        <f t="shared" si="11"/>
        <v>104.52452493012738</v>
      </c>
      <c r="AC27" s="4"/>
      <c r="AD27" s="4"/>
      <c r="AE27" s="4"/>
      <c r="AF27" s="4"/>
      <c r="AG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37.5" x14ac:dyDescent="0.2">
      <c r="A28" s="44" t="s">
        <v>20</v>
      </c>
      <c r="B28" s="45"/>
      <c r="C28" s="45"/>
      <c r="D28" s="45"/>
      <c r="E28" s="45"/>
      <c r="F28" s="45"/>
      <c r="G28" s="45"/>
      <c r="H28" s="45"/>
      <c r="I28" s="46"/>
      <c r="J28" s="45"/>
      <c r="K28" s="46"/>
      <c r="L28" s="47"/>
      <c r="AC28" s="4"/>
      <c r="AD28" s="4"/>
      <c r="AE28" s="4"/>
      <c r="AF28" s="4"/>
      <c r="AG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ht="18.75" x14ac:dyDescent="0.15">
      <c r="A29" s="35" t="s">
        <v>15</v>
      </c>
      <c r="B29" s="36">
        <f t="shared" ref="B29:L29" si="12">B172</f>
        <v>130.5830159730159</v>
      </c>
      <c r="C29" s="36">
        <f t="shared" si="12"/>
        <v>103.02640044548102</v>
      </c>
      <c r="D29" s="36">
        <f t="shared" si="12"/>
        <v>105.82852955478366</v>
      </c>
      <c r="E29" s="36">
        <f t="shared" si="12"/>
        <v>131.09600151235102</v>
      </c>
      <c r="F29" s="36">
        <f t="shared" si="12"/>
        <v>110.59122989564978</v>
      </c>
      <c r="G29" s="36">
        <f t="shared" si="12"/>
        <v>106.64752246267371</v>
      </c>
      <c r="H29" s="36">
        <f t="shared" si="12"/>
        <v>104.46545034838184</v>
      </c>
      <c r="I29" s="37">
        <f t="shared" si="12"/>
        <v>100.74297221331811</v>
      </c>
      <c r="J29" s="36">
        <f t="shared" si="12"/>
        <v>105.37816508260147</v>
      </c>
      <c r="K29" s="37">
        <f t="shared" si="12"/>
        <v>108.53957530087617</v>
      </c>
      <c r="L29" s="38">
        <f t="shared" si="12"/>
        <v>106.79199564706103</v>
      </c>
      <c r="AC29" s="4"/>
      <c r="AD29" s="4"/>
      <c r="AE29" s="4"/>
      <c r="AF29" s="4"/>
      <c r="AG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ht="33" x14ac:dyDescent="0.15">
      <c r="A30" s="43" t="s">
        <v>21</v>
      </c>
      <c r="B30" s="28"/>
      <c r="C30" s="28"/>
      <c r="D30" s="28"/>
      <c r="E30" s="28"/>
      <c r="F30" s="28"/>
      <c r="G30" s="28"/>
      <c r="H30" s="28"/>
      <c r="I30" s="29"/>
      <c r="J30" s="28"/>
      <c r="K30" s="29"/>
      <c r="L30" s="30"/>
      <c r="AC30" s="4"/>
      <c r="AD30" s="4"/>
      <c r="AE30" s="4"/>
      <c r="AF30" s="4"/>
      <c r="AG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ht="18.75" x14ac:dyDescent="0.15">
      <c r="A31" s="31" t="s">
        <v>14</v>
      </c>
      <c r="B31" s="32">
        <f t="shared" ref="B31:L31" si="13">B124</f>
        <v>120.40543976000623</v>
      </c>
      <c r="C31" s="32">
        <f t="shared" si="13"/>
        <v>93.132347221273122</v>
      </c>
      <c r="D31" s="32">
        <f t="shared" si="13"/>
        <v>135.68027604293934</v>
      </c>
      <c r="E31" s="32">
        <f t="shared" si="13"/>
        <v>124.75737265997311</v>
      </c>
      <c r="F31" s="32">
        <f t="shared" si="13"/>
        <v>102.51431646584273</v>
      </c>
      <c r="G31" s="32">
        <f t="shared" si="13"/>
        <v>100.24225231659447</v>
      </c>
      <c r="H31" s="32">
        <f t="shared" si="13"/>
        <v>105.31405756946207</v>
      </c>
      <c r="I31" s="33">
        <f t="shared" si="13"/>
        <v>112.88318978385885</v>
      </c>
      <c r="J31" s="32">
        <f t="shared" si="13"/>
        <v>111.48377651625667</v>
      </c>
      <c r="K31" s="33">
        <f t="shared" si="13"/>
        <v>107.17139659778773</v>
      </c>
      <c r="L31" s="34">
        <f t="shared" si="13"/>
        <v>105.52743197766084</v>
      </c>
      <c r="AC31" s="4"/>
      <c r="AD31" s="4"/>
      <c r="AE31" s="4"/>
      <c r="AF31" s="4"/>
      <c r="AG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ht="18.75" x14ac:dyDescent="0.15">
      <c r="A32" s="35" t="s">
        <v>15</v>
      </c>
      <c r="B32" s="36">
        <f t="shared" ref="B32:L32" si="14">B174</f>
        <v>112.77045159725709</v>
      </c>
      <c r="C32" s="36">
        <f t="shared" si="14"/>
        <v>87.64501411392817</v>
      </c>
      <c r="D32" s="36">
        <f t="shared" si="14"/>
        <v>126.65662924347004</v>
      </c>
      <c r="E32" s="36">
        <f t="shared" si="14"/>
        <v>122.25402909984784</v>
      </c>
      <c r="F32" s="36">
        <f t="shared" si="14"/>
        <v>101.20507360552709</v>
      </c>
      <c r="G32" s="36">
        <f t="shared" si="14"/>
        <v>101.81352089850621</v>
      </c>
      <c r="H32" s="36">
        <f t="shared" si="14"/>
        <v>98.884531350488587</v>
      </c>
      <c r="I32" s="37">
        <f t="shared" si="14"/>
        <v>118.20822753757858</v>
      </c>
      <c r="J32" s="36">
        <f t="shared" si="14"/>
        <v>109.78308561525543</v>
      </c>
      <c r="K32" s="37">
        <f t="shared" si="14"/>
        <v>108.26308176119414</v>
      </c>
      <c r="L32" s="38">
        <f t="shared" si="14"/>
        <v>105.97190066139557</v>
      </c>
      <c r="AC32" s="4"/>
      <c r="AD32" s="4"/>
      <c r="AE32" s="4"/>
      <c r="AF32" s="4"/>
      <c r="AG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ht="16.5" x14ac:dyDescent="0.15">
      <c r="A33" s="27" t="s">
        <v>22</v>
      </c>
      <c r="B33" s="28"/>
      <c r="C33" s="28"/>
      <c r="D33" s="28"/>
      <c r="E33" s="28"/>
      <c r="F33" s="28"/>
      <c r="G33" s="28"/>
      <c r="H33" s="28"/>
      <c r="I33" s="29"/>
      <c r="J33" s="28"/>
      <c r="K33" s="29"/>
      <c r="L33" s="30"/>
      <c r="AC33" s="4"/>
      <c r="AD33" s="4"/>
      <c r="AE33" s="4"/>
      <c r="AF33" s="4"/>
      <c r="AG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ht="18.75" x14ac:dyDescent="0.15">
      <c r="A34" s="31" t="s">
        <v>14</v>
      </c>
      <c r="B34" s="32">
        <f t="shared" ref="B34:L34" si="15">B125</f>
        <v>115.15824727946151</v>
      </c>
      <c r="C34" s="32">
        <f t="shared" si="15"/>
        <v>94.270559630422952</v>
      </c>
      <c r="D34" s="32">
        <f t="shared" si="15"/>
        <v>143.49954069382528</v>
      </c>
      <c r="E34" s="32">
        <f t="shared" si="15"/>
        <v>127.30625094147329</v>
      </c>
      <c r="F34" s="32">
        <f t="shared" si="15"/>
        <v>95.327585445175202</v>
      </c>
      <c r="G34" s="32">
        <f t="shared" si="15"/>
        <v>94.308215774136869</v>
      </c>
      <c r="H34" s="32">
        <f t="shared" si="15"/>
        <v>102.43433376097917</v>
      </c>
      <c r="I34" s="33">
        <f t="shared" si="15"/>
        <v>112.01033760850927</v>
      </c>
      <c r="J34" s="32">
        <f t="shared" si="15"/>
        <v>114.08176982696108</v>
      </c>
      <c r="K34" s="33">
        <f t="shared" si="15"/>
        <v>107.79172168182107</v>
      </c>
      <c r="L34" s="34">
        <f t="shared" si="15"/>
        <v>105.06893541313526</v>
      </c>
      <c r="AC34" s="4"/>
      <c r="AD34" s="4"/>
      <c r="AE34" s="4"/>
      <c r="AF34" s="4"/>
      <c r="AG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ht="18.75" x14ac:dyDescent="0.15">
      <c r="A35" s="35" t="s">
        <v>23</v>
      </c>
      <c r="B35" s="36">
        <f t="shared" ref="B35:L35" si="16">B175</f>
        <v>109.35624030727405</v>
      </c>
      <c r="C35" s="36">
        <f t="shared" si="16"/>
        <v>81.102256032874322</v>
      </c>
      <c r="D35" s="36">
        <f t="shared" si="16"/>
        <v>145.09301315440362</v>
      </c>
      <c r="E35" s="36">
        <f t="shared" si="16"/>
        <v>129.98487693423803</v>
      </c>
      <c r="F35" s="36">
        <f t="shared" si="16"/>
        <v>96.96589826259131</v>
      </c>
      <c r="G35" s="36">
        <f t="shared" si="16"/>
        <v>97.30799338210366</v>
      </c>
      <c r="H35" s="36">
        <f t="shared" si="16"/>
        <v>98.502124175865319</v>
      </c>
      <c r="I35" s="37">
        <f t="shared" si="16"/>
        <v>119.75166239005586</v>
      </c>
      <c r="J35" s="36">
        <f t="shared" si="16"/>
        <v>110.08934576516569</v>
      </c>
      <c r="K35" s="37">
        <f t="shared" si="16"/>
        <v>108.81300186253335</v>
      </c>
      <c r="L35" s="38">
        <f t="shared" si="16"/>
        <v>105.73244119908911</v>
      </c>
      <c r="AC35" s="4"/>
      <c r="AD35" s="4"/>
      <c r="AE35" s="4"/>
      <c r="AF35" s="4"/>
      <c r="AG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ht="33" x14ac:dyDescent="0.15">
      <c r="A36" s="27" t="s">
        <v>24</v>
      </c>
      <c r="B36" s="28"/>
      <c r="C36" s="28"/>
      <c r="D36" s="28"/>
      <c r="E36" s="28"/>
      <c r="F36" s="28"/>
      <c r="G36" s="28"/>
      <c r="H36" s="28"/>
      <c r="I36" s="29"/>
      <c r="J36" s="28"/>
      <c r="K36" s="29"/>
      <c r="L36" s="30"/>
      <c r="AC36" s="4"/>
      <c r="AD36" s="4"/>
      <c r="AE36" s="4"/>
      <c r="AF36" s="4"/>
      <c r="AG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ht="18.75" x14ac:dyDescent="0.15">
      <c r="A37" s="31" t="s">
        <v>14</v>
      </c>
      <c r="B37" s="32">
        <f t="shared" ref="B37:L37" si="17">B126</f>
        <v>125.86251161333593</v>
      </c>
      <c r="C37" s="32">
        <f t="shared" si="17"/>
        <v>92.473509013144891</v>
      </c>
      <c r="D37" s="32">
        <f t="shared" si="17"/>
        <v>122.73900416080714</v>
      </c>
      <c r="E37" s="32">
        <f t="shared" si="17"/>
        <v>120.02585925007408</v>
      </c>
      <c r="F37" s="32">
        <f t="shared" si="17"/>
        <v>116.93819643649267</v>
      </c>
      <c r="G37" s="32">
        <f t="shared" si="17"/>
        <v>111.9087248386999</v>
      </c>
      <c r="H37" s="32">
        <f t="shared" si="17"/>
        <v>109.67911863720813</v>
      </c>
      <c r="I37" s="33">
        <f t="shared" si="17"/>
        <v>114.1946373656799</v>
      </c>
      <c r="J37" s="32">
        <f t="shared" si="17"/>
        <v>107.54467468037174</v>
      </c>
      <c r="K37" s="33">
        <f t="shared" si="17"/>
        <v>106.16615868269751</v>
      </c>
      <c r="L37" s="34">
        <f t="shared" si="17"/>
        <v>106.28824045526946</v>
      </c>
      <c r="AC37" s="4"/>
      <c r="AD37" s="4"/>
      <c r="AE37" s="4"/>
      <c r="AF37" s="4"/>
      <c r="AG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ht="18.75" x14ac:dyDescent="0.15">
      <c r="A38" s="35" t="s">
        <v>15</v>
      </c>
      <c r="B38" s="36">
        <f t="shared" ref="B38:L38" si="18">B176</f>
        <v>117.945237798926</v>
      </c>
      <c r="C38" s="36">
        <f t="shared" si="18"/>
        <v>101.98135076868786</v>
      </c>
      <c r="D38" s="36">
        <f t="shared" si="18"/>
        <v>101.72770570375607</v>
      </c>
      <c r="E38" s="36">
        <f t="shared" si="18"/>
        <v>106.14551080149481</v>
      </c>
      <c r="F38" s="36">
        <f t="shared" si="18"/>
        <v>109.98976120206945</v>
      </c>
      <c r="G38" s="36">
        <f t="shared" si="18"/>
        <v>109.34145558426455</v>
      </c>
      <c r="H38" s="36">
        <f t="shared" si="18"/>
        <v>100.16214866675976</v>
      </c>
      <c r="I38" s="37">
        <f t="shared" si="18"/>
        <v>113.45607524185151</v>
      </c>
      <c r="J38" s="36">
        <f t="shared" si="18"/>
        <v>107.83148525379941</v>
      </c>
      <c r="K38" s="37">
        <f t="shared" si="18"/>
        <v>107.13920955747989</v>
      </c>
      <c r="L38" s="38">
        <f t="shared" si="18"/>
        <v>106.44226106930175</v>
      </c>
      <c r="AC38" s="4"/>
      <c r="AD38" s="4"/>
      <c r="AE38" s="4"/>
      <c r="AF38" s="4"/>
      <c r="AG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ht="29.45" customHeight="1" x14ac:dyDescent="0.15">
      <c r="A39" s="43" t="s">
        <v>25</v>
      </c>
      <c r="B39" s="28"/>
      <c r="C39" s="28"/>
      <c r="D39" s="28"/>
      <c r="E39" s="28"/>
      <c r="F39" s="28"/>
      <c r="G39" s="28"/>
      <c r="H39" s="28"/>
      <c r="I39" s="29"/>
      <c r="J39" s="28"/>
      <c r="K39" s="29"/>
      <c r="L39" s="30"/>
      <c r="AC39" s="4"/>
      <c r="AD39" s="4"/>
      <c r="AE39" s="4"/>
      <c r="AF39" s="4"/>
      <c r="AG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1:45" ht="18.75" x14ac:dyDescent="0.15">
      <c r="A40" s="31" t="s">
        <v>14</v>
      </c>
      <c r="B40" s="32">
        <f t="shared" ref="B40:L40" si="19">B127</f>
        <v>118.07718383325918</v>
      </c>
      <c r="C40" s="32">
        <f t="shared" si="19"/>
        <v>100.05494181361898</v>
      </c>
      <c r="D40" s="32">
        <f t="shared" si="19"/>
        <v>113.07808171899629</v>
      </c>
      <c r="E40" s="32">
        <f t="shared" si="19"/>
        <v>112.94706442204803</v>
      </c>
      <c r="F40" s="32">
        <f t="shared" si="19"/>
        <v>102.55692770908024</v>
      </c>
      <c r="G40" s="32">
        <f t="shared" si="19"/>
        <v>105.89180672602319</v>
      </c>
      <c r="H40" s="32">
        <f t="shared" si="19"/>
        <v>108.82468808504623</v>
      </c>
      <c r="I40" s="33">
        <f t="shared" si="19"/>
        <v>118.35505948046384</v>
      </c>
      <c r="J40" s="32">
        <f t="shared" si="19"/>
        <v>111.90878085191601</v>
      </c>
      <c r="K40" s="33">
        <f t="shared" si="19"/>
        <v>108.02173919923446</v>
      </c>
      <c r="L40" s="34">
        <f t="shared" si="19"/>
        <v>104.20674503199029</v>
      </c>
      <c r="AC40" s="4"/>
      <c r="AD40" s="4"/>
      <c r="AE40" s="4"/>
      <c r="AF40" s="4"/>
      <c r="AG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45" ht="18.75" x14ac:dyDescent="0.15">
      <c r="A41" s="35" t="s">
        <v>15</v>
      </c>
      <c r="B41" s="36">
        <f t="shared" ref="B41:L41" si="20">B177</f>
        <v>121.54412409666631</v>
      </c>
      <c r="C41" s="36">
        <f t="shared" si="20"/>
        <v>97.647081358109261</v>
      </c>
      <c r="D41" s="36">
        <f t="shared" si="20"/>
        <v>112.26119401435055</v>
      </c>
      <c r="E41" s="36">
        <f t="shared" si="20"/>
        <v>115.27254889603084</v>
      </c>
      <c r="F41" s="36">
        <f t="shared" si="20"/>
        <v>103.56859217357078</v>
      </c>
      <c r="G41" s="36">
        <f t="shared" si="20"/>
        <v>101.89251211000095</v>
      </c>
      <c r="H41" s="36">
        <f t="shared" si="20"/>
        <v>106.09424361967044</v>
      </c>
      <c r="I41" s="37">
        <f t="shared" si="20"/>
        <v>114.13831068430503</v>
      </c>
      <c r="J41" s="36">
        <f t="shared" si="20"/>
        <v>111.08789807958806</v>
      </c>
      <c r="K41" s="37">
        <f t="shared" si="20"/>
        <v>108.28646632535586</v>
      </c>
      <c r="L41" s="38">
        <f t="shared" si="20"/>
        <v>104.62676287708604</v>
      </c>
      <c r="AC41" s="4"/>
      <c r="AD41" s="4"/>
      <c r="AE41" s="4"/>
      <c r="AF41" s="4"/>
      <c r="AG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45" ht="16.5" x14ac:dyDescent="0.15">
      <c r="A42" s="27" t="s">
        <v>26</v>
      </c>
      <c r="B42" s="28"/>
      <c r="C42" s="28"/>
      <c r="D42" s="28"/>
      <c r="E42" s="28"/>
      <c r="F42" s="28"/>
      <c r="G42" s="28"/>
      <c r="H42" s="28"/>
      <c r="I42" s="29"/>
      <c r="J42" s="28"/>
      <c r="K42" s="29"/>
      <c r="L42" s="30"/>
      <c r="AC42" s="4"/>
      <c r="AD42" s="4"/>
      <c r="AE42" s="4"/>
      <c r="AF42" s="4"/>
      <c r="AG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45" ht="18.75" x14ac:dyDescent="0.15">
      <c r="A43" s="31" t="s">
        <v>14</v>
      </c>
      <c r="B43" s="32">
        <f t="shared" ref="B43:L43" si="21">B128</f>
        <v>127.58253464546672</v>
      </c>
      <c r="C43" s="32">
        <f t="shared" si="21"/>
        <v>86.404732622509471</v>
      </c>
      <c r="D43" s="32">
        <f t="shared" si="21"/>
        <v>112.23448748219627</v>
      </c>
      <c r="E43" s="32">
        <f t="shared" si="21"/>
        <v>120.20058570998997</v>
      </c>
      <c r="F43" s="32">
        <f t="shared" si="21"/>
        <v>105.83284497108995</v>
      </c>
      <c r="G43" s="32">
        <f t="shared" si="21"/>
        <v>112.82879314586143</v>
      </c>
      <c r="H43" s="32">
        <f t="shared" si="21"/>
        <v>111.31186140947598</v>
      </c>
      <c r="I43" s="33">
        <f t="shared" si="21"/>
        <v>104.97714435606835</v>
      </c>
      <c r="J43" s="32">
        <f t="shared" si="21"/>
        <v>116.50639384259411</v>
      </c>
      <c r="K43" s="33">
        <f t="shared" si="21"/>
        <v>109.37158165125128</v>
      </c>
      <c r="L43" s="34">
        <f t="shared" si="21"/>
        <v>100.61706218530131</v>
      </c>
      <c r="AC43" s="4"/>
      <c r="AD43" s="4"/>
      <c r="AE43" s="4"/>
      <c r="AF43" s="4"/>
      <c r="AG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ht="18.75" x14ac:dyDescent="0.15">
      <c r="A44" s="35" t="s">
        <v>15</v>
      </c>
      <c r="B44" s="36">
        <f t="shared" ref="B44:L44" si="22">B178</f>
        <v>131.46944595352798</v>
      </c>
      <c r="C44" s="36">
        <f t="shared" si="22"/>
        <v>83.53743687745775</v>
      </c>
      <c r="D44" s="36">
        <f t="shared" si="22"/>
        <v>114.79977725721247</v>
      </c>
      <c r="E44" s="36">
        <f t="shared" si="22"/>
        <v>128.83135638996805</v>
      </c>
      <c r="F44" s="36">
        <f t="shared" si="22"/>
        <v>109.28155462309648</v>
      </c>
      <c r="G44" s="36">
        <f t="shared" si="22"/>
        <v>104.4815789851304</v>
      </c>
      <c r="H44" s="36">
        <f t="shared" si="22"/>
        <v>109.93632338643306</v>
      </c>
      <c r="I44" s="37">
        <f t="shared" si="22"/>
        <v>104.72622058613641</v>
      </c>
      <c r="J44" s="36">
        <f t="shared" si="22"/>
        <v>115.4123794402115</v>
      </c>
      <c r="K44" s="37">
        <f t="shared" si="22"/>
        <v>109.59522647416331</v>
      </c>
      <c r="L44" s="38">
        <f t="shared" si="22"/>
        <v>100.53323279135755</v>
      </c>
      <c r="AC44" s="4"/>
      <c r="AD44" s="4"/>
      <c r="AE44" s="4"/>
      <c r="AF44" s="4"/>
      <c r="AG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ht="43.9" customHeight="1" x14ac:dyDescent="0.15">
      <c r="A45" s="27" t="s">
        <v>27</v>
      </c>
      <c r="B45" s="28"/>
      <c r="C45" s="28"/>
      <c r="D45" s="28"/>
      <c r="E45" s="28"/>
      <c r="F45" s="28"/>
      <c r="G45" s="28"/>
      <c r="H45" s="28"/>
      <c r="I45" s="29"/>
      <c r="J45" s="28"/>
      <c r="K45" s="29"/>
      <c r="L45" s="30"/>
      <c r="AC45" s="4"/>
      <c r="AD45" s="4"/>
      <c r="AE45" s="4"/>
      <c r="AF45" s="4"/>
      <c r="AG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ht="18.75" x14ac:dyDescent="0.15">
      <c r="A46" s="31" t="s">
        <v>14</v>
      </c>
      <c r="B46" s="32">
        <f t="shared" ref="B46:L46" si="23">B129</f>
        <v>110.67661106788439</v>
      </c>
      <c r="C46" s="32">
        <f t="shared" si="23"/>
        <v>82.511971168512474</v>
      </c>
      <c r="D46" s="32">
        <f t="shared" si="23"/>
        <v>122.55476555789188</v>
      </c>
      <c r="E46" s="32">
        <f t="shared" si="23"/>
        <v>111.9089528334747</v>
      </c>
      <c r="F46" s="32">
        <f t="shared" si="23"/>
        <v>95.101859556582696</v>
      </c>
      <c r="G46" s="32">
        <f t="shared" si="23"/>
        <v>96.118477875979835</v>
      </c>
      <c r="H46" s="32">
        <f t="shared" si="23"/>
        <v>110.3825203230584</v>
      </c>
      <c r="I46" s="33">
        <f t="shared" si="23"/>
        <v>126.16695087198721</v>
      </c>
      <c r="J46" s="32">
        <f t="shared" si="23"/>
        <v>110.7007020429667</v>
      </c>
      <c r="K46" s="33">
        <f t="shared" si="23"/>
        <v>107.24323166573619</v>
      </c>
      <c r="L46" s="34">
        <f t="shared" si="23"/>
        <v>104.53270114038389</v>
      </c>
      <c r="AC46" s="4"/>
      <c r="AD46" s="4"/>
      <c r="AE46" s="4"/>
      <c r="AF46" s="4"/>
      <c r="AG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ht="18.75" x14ac:dyDescent="0.15">
      <c r="A47" s="35" t="s">
        <v>15</v>
      </c>
      <c r="B47" s="36">
        <f t="shared" ref="B47:L47" si="24">B179</f>
        <v>121.8783123037324</v>
      </c>
      <c r="C47" s="36">
        <f t="shared" si="24"/>
        <v>89.277843365708804</v>
      </c>
      <c r="D47" s="36">
        <f t="shared" si="24"/>
        <v>123.34675549516427</v>
      </c>
      <c r="E47" s="36">
        <f t="shared" si="24"/>
        <v>113.06398341493711</v>
      </c>
      <c r="F47" s="36">
        <f t="shared" si="24"/>
        <v>96.357842731135321</v>
      </c>
      <c r="G47" s="36">
        <f t="shared" si="24"/>
        <v>95.423082502487205</v>
      </c>
      <c r="H47" s="36">
        <f t="shared" si="24"/>
        <v>105.07287930508771</v>
      </c>
      <c r="I47" s="37">
        <f t="shared" si="24"/>
        <v>127.08495634601643</v>
      </c>
      <c r="J47" s="36">
        <f t="shared" si="24"/>
        <v>109.50750864482465</v>
      </c>
      <c r="K47" s="37">
        <f t="shared" si="24"/>
        <v>107.58642576571353</v>
      </c>
      <c r="L47" s="38">
        <f t="shared" si="24"/>
        <v>105.87423980244913</v>
      </c>
      <c r="AC47" s="4"/>
      <c r="AD47" s="4"/>
      <c r="AE47" s="4"/>
      <c r="AF47" s="4"/>
      <c r="AG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ht="33" x14ac:dyDescent="0.15">
      <c r="A48" s="27" t="s">
        <v>28</v>
      </c>
      <c r="B48" s="28"/>
      <c r="C48" s="28"/>
      <c r="D48" s="28"/>
      <c r="E48" s="28"/>
      <c r="F48" s="28"/>
      <c r="G48" s="28"/>
      <c r="H48" s="28"/>
      <c r="I48" s="29"/>
      <c r="J48" s="28"/>
      <c r="K48" s="29"/>
      <c r="L48" s="30"/>
      <c r="AC48" s="4"/>
      <c r="AD48" s="4"/>
      <c r="AE48" s="4"/>
      <c r="AF48" s="4"/>
      <c r="AG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1:45" ht="18.75" x14ac:dyDescent="0.15">
      <c r="A49" s="31" t="s">
        <v>14</v>
      </c>
      <c r="B49" s="32">
        <f t="shared" ref="B49:L49" si="25">B130</f>
        <v>135.15109150871655</v>
      </c>
      <c r="C49" s="32">
        <f t="shared" si="25"/>
        <v>73.321099099962581</v>
      </c>
      <c r="D49" s="32">
        <f t="shared" si="25"/>
        <v>121.52753079550931</v>
      </c>
      <c r="E49" s="32">
        <f t="shared" si="25"/>
        <v>115.73974114457141</v>
      </c>
      <c r="F49" s="32">
        <f t="shared" si="25"/>
        <v>90.721160992497133</v>
      </c>
      <c r="G49" s="32">
        <f t="shared" si="25"/>
        <v>99.026918462900909</v>
      </c>
      <c r="H49" s="32">
        <f t="shared" si="25"/>
        <v>109.68803629428395</v>
      </c>
      <c r="I49" s="33">
        <f t="shared" si="25"/>
        <v>120.06135021655835</v>
      </c>
      <c r="J49" s="32">
        <f t="shared" si="25"/>
        <v>110.61030760743829</v>
      </c>
      <c r="K49" s="33">
        <f t="shared" si="25"/>
        <v>106.86071397309638</v>
      </c>
      <c r="L49" s="34">
        <f t="shared" si="25"/>
        <v>104.24908801660146</v>
      </c>
      <c r="AC49" s="4"/>
      <c r="AD49" s="4"/>
      <c r="AE49" s="4"/>
      <c r="AF49" s="4"/>
      <c r="AG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1:45" ht="18.75" x14ac:dyDescent="0.15">
      <c r="A50" s="35" t="s">
        <v>15</v>
      </c>
      <c r="B50" s="36">
        <f t="shared" ref="B50:L50" si="26">B180</f>
        <v>132.75904769525582</v>
      </c>
      <c r="C50" s="36">
        <f t="shared" si="26"/>
        <v>81.517112606835511</v>
      </c>
      <c r="D50" s="36">
        <f t="shared" si="26"/>
        <v>118.52033515793474</v>
      </c>
      <c r="E50" s="36">
        <f t="shared" si="26"/>
        <v>115.17334034868925</v>
      </c>
      <c r="F50" s="36">
        <f t="shared" si="26"/>
        <v>98.24781984791035</v>
      </c>
      <c r="G50" s="36">
        <f t="shared" si="26"/>
        <v>94.844752458794815</v>
      </c>
      <c r="H50" s="36">
        <f t="shared" si="26"/>
        <v>104.43472777658636</v>
      </c>
      <c r="I50" s="37">
        <f t="shared" si="26"/>
        <v>120.65216188727294</v>
      </c>
      <c r="J50" s="36">
        <f t="shared" si="26"/>
        <v>109.27215989483376</v>
      </c>
      <c r="K50" s="37">
        <f t="shared" si="26"/>
        <v>107.31595660360934</v>
      </c>
      <c r="L50" s="38">
        <f t="shared" si="26"/>
        <v>105.31194338715491</v>
      </c>
      <c r="AC50" s="4"/>
      <c r="AD50" s="4"/>
      <c r="AE50" s="4"/>
      <c r="AF50" s="4"/>
      <c r="AG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1:45" ht="25.9" customHeight="1" x14ac:dyDescent="0.15">
      <c r="A51" s="27" t="s">
        <v>29</v>
      </c>
      <c r="B51" s="28"/>
      <c r="C51" s="28"/>
      <c r="D51" s="28"/>
      <c r="E51" s="28"/>
      <c r="F51" s="28"/>
      <c r="G51" s="28"/>
      <c r="H51" s="28"/>
      <c r="I51" s="29"/>
      <c r="J51" s="28"/>
      <c r="K51" s="29"/>
      <c r="L51" s="30"/>
      <c r="AC51" s="4"/>
      <c r="AD51" s="4"/>
      <c r="AE51" s="4"/>
      <c r="AF51" s="4"/>
      <c r="AG51" s="4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 spans="1:45" ht="18.75" x14ac:dyDescent="0.15">
      <c r="A52" s="31" t="s">
        <v>14</v>
      </c>
      <c r="B52" s="32">
        <f t="shared" ref="B52:L52" si="27">B131</f>
        <v>84.21530748435579</v>
      </c>
      <c r="C52" s="32">
        <f t="shared" si="27"/>
        <v>96.854150747592954</v>
      </c>
      <c r="D52" s="32">
        <f t="shared" si="27"/>
        <v>129.35769799605714</v>
      </c>
      <c r="E52" s="32">
        <f t="shared" si="27"/>
        <v>106.44667278290629</v>
      </c>
      <c r="F52" s="32">
        <f t="shared" si="27"/>
        <v>97.272609761309951</v>
      </c>
      <c r="G52" s="32">
        <f t="shared" si="27"/>
        <v>94.812532247717272</v>
      </c>
      <c r="H52" s="32">
        <f t="shared" si="27"/>
        <v>117.41869507114195</v>
      </c>
      <c r="I52" s="33">
        <f t="shared" si="27"/>
        <v>141.73847763885612</v>
      </c>
      <c r="J52" s="32">
        <f t="shared" si="27"/>
        <v>111.49220765796312</v>
      </c>
      <c r="K52" s="33">
        <f t="shared" si="27"/>
        <v>107.07565324077397</v>
      </c>
      <c r="L52" s="34">
        <f t="shared" si="27"/>
        <v>104.21958802582361</v>
      </c>
      <c r="AC52" s="4"/>
      <c r="AD52" s="4"/>
      <c r="AE52" s="4"/>
      <c r="AF52" s="4"/>
      <c r="AG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5" ht="18.75" x14ac:dyDescent="0.15">
      <c r="A53" s="35" t="s">
        <v>15</v>
      </c>
      <c r="B53" s="36">
        <f t="shared" ref="B53:L53" si="28">B181</f>
        <v>101.17959678570109</v>
      </c>
      <c r="C53" s="36">
        <f t="shared" si="28"/>
        <v>106.2702685026121</v>
      </c>
      <c r="D53" s="36">
        <f t="shared" si="28"/>
        <v>136.2058930632229</v>
      </c>
      <c r="E53" s="36">
        <f t="shared" si="28"/>
        <v>112.86176468188502</v>
      </c>
      <c r="F53" s="36">
        <f t="shared" si="28"/>
        <v>92.660159003216577</v>
      </c>
      <c r="G53" s="36">
        <f t="shared" si="28"/>
        <v>95.384112348599785</v>
      </c>
      <c r="H53" s="36">
        <f t="shared" si="28"/>
        <v>109.05003704736774</v>
      </c>
      <c r="I53" s="37">
        <f t="shared" si="28"/>
        <v>148.80333825713154</v>
      </c>
      <c r="J53" s="36">
        <f t="shared" si="28"/>
        <v>109.10486501863437</v>
      </c>
      <c r="K53" s="37">
        <f t="shared" si="28"/>
        <v>106.9120672790058</v>
      </c>
      <c r="L53" s="38">
        <f t="shared" si="28"/>
        <v>106.54601094500558</v>
      </c>
      <c r="AC53" s="4"/>
      <c r="AD53" s="4"/>
      <c r="AE53" s="4"/>
      <c r="AF53" s="4"/>
      <c r="AG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1:45" ht="33" x14ac:dyDescent="0.15">
      <c r="A54" s="27" t="s">
        <v>30</v>
      </c>
      <c r="B54" s="28"/>
      <c r="C54" s="28"/>
      <c r="D54" s="28"/>
      <c r="E54" s="28"/>
      <c r="F54" s="28"/>
      <c r="G54" s="28"/>
      <c r="H54" s="28"/>
      <c r="I54" s="29"/>
      <c r="J54" s="28"/>
      <c r="K54" s="29"/>
      <c r="L54" s="30"/>
      <c r="AC54" s="4"/>
      <c r="AD54" s="4"/>
      <c r="AE54" s="4"/>
      <c r="AF54" s="4"/>
      <c r="AG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5" ht="18.75" x14ac:dyDescent="0.15">
      <c r="A55" s="31" t="s">
        <v>14</v>
      </c>
      <c r="B55" s="32">
        <f t="shared" ref="B55:L55" si="29">B132</f>
        <v>112.66181813699822</v>
      </c>
      <c r="C55" s="32">
        <f t="shared" si="29"/>
        <v>101.01151559501736</v>
      </c>
      <c r="D55" s="32">
        <f t="shared" si="29"/>
        <v>105.37862549523886</v>
      </c>
      <c r="E55" s="32">
        <f t="shared" si="29"/>
        <v>111.49443942959527</v>
      </c>
      <c r="F55" s="32">
        <f t="shared" si="29"/>
        <v>102.00010754903761</v>
      </c>
      <c r="G55" s="32">
        <f t="shared" si="29"/>
        <v>94.161327476886726</v>
      </c>
      <c r="H55" s="32">
        <f t="shared" si="29"/>
        <v>102.3313343116484</v>
      </c>
      <c r="I55" s="33">
        <f t="shared" si="29"/>
        <v>119.13153518212552</v>
      </c>
      <c r="J55" s="32">
        <f t="shared" si="29"/>
        <v>109.31008832633144</v>
      </c>
      <c r="K55" s="33">
        <f t="shared" si="29"/>
        <v>108.93223725616832</v>
      </c>
      <c r="L55" s="34">
        <f t="shared" si="29"/>
        <v>106.15864874992174</v>
      </c>
      <c r="AC55" s="4"/>
      <c r="AD55" s="4"/>
      <c r="AE55" s="4"/>
      <c r="AF55" s="4"/>
      <c r="AG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5" ht="18.75" x14ac:dyDescent="0.15">
      <c r="A56" s="35" t="s">
        <v>15</v>
      </c>
      <c r="B56" s="36">
        <f t="shared" ref="B56:L56" si="30">B182</f>
        <v>118.34656053269343</v>
      </c>
      <c r="C56" s="36">
        <f t="shared" si="30"/>
        <v>102.8647604303397</v>
      </c>
      <c r="D56" s="36">
        <f t="shared" si="30"/>
        <v>110.65518232617053</v>
      </c>
      <c r="E56" s="36">
        <f t="shared" si="30"/>
        <v>108.81715612500456</v>
      </c>
      <c r="F56" s="36">
        <f t="shared" si="30"/>
        <v>101.31768596490107</v>
      </c>
      <c r="G56" s="36">
        <f t="shared" si="30"/>
        <v>100.33585359481376</v>
      </c>
      <c r="H56" s="36">
        <f t="shared" si="30"/>
        <v>101.9038551278103</v>
      </c>
      <c r="I56" s="37">
        <f t="shared" si="30"/>
        <v>113.20022438349666</v>
      </c>
      <c r="J56" s="36">
        <f t="shared" si="30"/>
        <v>109.36857522295722</v>
      </c>
      <c r="K56" s="37">
        <f t="shared" si="30"/>
        <v>109.46951295635472</v>
      </c>
      <c r="L56" s="38">
        <f t="shared" si="30"/>
        <v>106.5829544025958</v>
      </c>
      <c r="AC56" s="4"/>
      <c r="AD56" s="4"/>
      <c r="AE56" s="4"/>
      <c r="AF56" s="4"/>
      <c r="AG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5" ht="42" customHeight="1" x14ac:dyDescent="0.15">
      <c r="A57" s="27" t="s">
        <v>31</v>
      </c>
      <c r="B57" s="28"/>
      <c r="C57" s="28"/>
      <c r="D57" s="28"/>
      <c r="E57" s="28"/>
      <c r="F57" s="28"/>
      <c r="G57" s="28"/>
      <c r="H57" s="28"/>
      <c r="I57" s="29"/>
      <c r="J57" s="28"/>
      <c r="K57" s="29"/>
      <c r="L57" s="30"/>
      <c r="AC57" s="4"/>
      <c r="AD57" s="4"/>
      <c r="AE57" s="4"/>
      <c r="AF57" s="4"/>
      <c r="AG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5" ht="18.75" x14ac:dyDescent="0.15">
      <c r="A58" s="31" t="s">
        <v>14</v>
      </c>
      <c r="B58" s="32">
        <f t="shared" ref="B58:L58" si="31">B133</f>
        <v>129.78384179730537</v>
      </c>
      <c r="C58" s="32">
        <f t="shared" si="31"/>
        <v>90.536092488787901</v>
      </c>
      <c r="D58" s="32">
        <f t="shared" si="31"/>
        <v>113.15265138699786</v>
      </c>
      <c r="E58" s="32">
        <f t="shared" si="31"/>
        <v>116.89998108189452</v>
      </c>
      <c r="F58" s="32">
        <f t="shared" si="31"/>
        <v>101.93467544633843</v>
      </c>
      <c r="G58" s="32">
        <f t="shared" si="31"/>
        <v>96.466931944221315</v>
      </c>
      <c r="H58" s="32">
        <f t="shared" si="31"/>
        <v>106.91559531594632</v>
      </c>
      <c r="I58" s="33">
        <f t="shared" si="31"/>
        <v>120.01322694826754</v>
      </c>
      <c r="J58" s="32">
        <f t="shared" si="31"/>
        <v>110.16917314728309</v>
      </c>
      <c r="K58" s="33">
        <f t="shared" si="31"/>
        <v>107.47017974711051</v>
      </c>
      <c r="L58" s="34">
        <f t="shared" si="31"/>
        <v>105.0827617123137</v>
      </c>
      <c r="AC58" s="4"/>
      <c r="AD58" s="4"/>
      <c r="AE58" s="4"/>
      <c r="AF58" s="4"/>
      <c r="AG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5" ht="18.75" x14ac:dyDescent="0.15">
      <c r="A59" s="35" t="s">
        <v>15</v>
      </c>
      <c r="B59" s="36">
        <f t="shared" ref="B59:L59" si="32">B183</f>
        <v>124.07662223732869</v>
      </c>
      <c r="C59" s="36">
        <f t="shared" si="32"/>
        <v>92.687847272805243</v>
      </c>
      <c r="D59" s="36">
        <f t="shared" si="32"/>
        <v>113.57613261397152</v>
      </c>
      <c r="E59" s="36">
        <f t="shared" si="32"/>
        <v>119.18313453605724</v>
      </c>
      <c r="F59" s="36">
        <f t="shared" si="32"/>
        <v>104.1575668174759</v>
      </c>
      <c r="G59" s="36">
        <f t="shared" si="32"/>
        <v>101.33312539631399</v>
      </c>
      <c r="H59" s="36">
        <f t="shared" si="32"/>
        <v>105.69071056350813</v>
      </c>
      <c r="I59" s="37">
        <f t="shared" si="32"/>
        <v>116.99539764932673</v>
      </c>
      <c r="J59" s="36">
        <f t="shared" si="32"/>
        <v>111.13860751660165</v>
      </c>
      <c r="K59" s="37">
        <f t="shared" si="32"/>
        <v>107.79429879614433</v>
      </c>
      <c r="L59" s="38">
        <f t="shared" si="32"/>
        <v>105.59803210409883</v>
      </c>
      <c r="AC59" s="4"/>
      <c r="AD59" s="4"/>
      <c r="AE59" s="4"/>
      <c r="AF59" s="4"/>
      <c r="AG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5" ht="75" customHeight="1" x14ac:dyDescent="0.15">
      <c r="A60" s="27" t="s">
        <v>32</v>
      </c>
      <c r="B60" s="28"/>
      <c r="C60" s="28"/>
      <c r="D60" s="28"/>
      <c r="E60" s="28"/>
      <c r="F60" s="28"/>
      <c r="G60" s="28"/>
      <c r="H60" s="28"/>
      <c r="I60" s="29"/>
      <c r="J60" s="28"/>
      <c r="K60" s="29"/>
      <c r="L60" s="30"/>
      <c r="AC60" s="4"/>
      <c r="AD60" s="4"/>
      <c r="AE60" s="4"/>
      <c r="AF60" s="4"/>
      <c r="AG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5" ht="18.75" x14ac:dyDescent="0.15">
      <c r="A61" s="31" t="s">
        <v>14</v>
      </c>
      <c r="B61" s="32">
        <f t="shared" ref="B61:L61" si="33">B134</f>
        <v>113.12837178401676</v>
      </c>
      <c r="C61" s="32">
        <f t="shared" si="33"/>
        <v>119.09411943116022</v>
      </c>
      <c r="D61" s="32">
        <f t="shared" si="33"/>
        <v>109.42988470516293</v>
      </c>
      <c r="E61" s="32">
        <f t="shared" si="33"/>
        <v>112.86481714365397</v>
      </c>
      <c r="F61" s="32">
        <f t="shared" si="33"/>
        <v>104.76915900892966</v>
      </c>
      <c r="G61" s="32">
        <f t="shared" si="33"/>
        <v>106.79840411621898</v>
      </c>
      <c r="H61" s="32">
        <f t="shared" si="33"/>
        <v>98.866962037484257</v>
      </c>
      <c r="I61" s="33">
        <f t="shared" si="33"/>
        <v>119.35092223913956</v>
      </c>
      <c r="J61" s="32">
        <f t="shared" si="33"/>
        <v>113.51281603907637</v>
      </c>
      <c r="K61" s="33">
        <f t="shared" si="33"/>
        <v>107.80554090954028</v>
      </c>
      <c r="L61" s="34">
        <f t="shared" si="33"/>
        <v>105.62511861335267</v>
      </c>
      <c r="AC61" s="4"/>
      <c r="AD61" s="4"/>
      <c r="AE61" s="4"/>
      <c r="AF61" s="4"/>
      <c r="AG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5" ht="18.75" x14ac:dyDescent="0.15">
      <c r="A62" s="35" t="s">
        <v>15</v>
      </c>
      <c r="B62" s="36">
        <f t="shared" ref="B62:L62" si="34">B184</f>
        <v>114.73298006807566</v>
      </c>
      <c r="C62" s="36">
        <f t="shared" si="34"/>
        <v>105.1867865466735</v>
      </c>
      <c r="D62" s="36">
        <f t="shared" si="34"/>
        <v>106.3042761272541</v>
      </c>
      <c r="E62" s="36">
        <f t="shared" si="34"/>
        <v>109.0239890085446</v>
      </c>
      <c r="F62" s="36">
        <f t="shared" si="34"/>
        <v>104.05079131772452</v>
      </c>
      <c r="G62" s="36">
        <f t="shared" si="34"/>
        <v>101.67391576580836</v>
      </c>
      <c r="H62" s="36">
        <f t="shared" si="34"/>
        <v>103.62613530947822</v>
      </c>
      <c r="I62" s="37">
        <f t="shared" si="34"/>
        <v>114.0540385157182</v>
      </c>
      <c r="J62" s="36">
        <f t="shared" si="34"/>
        <v>110.37296840383223</v>
      </c>
      <c r="K62" s="37">
        <f t="shared" si="34"/>
        <v>107.61177063098894</v>
      </c>
      <c r="L62" s="38">
        <f t="shared" si="34"/>
        <v>105.78292867925656</v>
      </c>
      <c r="AC62" s="4"/>
      <c r="AD62" s="4"/>
      <c r="AE62" s="4"/>
      <c r="AF62" s="4"/>
      <c r="AG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45" ht="33" x14ac:dyDescent="0.15">
      <c r="A63" s="27" t="s">
        <v>33</v>
      </c>
      <c r="B63" s="28"/>
      <c r="C63" s="28"/>
      <c r="D63" s="28"/>
      <c r="E63" s="28"/>
      <c r="F63" s="28"/>
      <c r="G63" s="28"/>
      <c r="H63" s="28"/>
      <c r="I63" s="29"/>
      <c r="J63" s="28"/>
      <c r="K63" s="29"/>
      <c r="L63" s="30"/>
      <c r="AC63" s="4"/>
      <c r="AD63" s="4"/>
      <c r="AE63" s="4"/>
      <c r="AF63" s="4"/>
      <c r="AG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5" ht="18.75" x14ac:dyDescent="0.15">
      <c r="A64" s="31" t="s">
        <v>14</v>
      </c>
      <c r="B64" s="32">
        <f t="shared" ref="B64:L64" si="35">B137</f>
        <v>106.60770908727216</v>
      </c>
      <c r="C64" s="32">
        <f t="shared" si="35"/>
        <v>103.80634316682161</v>
      </c>
      <c r="D64" s="32">
        <f t="shared" si="35"/>
        <v>105.65935368997374</v>
      </c>
      <c r="E64" s="32">
        <f t="shared" si="35"/>
        <v>106.84745861981015</v>
      </c>
      <c r="F64" s="32">
        <f t="shared" si="35"/>
        <v>111.52901571444423</v>
      </c>
      <c r="G64" s="32">
        <f t="shared" si="35"/>
        <v>97.627388796508967</v>
      </c>
      <c r="H64" s="32">
        <f t="shared" si="35"/>
        <v>118.60829654374736</v>
      </c>
      <c r="I64" s="33">
        <f t="shared" si="35"/>
        <v>117.38279447856574</v>
      </c>
      <c r="J64" s="32">
        <f t="shared" si="35"/>
        <v>110.85062023607549</v>
      </c>
      <c r="K64" s="33">
        <f t="shared" si="35"/>
        <v>107.34516962044903</v>
      </c>
      <c r="L64" s="34">
        <f t="shared" si="35"/>
        <v>104.90826913366416</v>
      </c>
      <c r="AC64" s="4"/>
      <c r="AD64" s="4"/>
      <c r="AE64" s="4"/>
      <c r="AF64" s="4"/>
      <c r="AG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5" ht="18.75" x14ac:dyDescent="0.15">
      <c r="A65" s="35" t="s">
        <v>15</v>
      </c>
      <c r="B65" s="36">
        <f t="shared" ref="B65:L65" si="36">B187</f>
        <v>117.13491634007151</v>
      </c>
      <c r="C65" s="36">
        <f t="shared" si="36"/>
        <v>95.848750944653801</v>
      </c>
      <c r="D65" s="36">
        <f t="shared" si="36"/>
        <v>101.84995884669317</v>
      </c>
      <c r="E65" s="36">
        <f t="shared" si="36"/>
        <v>111.30090829646477</v>
      </c>
      <c r="F65" s="36">
        <f t="shared" si="36"/>
        <v>104.05491863237373</v>
      </c>
      <c r="G65" s="36">
        <f t="shared" si="36"/>
        <v>103.57116279906585</v>
      </c>
      <c r="H65" s="36">
        <f t="shared" si="36"/>
        <v>102.6905604709054</v>
      </c>
      <c r="I65" s="37">
        <f t="shared" si="36"/>
        <v>110.2120917689948</v>
      </c>
      <c r="J65" s="36">
        <f t="shared" si="36"/>
        <v>108.86456563289732</v>
      </c>
      <c r="K65" s="37">
        <f t="shared" si="36"/>
        <v>108.24357623321978</v>
      </c>
      <c r="L65" s="38">
        <f t="shared" si="36"/>
        <v>106.30014277218561</v>
      </c>
      <c r="AC65" s="4"/>
      <c r="AD65" s="4"/>
      <c r="AE65" s="4"/>
      <c r="AF65" s="4"/>
      <c r="AG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ht="33" x14ac:dyDescent="0.15">
      <c r="A66" s="27" t="s">
        <v>34</v>
      </c>
      <c r="B66" s="28"/>
      <c r="C66" s="28"/>
      <c r="D66" s="28"/>
      <c r="E66" s="28"/>
      <c r="F66" s="28"/>
      <c r="G66" s="28"/>
      <c r="H66" s="28"/>
      <c r="I66" s="29"/>
      <c r="J66" s="28"/>
      <c r="K66" s="29"/>
      <c r="L66" s="30"/>
      <c r="AC66" s="4"/>
      <c r="AD66" s="4"/>
      <c r="AE66" s="4"/>
      <c r="AF66" s="4"/>
      <c r="AG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ht="18.75" x14ac:dyDescent="0.15">
      <c r="A67" s="31" t="s">
        <v>14</v>
      </c>
      <c r="B67" s="32">
        <f t="shared" ref="B67:L67" si="37">B138</f>
        <v>109.93981145596294</v>
      </c>
      <c r="C67" s="32">
        <f t="shared" si="37"/>
        <v>105.29740656115723</v>
      </c>
      <c r="D67" s="32">
        <f t="shared" si="37"/>
        <v>115.15196808426361</v>
      </c>
      <c r="E67" s="32">
        <f t="shared" si="37"/>
        <v>110.6078535207327</v>
      </c>
      <c r="F67" s="32">
        <f t="shared" si="37"/>
        <v>90.503603911314826</v>
      </c>
      <c r="G67" s="32">
        <f t="shared" si="37"/>
        <v>109.10004089423259</v>
      </c>
      <c r="H67" s="32">
        <f t="shared" si="37"/>
        <v>109.18753526500484</v>
      </c>
      <c r="I67" s="33">
        <f t="shared" si="37"/>
        <v>147.5674136781011</v>
      </c>
      <c r="J67" s="32">
        <f t="shared" si="37"/>
        <v>114.17290882465178</v>
      </c>
      <c r="K67" s="33">
        <f t="shared" si="37"/>
        <v>107.10170106204959</v>
      </c>
      <c r="L67" s="34">
        <f t="shared" si="37"/>
        <v>105.16951976832803</v>
      </c>
      <c r="AC67" s="4"/>
      <c r="AD67" s="4"/>
      <c r="AE67" s="4"/>
      <c r="AF67" s="4"/>
      <c r="AG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1:45" ht="18.75" x14ac:dyDescent="0.15">
      <c r="A68" s="35" t="s">
        <v>15</v>
      </c>
      <c r="B68" s="36">
        <f t="shared" ref="B68:L68" si="38">B188</f>
        <v>107.66164048954553</v>
      </c>
      <c r="C68" s="36">
        <f t="shared" si="38"/>
        <v>99.203607491476674</v>
      </c>
      <c r="D68" s="36">
        <f t="shared" si="38"/>
        <v>113.7930350958668</v>
      </c>
      <c r="E68" s="36">
        <f t="shared" si="38"/>
        <v>115.03546941953377</v>
      </c>
      <c r="F68" s="36">
        <f t="shared" si="38"/>
        <v>97.985093523149729</v>
      </c>
      <c r="G68" s="36">
        <f t="shared" si="38"/>
        <v>101.35467987284048</v>
      </c>
      <c r="H68" s="36">
        <f t="shared" si="38"/>
        <v>100.83080204669574</v>
      </c>
      <c r="I68" s="37">
        <f t="shared" si="38"/>
        <v>118.9104177877324</v>
      </c>
      <c r="J68" s="36">
        <f t="shared" si="38"/>
        <v>112.971571317083</v>
      </c>
      <c r="K68" s="37">
        <f t="shared" si="38"/>
        <v>107.51740825332929</v>
      </c>
      <c r="L68" s="38">
        <f t="shared" si="38"/>
        <v>105.83110248104867</v>
      </c>
      <c r="AC68" s="4"/>
      <c r="AD68" s="4"/>
      <c r="AE68" s="4"/>
      <c r="AF68" s="4"/>
      <c r="AG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ht="33" x14ac:dyDescent="0.15">
      <c r="A69" s="27" t="s">
        <v>35</v>
      </c>
      <c r="B69" s="28"/>
      <c r="C69" s="28"/>
      <c r="D69" s="28"/>
      <c r="E69" s="28"/>
      <c r="F69" s="28"/>
      <c r="G69" s="28"/>
      <c r="H69" s="28"/>
      <c r="I69" s="29"/>
      <c r="J69" s="28"/>
      <c r="K69" s="29"/>
      <c r="L69" s="30"/>
      <c r="AC69" s="4"/>
      <c r="AD69" s="4"/>
      <c r="AE69" s="4"/>
      <c r="AF69" s="4"/>
      <c r="AG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ht="18.75" x14ac:dyDescent="0.15">
      <c r="A70" s="31" t="s">
        <v>36</v>
      </c>
      <c r="B70" s="32">
        <f t="shared" ref="B70:L70" si="39">B139</f>
        <v>126.89639389375007</v>
      </c>
      <c r="C70" s="32">
        <f t="shared" si="39"/>
        <v>89.505605765289815</v>
      </c>
      <c r="D70" s="32">
        <f t="shared" si="39"/>
        <v>100.65716641994015</v>
      </c>
      <c r="E70" s="32">
        <f t="shared" si="39"/>
        <v>117.70483070517889</v>
      </c>
      <c r="F70" s="32">
        <f t="shared" si="39"/>
        <v>101.21284007025176</v>
      </c>
      <c r="G70" s="32">
        <f t="shared" si="39"/>
        <v>109.00842288222698</v>
      </c>
      <c r="H70" s="32">
        <f t="shared" si="39"/>
        <v>100.5542631454277</v>
      </c>
      <c r="I70" s="33">
        <f t="shared" si="39"/>
        <v>104.28250394426848</v>
      </c>
      <c r="J70" s="32">
        <f t="shared" si="39"/>
        <v>105.20983868748341</v>
      </c>
      <c r="K70" s="33">
        <f t="shared" si="39"/>
        <v>106.99953667327289</v>
      </c>
      <c r="L70" s="34">
        <f t="shared" si="39"/>
        <v>107.21672670772058</v>
      </c>
      <c r="AC70" s="4"/>
      <c r="AD70" s="4"/>
      <c r="AE70" s="4"/>
      <c r="AF70" s="4"/>
      <c r="AG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1:45" ht="18.75" x14ac:dyDescent="0.15">
      <c r="A71" s="35" t="s">
        <v>15</v>
      </c>
      <c r="B71" s="36">
        <f t="shared" ref="B71:L71" si="40">B189</f>
        <v>122.20282828446025</v>
      </c>
      <c r="C71" s="36">
        <f t="shared" si="40"/>
        <v>103.80327254543884</v>
      </c>
      <c r="D71" s="36">
        <f t="shared" si="40"/>
        <v>106.62956922398237</v>
      </c>
      <c r="E71" s="36">
        <f t="shared" si="40"/>
        <v>111.6406534547862</v>
      </c>
      <c r="F71" s="36">
        <f t="shared" si="40"/>
        <v>108.81693865349922</v>
      </c>
      <c r="G71" s="36">
        <f t="shared" si="40"/>
        <v>103.21170036951655</v>
      </c>
      <c r="H71" s="36">
        <f t="shared" si="40"/>
        <v>101.10987068990904</v>
      </c>
      <c r="I71" s="37">
        <f t="shared" si="40"/>
        <v>105.03667850009325</v>
      </c>
      <c r="J71" s="36">
        <f t="shared" si="40"/>
        <v>104.79568546345503</v>
      </c>
      <c r="K71" s="37">
        <f t="shared" si="40"/>
        <v>106.86749878098074</v>
      </c>
      <c r="L71" s="38">
        <f t="shared" si="40"/>
        <v>106.77293931504981</v>
      </c>
      <c r="AC71" s="4"/>
      <c r="AD71" s="4"/>
      <c r="AE71" s="4"/>
      <c r="AF71" s="4"/>
      <c r="AG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ht="33" x14ac:dyDescent="0.15">
      <c r="A72" s="27" t="s">
        <v>37</v>
      </c>
      <c r="B72" s="28"/>
      <c r="C72" s="28"/>
      <c r="D72" s="28"/>
      <c r="E72" s="28"/>
      <c r="F72" s="28"/>
      <c r="G72" s="28"/>
      <c r="H72" s="28"/>
      <c r="I72" s="29"/>
      <c r="J72" s="28"/>
      <c r="K72" s="29"/>
      <c r="L72" s="30"/>
      <c r="AC72" s="4"/>
      <c r="AD72" s="4"/>
      <c r="AE72" s="4"/>
      <c r="AF72" s="4"/>
      <c r="AG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ht="18.75" x14ac:dyDescent="0.15">
      <c r="A73" s="31" t="s">
        <v>14</v>
      </c>
      <c r="B73" s="32">
        <f t="shared" ref="B73:L73" si="41">B140</f>
        <v>113.73454630368647</v>
      </c>
      <c r="C73" s="32">
        <f t="shared" si="41"/>
        <v>112.45890784070814</v>
      </c>
      <c r="D73" s="32">
        <f t="shared" si="41"/>
        <v>107.18649908642993</v>
      </c>
      <c r="E73" s="32">
        <f t="shared" si="41"/>
        <v>114.72094130906893</v>
      </c>
      <c r="F73" s="32">
        <f t="shared" si="41"/>
        <v>106.36342359941868</v>
      </c>
      <c r="G73" s="32">
        <f t="shared" si="41"/>
        <v>104.94274587974066</v>
      </c>
      <c r="H73" s="32">
        <f t="shared" si="41"/>
        <v>106.08061973613773</v>
      </c>
      <c r="I73" s="33">
        <f t="shared" si="41"/>
        <v>121.08611007799564</v>
      </c>
      <c r="J73" s="32">
        <f t="shared" si="41"/>
        <v>109.5180628736032</v>
      </c>
      <c r="K73" s="33">
        <f t="shared" si="41"/>
        <v>106.35284253919559</v>
      </c>
      <c r="L73" s="34">
        <f t="shared" si="41"/>
        <v>105.29128769084501</v>
      </c>
      <c r="AC73" s="4"/>
      <c r="AD73" s="4"/>
      <c r="AE73" s="4"/>
      <c r="AF73" s="4"/>
      <c r="AG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ht="18.75" x14ac:dyDescent="0.15">
      <c r="A74" s="35" t="s">
        <v>15</v>
      </c>
      <c r="B74" s="36">
        <f t="shared" ref="B74:L74" si="42">B190</f>
        <v>110.67528890624607</v>
      </c>
      <c r="C74" s="36">
        <f t="shared" si="42"/>
        <v>107.9645228811349</v>
      </c>
      <c r="D74" s="36">
        <f t="shared" si="42"/>
        <v>106.04828085474185</v>
      </c>
      <c r="E74" s="36">
        <f t="shared" si="42"/>
        <v>118.34971843511217</v>
      </c>
      <c r="F74" s="36">
        <f t="shared" si="42"/>
        <v>102.34602347313999</v>
      </c>
      <c r="G74" s="36">
        <f t="shared" si="42"/>
        <v>104.17610561721243</v>
      </c>
      <c r="H74" s="36">
        <f t="shared" si="42"/>
        <v>103.34647151263441</v>
      </c>
      <c r="I74" s="37">
        <f t="shared" si="42"/>
        <v>114.86992122685353</v>
      </c>
      <c r="J74" s="36">
        <f t="shared" si="42"/>
        <v>110.22858043701342</v>
      </c>
      <c r="K74" s="37">
        <f t="shared" si="42"/>
        <v>106.36756975442549</v>
      </c>
      <c r="L74" s="38">
        <f t="shared" si="42"/>
        <v>105.28996885091935</v>
      </c>
      <c r="AC74" s="4"/>
      <c r="AD74" s="4"/>
      <c r="AE74" s="4"/>
      <c r="AF74" s="4"/>
      <c r="AG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ht="33" x14ac:dyDescent="0.15">
      <c r="A75" s="27" t="s">
        <v>38</v>
      </c>
      <c r="B75" s="28"/>
      <c r="C75" s="28"/>
      <c r="D75" s="28"/>
      <c r="E75" s="28"/>
      <c r="F75" s="28"/>
      <c r="G75" s="28"/>
      <c r="H75" s="28"/>
      <c r="I75" s="29"/>
      <c r="J75" s="28"/>
      <c r="K75" s="29"/>
      <c r="L75" s="30"/>
      <c r="AC75" s="4"/>
      <c r="AD75" s="4"/>
      <c r="AE75" s="4"/>
      <c r="AF75" s="4"/>
      <c r="AG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ht="18.75" x14ac:dyDescent="0.15">
      <c r="A76" s="31" t="s">
        <v>14</v>
      </c>
      <c r="B76" s="32">
        <f t="shared" ref="B76:L76" si="43">B141</f>
        <v>125.33375324288365</v>
      </c>
      <c r="C76" s="32">
        <f t="shared" si="43"/>
        <v>108.36763131448865</v>
      </c>
      <c r="D76" s="32">
        <f t="shared" si="43"/>
        <v>106.75479478490288</v>
      </c>
      <c r="E76" s="32">
        <f t="shared" si="43"/>
        <v>109.07841806005976</v>
      </c>
      <c r="F76" s="32">
        <f t="shared" si="43"/>
        <v>105.86762031345627</v>
      </c>
      <c r="G76" s="32">
        <f t="shared" si="43"/>
        <v>107.22268034694406</v>
      </c>
      <c r="H76" s="32">
        <f t="shared" si="43"/>
        <v>110.96674109899634</v>
      </c>
      <c r="I76" s="33">
        <f t="shared" si="43"/>
        <v>119.80340005305929</v>
      </c>
      <c r="J76" s="32">
        <f t="shared" si="43"/>
        <v>108.64014508469123</v>
      </c>
      <c r="K76" s="33">
        <f t="shared" si="43"/>
        <v>107.71449746773276</v>
      </c>
      <c r="L76" s="34">
        <f t="shared" si="43"/>
        <v>105.91167721765406</v>
      </c>
      <c r="AC76" s="4"/>
      <c r="AD76" s="4"/>
      <c r="AE76" s="4"/>
      <c r="AF76" s="4"/>
      <c r="AG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1:45" ht="18.75" x14ac:dyDescent="0.15">
      <c r="A77" s="35" t="s">
        <v>15</v>
      </c>
      <c r="B77" s="36">
        <f t="shared" ref="B77:L77" si="44">B191</f>
        <v>122.06948660871943</v>
      </c>
      <c r="C77" s="36">
        <f t="shared" si="44"/>
        <v>107.24754561887322</v>
      </c>
      <c r="D77" s="36">
        <f t="shared" si="44"/>
        <v>107.08980110525725</v>
      </c>
      <c r="E77" s="36">
        <f t="shared" si="44"/>
        <v>111.72029301558976</v>
      </c>
      <c r="F77" s="36">
        <f t="shared" si="44"/>
        <v>102.61128680987557</v>
      </c>
      <c r="G77" s="36">
        <f t="shared" si="44"/>
        <v>105.77045384729229</v>
      </c>
      <c r="H77" s="36">
        <f t="shared" si="44"/>
        <v>108.42832026352124</v>
      </c>
      <c r="I77" s="37">
        <f t="shared" si="44"/>
        <v>118.51862303275755</v>
      </c>
      <c r="J77" s="36">
        <f t="shared" si="44"/>
        <v>108.59269440320212</v>
      </c>
      <c r="K77" s="37">
        <f t="shared" si="44"/>
        <v>107.79947745953811</v>
      </c>
      <c r="L77" s="38">
        <f t="shared" si="44"/>
        <v>105.9332865248151</v>
      </c>
      <c r="AC77" s="4"/>
      <c r="AD77" s="4"/>
      <c r="AE77" s="4"/>
      <c r="AF77" s="4"/>
      <c r="AG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ht="16.5" x14ac:dyDescent="0.15">
      <c r="A78" s="27" t="s">
        <v>39</v>
      </c>
      <c r="B78" s="28"/>
      <c r="C78" s="28"/>
      <c r="D78" s="28"/>
      <c r="E78" s="28"/>
      <c r="F78" s="28"/>
      <c r="G78" s="28"/>
      <c r="H78" s="28"/>
      <c r="I78" s="29"/>
      <c r="J78" s="28"/>
      <c r="K78" s="29"/>
      <c r="L78" s="30"/>
      <c r="AC78" s="4"/>
      <c r="AD78" s="4"/>
      <c r="AE78" s="4"/>
      <c r="AF78" s="4"/>
      <c r="AG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1:45" ht="18.75" x14ac:dyDescent="0.15">
      <c r="A79" s="31" t="s">
        <v>14</v>
      </c>
      <c r="B79" s="32">
        <f t="shared" ref="B79:L79" si="45">B142</f>
        <v>104.65352745438912</v>
      </c>
      <c r="C79" s="32">
        <f t="shared" si="45"/>
        <v>91.285794998144027</v>
      </c>
      <c r="D79" s="32">
        <f t="shared" si="45"/>
        <v>167.10973772901391</v>
      </c>
      <c r="E79" s="32">
        <f t="shared" si="45"/>
        <v>115.30076213961833</v>
      </c>
      <c r="F79" s="32">
        <f t="shared" si="45"/>
        <v>112.80298620692557</v>
      </c>
      <c r="G79" s="32">
        <f t="shared" si="45"/>
        <v>113.91573999749096</v>
      </c>
      <c r="H79" s="32">
        <f t="shared" si="45"/>
        <v>115.40372775272175</v>
      </c>
      <c r="I79" s="33">
        <f t="shared" si="45"/>
        <v>118.46689438929816</v>
      </c>
      <c r="J79" s="32">
        <f t="shared" si="45"/>
        <v>110.34734929555211</v>
      </c>
      <c r="K79" s="33">
        <f t="shared" si="45"/>
        <v>108.3845399851897</v>
      </c>
      <c r="L79" s="34">
        <f t="shared" si="45"/>
        <v>104.22263914386835</v>
      </c>
      <c r="AC79" s="4"/>
      <c r="AD79" s="4"/>
      <c r="AE79" s="4"/>
      <c r="AF79" s="4"/>
      <c r="AG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ht="18.75" x14ac:dyDescent="0.2">
      <c r="A80" s="48" t="s">
        <v>40</v>
      </c>
      <c r="B80" s="49"/>
      <c r="C80" s="49"/>
      <c r="D80" s="49"/>
      <c r="E80" s="49"/>
      <c r="F80" s="49"/>
      <c r="G80" s="49"/>
      <c r="H80" s="49"/>
      <c r="I80" s="50"/>
      <c r="J80" s="49"/>
      <c r="K80" s="50"/>
      <c r="L80" s="51"/>
      <c r="AC80" s="4"/>
      <c r="AD80" s="4"/>
      <c r="AE80" s="4"/>
      <c r="AF80" s="4"/>
      <c r="AG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ht="18.75" x14ac:dyDescent="0.15">
      <c r="A81" s="31" t="s">
        <v>14</v>
      </c>
      <c r="B81" s="32">
        <f t="shared" ref="B81:L81" si="46">B146</f>
        <v>117.23840500072428</v>
      </c>
      <c r="C81" s="32">
        <f t="shared" si="46"/>
        <v>100.90136925070345</v>
      </c>
      <c r="D81" s="32">
        <f t="shared" si="46"/>
        <v>115.50581758299016</v>
      </c>
      <c r="E81" s="32">
        <f t="shared" si="46"/>
        <v>116.33574815220859</v>
      </c>
      <c r="F81" s="32">
        <f t="shared" si="46"/>
        <v>104.53618334891097</v>
      </c>
      <c r="G81" s="32">
        <f t="shared" si="46"/>
        <v>106.27746355842814</v>
      </c>
      <c r="H81" s="32">
        <f t="shared" si="46"/>
        <v>107.12723036341978</v>
      </c>
      <c r="I81" s="33">
        <f t="shared" si="46"/>
        <v>115.94685586765763</v>
      </c>
      <c r="J81" s="32">
        <f t="shared" si="46"/>
        <v>110.38740130446014</v>
      </c>
      <c r="K81" s="33">
        <f t="shared" si="46"/>
        <v>108.30716413944418</v>
      </c>
      <c r="L81" s="34">
        <f t="shared" si="46"/>
        <v>104.1682697681274</v>
      </c>
      <c r="AC81" s="4"/>
      <c r="AD81" s="4"/>
      <c r="AE81" s="4"/>
      <c r="AF81" s="4"/>
      <c r="AG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ht="18.75" x14ac:dyDescent="0.15">
      <c r="A82" s="35" t="s">
        <v>15</v>
      </c>
      <c r="B82" s="36">
        <f t="shared" ref="B82:L82" si="47">B193</f>
        <v>122.02709376687066</v>
      </c>
      <c r="C82" s="36">
        <f t="shared" si="47"/>
        <v>94.935129032819134</v>
      </c>
      <c r="D82" s="36">
        <f t="shared" si="47"/>
        <v>112.23605505514274</v>
      </c>
      <c r="E82" s="36">
        <f t="shared" si="47"/>
        <v>117.75429280413501</v>
      </c>
      <c r="F82" s="36">
        <f t="shared" si="47"/>
        <v>106.81991916756451</v>
      </c>
      <c r="G82" s="36">
        <f t="shared" si="47"/>
        <v>103.28567654130619</v>
      </c>
      <c r="H82" s="36">
        <f t="shared" si="47"/>
        <v>106.05956571348986</v>
      </c>
      <c r="I82" s="37">
        <f t="shared" si="47"/>
        <v>112.60366708153336</v>
      </c>
      <c r="J82" s="36">
        <f t="shared" si="47"/>
        <v>109.51319567975008</v>
      </c>
      <c r="K82" s="37">
        <f t="shared" si="47"/>
        <v>109.07813497033261</v>
      </c>
      <c r="L82" s="38">
        <f t="shared" si="47"/>
        <v>104.49330745615475</v>
      </c>
      <c r="AC82" s="4"/>
      <c r="AD82" s="4"/>
      <c r="AE82" s="4"/>
      <c r="AF82" s="4"/>
      <c r="AG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ht="80.25" x14ac:dyDescent="0.15">
      <c r="A83" s="52" t="s">
        <v>41</v>
      </c>
      <c r="B83" s="36">
        <f t="shared" ref="B83:L84" si="48">B194</f>
        <v>121.52301170511161</v>
      </c>
      <c r="C83" s="36">
        <f t="shared" si="48"/>
        <v>97.547970986321332</v>
      </c>
      <c r="D83" s="36">
        <f t="shared" si="48"/>
        <v>112.39841671742801</v>
      </c>
      <c r="E83" s="36">
        <f t="shared" si="48"/>
        <v>115.51292308445693</v>
      </c>
      <c r="F83" s="36">
        <f t="shared" si="48"/>
        <v>104.28591964326807</v>
      </c>
      <c r="G83" s="36">
        <f t="shared" si="48"/>
        <v>103.27707881698301</v>
      </c>
      <c r="H83" s="36">
        <f t="shared" si="48"/>
        <v>105.19974142409644</v>
      </c>
      <c r="I83" s="37">
        <f t="shared" si="48"/>
        <v>113.04748698028438</v>
      </c>
      <c r="J83" s="36">
        <f t="shared" si="48"/>
        <v>106.35776787043758</v>
      </c>
      <c r="K83" s="37">
        <f t="shared" si="48"/>
        <v>107.05665266630595</v>
      </c>
      <c r="L83" s="38">
        <f t="shared" si="48"/>
        <v>105.86399388338749</v>
      </c>
      <c r="AC83" s="4"/>
      <c r="AD83" s="4"/>
      <c r="AE83" s="4"/>
      <c r="AF83" s="4"/>
      <c r="AG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ht="50.25" thickBot="1" x14ac:dyDescent="0.2">
      <c r="A84" s="53" t="s">
        <v>42</v>
      </c>
      <c r="B84" s="54">
        <f t="shared" si="48"/>
        <v>119.51135248706255</v>
      </c>
      <c r="C84" s="54">
        <f t="shared" si="48"/>
        <v>99.677386842273137</v>
      </c>
      <c r="D84" s="54">
        <f t="shared" si="48"/>
        <v>109.75954679670741</v>
      </c>
      <c r="E84" s="54">
        <f t="shared" si="48"/>
        <v>112.59521413368051</v>
      </c>
      <c r="F84" s="54">
        <f t="shared" si="48"/>
        <v>102.81913644929142</v>
      </c>
      <c r="G84" s="54">
        <f t="shared" si="48"/>
        <v>102.03320720836243</v>
      </c>
      <c r="H84" s="54">
        <f t="shared" si="48"/>
        <v>103.82437233718245</v>
      </c>
      <c r="I84" s="55">
        <f t="shared" si="48"/>
        <v>114.37302180233844</v>
      </c>
      <c r="J84" s="54">
        <f t="shared" si="48"/>
        <v>107.50213455065369</v>
      </c>
      <c r="K84" s="55">
        <f t="shared" si="48"/>
        <v>105.71153177598345</v>
      </c>
      <c r="L84" s="56">
        <f t="shared" si="48"/>
        <v>105.40019450793116</v>
      </c>
      <c r="AC84" s="4"/>
      <c r="AD84" s="4"/>
      <c r="AE84" s="4"/>
      <c r="AF84" s="4"/>
      <c r="AG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ht="19.5" thickTop="1" x14ac:dyDescent="0.2">
      <c r="A85" s="48" t="s">
        <v>43</v>
      </c>
      <c r="B85" s="49"/>
      <c r="C85" s="49"/>
      <c r="D85" s="49"/>
      <c r="E85" s="49"/>
      <c r="F85" s="49"/>
      <c r="G85" s="49"/>
      <c r="H85" s="49"/>
      <c r="I85" s="50"/>
      <c r="J85" s="49"/>
      <c r="K85" s="50"/>
      <c r="L85" s="51"/>
      <c r="AC85" s="4"/>
      <c r="AD85" s="4"/>
      <c r="AE85" s="4"/>
      <c r="AF85" s="4"/>
      <c r="AG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1:45" ht="18.75" x14ac:dyDescent="0.15">
      <c r="A86" s="31" t="s">
        <v>14</v>
      </c>
      <c r="B86" s="32">
        <f t="shared" ref="B86:L86" si="49">B148</f>
        <v>114.97062446323527</v>
      </c>
      <c r="C86" s="32">
        <f t="shared" si="49"/>
        <v>100.82606098335741</v>
      </c>
      <c r="D86" s="32">
        <f t="shared" si="49"/>
        <v>115.91279453504761</v>
      </c>
      <c r="E86" s="32">
        <f t="shared" si="49"/>
        <v>102.50281876862648</v>
      </c>
      <c r="F86" s="32">
        <f t="shared" si="49"/>
        <v>107.58050972137079</v>
      </c>
      <c r="G86" s="32">
        <f t="shared" si="49"/>
        <v>104.40097516452455</v>
      </c>
      <c r="H86" s="32">
        <f t="shared" si="49"/>
        <v>111.65315980483483</v>
      </c>
      <c r="I86" s="33">
        <f t="shared" si="49"/>
        <v>112.83425633920845</v>
      </c>
      <c r="J86" s="32">
        <f t="shared" si="49"/>
        <v>112.01404552515024</v>
      </c>
      <c r="K86" s="33">
        <f t="shared" si="49"/>
        <v>107.65494893440479</v>
      </c>
      <c r="L86" s="34">
        <f t="shared" si="49"/>
        <v>105.73544970876605</v>
      </c>
      <c r="AC86" s="4"/>
      <c r="AD86" s="4"/>
      <c r="AE86" s="4"/>
      <c r="AF86" s="4"/>
      <c r="AG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ht="18" hidden="1" x14ac:dyDescent="0.2">
      <c r="A87" s="35" t="s">
        <v>44</v>
      </c>
      <c r="B87" s="57">
        <f>B198</f>
        <v>0</v>
      </c>
      <c r="C87" s="36"/>
      <c r="D87" s="36"/>
      <c r="E87" s="36"/>
      <c r="F87" s="36"/>
      <c r="G87" s="36"/>
      <c r="H87" s="36"/>
      <c r="I87" s="37"/>
      <c r="J87" s="36"/>
      <c r="K87" s="37"/>
      <c r="L87" s="38"/>
      <c r="AC87" s="4"/>
      <c r="AD87" s="4"/>
      <c r="AE87" s="4"/>
      <c r="AF87" s="4"/>
      <c r="AG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ht="18.75" x14ac:dyDescent="0.2">
      <c r="A88" s="48" t="s">
        <v>45</v>
      </c>
      <c r="B88" s="49"/>
      <c r="C88" s="49"/>
      <c r="D88" s="49"/>
      <c r="E88" s="49"/>
      <c r="F88" s="49"/>
      <c r="G88" s="49"/>
      <c r="H88" s="49"/>
      <c r="I88" s="50"/>
      <c r="J88" s="49"/>
      <c r="K88" s="50"/>
      <c r="L88" s="51"/>
      <c r="AC88" s="4"/>
      <c r="AD88" s="4"/>
      <c r="AE88" s="4"/>
      <c r="AF88" s="4"/>
      <c r="AG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1:45" ht="18.75" x14ac:dyDescent="0.15">
      <c r="A89" s="31" t="s">
        <v>14</v>
      </c>
      <c r="B89" s="32">
        <f t="shared" ref="B89:L89" si="50">B149</f>
        <v>110.41268936978868</v>
      </c>
      <c r="C89" s="32">
        <f t="shared" si="50"/>
        <v>96.243820834975253</v>
      </c>
      <c r="D89" s="32">
        <f t="shared" si="50"/>
        <v>126.17285666371873</v>
      </c>
      <c r="E89" s="32">
        <f t="shared" si="50"/>
        <v>97.300650640112224</v>
      </c>
      <c r="F89" s="32">
        <f t="shared" si="50"/>
        <v>108.91235693209755</v>
      </c>
      <c r="G89" s="32">
        <f t="shared" si="50"/>
        <v>105.44363633662397</v>
      </c>
      <c r="H89" s="32">
        <f t="shared" si="50"/>
        <v>107.45182307596752</v>
      </c>
      <c r="I89" s="33">
        <f t="shared" si="50"/>
        <v>113.69197045681294</v>
      </c>
      <c r="J89" s="32">
        <f t="shared" si="50"/>
        <v>116.36466445952938</v>
      </c>
      <c r="K89" s="33">
        <f t="shared" si="50"/>
        <v>108.58847868125</v>
      </c>
      <c r="L89" s="34">
        <f t="shared" si="50"/>
        <v>105.50311658246056</v>
      </c>
      <c r="AC89" s="4"/>
      <c r="AD89" s="4"/>
      <c r="AE89" s="4"/>
      <c r="AF89" s="4"/>
      <c r="AG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1:45" ht="18" hidden="1" x14ac:dyDescent="0.2">
      <c r="A90" s="35" t="s">
        <v>44</v>
      </c>
      <c r="B90" s="57">
        <f>B203</f>
        <v>0</v>
      </c>
      <c r="C90" s="36"/>
      <c r="D90" s="36"/>
      <c r="E90" s="36"/>
      <c r="F90" s="36"/>
      <c r="G90" s="36"/>
      <c r="H90" s="36"/>
      <c r="I90" s="37"/>
      <c r="J90" s="36"/>
      <c r="K90" s="37"/>
      <c r="L90" s="38"/>
      <c r="AC90" s="4"/>
      <c r="AD90" s="4"/>
      <c r="AE90" s="4"/>
      <c r="AF90" s="4"/>
      <c r="AG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 ht="18.75" x14ac:dyDescent="0.2">
      <c r="A91" s="48" t="s">
        <v>46</v>
      </c>
      <c r="B91" s="49"/>
      <c r="C91" s="49"/>
      <c r="D91" s="49"/>
      <c r="E91" s="49"/>
      <c r="F91" s="49"/>
      <c r="G91" s="49"/>
      <c r="H91" s="49"/>
      <c r="I91" s="50"/>
      <c r="J91" s="49"/>
      <c r="K91" s="50"/>
      <c r="L91" s="51"/>
      <c r="AC91" s="4"/>
      <c r="AD91" s="4"/>
      <c r="AE91" s="4"/>
      <c r="AF91" s="4"/>
      <c r="AG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1:45" ht="18.75" x14ac:dyDescent="0.15">
      <c r="A92" s="31" t="s">
        <v>14</v>
      </c>
      <c r="B92" s="32">
        <f t="shared" ref="B92:L92" si="51">B150</f>
        <v>120.73259013986686</v>
      </c>
      <c r="C92" s="32">
        <f t="shared" si="51"/>
        <v>105.68859790040636</v>
      </c>
      <c r="D92" s="32">
        <f t="shared" si="51"/>
        <v>108.36704534621944</v>
      </c>
      <c r="E92" s="32">
        <f t="shared" si="51"/>
        <v>109.10425358485456</v>
      </c>
      <c r="F92" s="32">
        <f t="shared" si="51"/>
        <v>106.38926686799147</v>
      </c>
      <c r="G92" s="32">
        <f t="shared" si="51"/>
        <v>103.22929682139382</v>
      </c>
      <c r="H92" s="32">
        <f t="shared" si="51"/>
        <v>116.32144130504847</v>
      </c>
      <c r="I92" s="33">
        <f t="shared" si="51"/>
        <v>111.84400026857033</v>
      </c>
      <c r="J92" s="32">
        <f t="shared" si="51"/>
        <v>106.82912788022428</v>
      </c>
      <c r="K92" s="33">
        <f t="shared" si="51"/>
        <v>106.42434251233841</v>
      </c>
      <c r="L92" s="34">
        <f t="shared" si="51"/>
        <v>106.05278157479657</v>
      </c>
      <c r="AC92" s="4"/>
      <c r="AD92" s="4"/>
      <c r="AE92" s="4"/>
      <c r="AF92" s="4"/>
      <c r="AG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1:45" ht="31.5" x14ac:dyDescent="0.15">
      <c r="A93" s="58" t="s">
        <v>47</v>
      </c>
      <c r="B93" s="36">
        <f t="shared" ref="B93:L93" si="52">B200</f>
        <v>120.03171900671472</v>
      </c>
      <c r="C93" s="36">
        <f t="shared" si="52"/>
        <v>104.86222549365813</v>
      </c>
      <c r="D93" s="36">
        <f t="shared" si="52"/>
        <v>106.06639310008525</v>
      </c>
      <c r="E93" s="36">
        <f t="shared" si="52"/>
        <v>109.48386844036568</v>
      </c>
      <c r="F93" s="36">
        <f t="shared" si="52"/>
        <v>104.37945732722345</v>
      </c>
      <c r="G93" s="36">
        <f t="shared" si="52"/>
        <v>102.52036122230912</v>
      </c>
      <c r="H93" s="36">
        <f t="shared" si="52"/>
        <v>114.89047253240581</v>
      </c>
      <c r="I93" s="37">
        <f t="shared" si="52"/>
        <v>111.81711191464314</v>
      </c>
      <c r="J93" s="36">
        <f t="shared" si="52"/>
        <v>107.73166362268279</v>
      </c>
      <c r="K93" s="37">
        <f t="shared" si="52"/>
        <v>107.5065112901548</v>
      </c>
      <c r="L93" s="38">
        <f t="shared" si="52"/>
        <v>106.17559198559317</v>
      </c>
      <c r="AC93" s="4"/>
      <c r="AD93" s="4"/>
      <c r="AE93" s="4"/>
      <c r="AF93" s="4"/>
      <c r="AG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spans="1:45" ht="25.15" customHeight="1" x14ac:dyDescent="0.2">
      <c r="A94" s="48" t="s">
        <v>48</v>
      </c>
      <c r="B94" s="49"/>
      <c r="C94" s="49"/>
      <c r="D94" s="49"/>
      <c r="E94" s="49"/>
      <c r="F94" s="49"/>
      <c r="G94" s="49"/>
      <c r="H94" s="49"/>
      <c r="I94" s="50"/>
      <c r="J94" s="49"/>
      <c r="K94" s="50"/>
      <c r="L94" s="51"/>
      <c r="AC94" s="4"/>
      <c r="AD94" s="4"/>
      <c r="AE94" s="4"/>
      <c r="AF94" s="4"/>
      <c r="AG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1:45" ht="18.75" x14ac:dyDescent="0.15">
      <c r="A95" s="31" t="s">
        <v>14</v>
      </c>
      <c r="B95" s="32">
        <f t="shared" ref="B95:L95" si="53">B151</f>
        <v>116.66648578406338</v>
      </c>
      <c r="C95" s="32">
        <f t="shared" si="53"/>
        <v>110.20144182505842</v>
      </c>
      <c r="D95" s="32">
        <f t="shared" si="53"/>
        <v>110.44594352590393</v>
      </c>
      <c r="E95" s="32">
        <f t="shared" si="53"/>
        <v>109.11633661268915</v>
      </c>
      <c r="F95" s="32">
        <f t="shared" si="53"/>
        <v>108.23725992668824</v>
      </c>
      <c r="G95" s="32">
        <f t="shared" si="53"/>
        <v>107.29730143724416</v>
      </c>
      <c r="H95" s="32">
        <f t="shared" si="53"/>
        <v>104.77665912836109</v>
      </c>
      <c r="I95" s="33">
        <f t="shared" si="53"/>
        <v>113.10948452857697</v>
      </c>
      <c r="J95" s="32">
        <f t="shared" si="53"/>
        <v>114.08234309922072</v>
      </c>
      <c r="K95" s="33">
        <f t="shared" si="53"/>
        <v>105.06997624210996</v>
      </c>
      <c r="L95" s="34">
        <f t="shared" si="53"/>
        <v>104.04520167036641</v>
      </c>
      <c r="AC95" s="4"/>
      <c r="AD95" s="4"/>
      <c r="AE95" s="4"/>
      <c r="AF95" s="4"/>
      <c r="AG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ht="18.75" x14ac:dyDescent="0.15">
      <c r="A96" s="35" t="s">
        <v>15</v>
      </c>
      <c r="B96" s="57">
        <f t="shared" ref="B96:L96" si="54">B201</f>
        <v>122.89799881324701</v>
      </c>
      <c r="C96" s="36">
        <f t="shared" si="54"/>
        <v>117.87847532931863</v>
      </c>
      <c r="D96" s="36">
        <f t="shared" si="54"/>
        <v>139.75454507514871</v>
      </c>
      <c r="E96" s="36">
        <f t="shared" si="54"/>
        <v>111.45413453260804</v>
      </c>
      <c r="F96" s="36">
        <f t="shared" si="54"/>
        <v>104.00627537780073</v>
      </c>
      <c r="G96" s="36">
        <f t="shared" si="54"/>
        <v>110.00603301455696</v>
      </c>
      <c r="H96" s="36">
        <f t="shared" si="54"/>
        <v>101.05882338131056</v>
      </c>
      <c r="I96" s="37">
        <f t="shared" si="54"/>
        <v>112.96483638990016</v>
      </c>
      <c r="J96" s="36">
        <f t="shared" si="54"/>
        <v>112.39300547410123</v>
      </c>
      <c r="K96" s="37">
        <f t="shared" si="54"/>
        <v>106.03756028614364</v>
      </c>
      <c r="L96" s="38">
        <f t="shared" si="54"/>
        <v>105.55183139316058</v>
      </c>
      <c r="AC96" s="4"/>
      <c r="AD96" s="4"/>
      <c r="AE96" s="4"/>
      <c r="AF96" s="4"/>
      <c r="AG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1:45" ht="32.25" thickBot="1" x14ac:dyDescent="0.2">
      <c r="A97" s="59" t="s">
        <v>49</v>
      </c>
      <c r="B97" s="60">
        <f>'[3]df04-07'!K75*100</f>
        <v>117.05790410627159</v>
      </c>
      <c r="C97" s="60">
        <f>'[3]df08-12'!C76*100</f>
        <v>110.9667826953862</v>
      </c>
      <c r="D97" s="54">
        <f>'[3]df08-12'!AQ76*100</f>
        <v>110.88919867694926</v>
      </c>
      <c r="E97" s="54">
        <f>'[3]df08-12'!BE76*100</f>
        <v>107.8221747072345</v>
      </c>
      <c r="F97" s="54">
        <f>'[3]df08-12'!BS76*100</f>
        <v>105.8986323190787</v>
      </c>
      <c r="G97" s="54">
        <f>'[3]df08-12'!CG76*100</f>
        <v>106.18330411696721</v>
      </c>
      <c r="H97" s="54">
        <f>'[3]df13-18-1к'!AU79*100</f>
        <v>102.7534642386225</v>
      </c>
      <c r="I97" s="55">
        <f>'[3]df13-18-1к'!BK79*100</f>
        <v>115.43171586023607</v>
      </c>
      <c r="J97" s="54">
        <f>'[3]df13-18-1к'!CA79*100</f>
        <v>110.30181497819669</v>
      </c>
      <c r="K97" s="55">
        <f>'[3]df13-18-1к'!CQ79*100</f>
        <v>105.142347846517</v>
      </c>
      <c r="L97" s="56">
        <f>'[3]df13-18-1к'!DG79*100</f>
        <v>104.64747060483886</v>
      </c>
      <c r="AC97" s="4"/>
      <c r="AD97" s="4"/>
      <c r="AE97" s="4"/>
      <c r="AF97" s="4"/>
      <c r="AG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1:45" ht="34.15" customHeight="1" thickTop="1" x14ac:dyDescent="0.2">
      <c r="A98" s="48" t="s">
        <v>50</v>
      </c>
      <c r="B98" s="49"/>
      <c r="C98" s="49"/>
      <c r="D98" s="49"/>
      <c r="E98" s="49"/>
      <c r="F98" s="49"/>
      <c r="G98" s="49"/>
      <c r="H98" s="49"/>
      <c r="I98" s="50"/>
      <c r="J98" s="49"/>
      <c r="K98" s="50"/>
      <c r="L98" s="51"/>
      <c r="AC98" s="4"/>
      <c r="AD98" s="4"/>
      <c r="AE98" s="4"/>
      <c r="AF98" s="4"/>
      <c r="AG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1:45" ht="18.75" x14ac:dyDescent="0.15">
      <c r="A99" s="31" t="s">
        <v>14</v>
      </c>
      <c r="B99" s="32">
        <f t="shared" ref="B99:L99" si="55">B153</f>
        <v>119.00564258530883</v>
      </c>
      <c r="C99" s="32">
        <f t="shared" si="55"/>
        <v>105.00147181100157</v>
      </c>
      <c r="D99" s="32">
        <f t="shared" si="55"/>
        <v>107.91552816646134</v>
      </c>
      <c r="E99" s="32">
        <f t="shared" si="55"/>
        <v>108.81759329527216</v>
      </c>
      <c r="F99" s="32">
        <f t="shared" si="55"/>
        <v>106.78887965348932</v>
      </c>
      <c r="G99" s="32">
        <f t="shared" si="55"/>
        <v>106.00698091850485</v>
      </c>
      <c r="H99" s="32">
        <f t="shared" si="55"/>
        <v>103.36364958343785</v>
      </c>
      <c r="I99" s="33">
        <f t="shared" si="55"/>
        <v>110.73199212795566</v>
      </c>
      <c r="J99" s="32">
        <f t="shared" si="55"/>
        <v>109.38542081664251</v>
      </c>
      <c r="K99" s="33">
        <f t="shared" si="55"/>
        <v>107.68535165892888</v>
      </c>
      <c r="L99" s="34">
        <f t="shared" si="55"/>
        <v>105.83457481261385</v>
      </c>
      <c r="AC99" s="4"/>
      <c r="AD99" s="4"/>
      <c r="AE99" s="4"/>
      <c r="AF99" s="4"/>
      <c r="AG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1:45" ht="18" hidden="1" x14ac:dyDescent="0.2">
      <c r="A100" s="35" t="s">
        <v>44</v>
      </c>
      <c r="B100" s="57"/>
      <c r="C100" s="36"/>
      <c r="D100" s="36"/>
      <c r="E100" s="36"/>
      <c r="F100" s="36"/>
      <c r="G100" s="36"/>
      <c r="H100" s="36"/>
      <c r="I100" s="37"/>
      <c r="J100" s="36"/>
      <c r="K100" s="37"/>
      <c r="L100" s="38"/>
      <c r="AC100" s="4"/>
      <c r="AD100" s="4"/>
      <c r="AE100" s="4"/>
      <c r="AF100" s="4"/>
      <c r="AG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5" ht="18.75" x14ac:dyDescent="0.2">
      <c r="A101" s="61" t="s">
        <v>51</v>
      </c>
      <c r="B101" s="49"/>
      <c r="C101" s="49"/>
      <c r="D101" s="49"/>
      <c r="E101" s="49"/>
      <c r="F101" s="49"/>
      <c r="G101" s="49"/>
      <c r="H101" s="49"/>
      <c r="I101" s="50"/>
      <c r="J101" s="49"/>
      <c r="K101" s="50"/>
      <c r="L101" s="51"/>
      <c r="AC101" s="4"/>
      <c r="AD101" s="4"/>
      <c r="AE101" s="4"/>
      <c r="AF101" s="4"/>
      <c r="AG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1:45" ht="18.75" x14ac:dyDescent="0.15">
      <c r="A102" s="31" t="s">
        <v>14</v>
      </c>
      <c r="B102" s="32">
        <f t="shared" ref="B102:L102" si="56">B154</f>
        <v>122.68203674825963</v>
      </c>
      <c r="C102" s="32">
        <f t="shared" si="56"/>
        <v>105.2</v>
      </c>
      <c r="D102" s="32">
        <f t="shared" si="56"/>
        <v>112.71243853682331</v>
      </c>
      <c r="E102" s="32">
        <f t="shared" si="56"/>
        <v>114.25808307958114</v>
      </c>
      <c r="F102" s="32">
        <f t="shared" si="56"/>
        <v>110.67607239702706</v>
      </c>
      <c r="G102" s="32">
        <f t="shared" si="56"/>
        <v>101.49523531509708</v>
      </c>
      <c r="H102" s="32">
        <f t="shared" si="56"/>
        <v>104.39715895144175</v>
      </c>
      <c r="I102" s="33">
        <f t="shared" si="56"/>
        <v>105.65536801414406</v>
      </c>
      <c r="J102" s="32">
        <f t="shared" si="56"/>
        <v>106.17081511833912</v>
      </c>
      <c r="K102" s="33">
        <f t="shared" si="56"/>
        <v>107.05551012984363</v>
      </c>
      <c r="L102" s="34">
        <f t="shared" si="56"/>
        <v>106.54946767181168</v>
      </c>
      <c r="AC102" s="4"/>
      <c r="AD102" s="4"/>
      <c r="AE102" s="4"/>
      <c r="AF102" s="4"/>
      <c r="AG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1:45" ht="19.5" thickBot="1" x14ac:dyDescent="0.2">
      <c r="A103" s="62" t="s">
        <v>15</v>
      </c>
      <c r="B103" s="63">
        <f t="shared" ref="B103:L103" si="57">B204</f>
        <v>123.10601944778124</v>
      </c>
      <c r="C103" s="64">
        <f t="shared" si="57"/>
        <v>103.20616925610264</v>
      </c>
      <c r="D103" s="64">
        <f t="shared" si="57"/>
        <v>106.53134329423781</v>
      </c>
      <c r="E103" s="64">
        <f t="shared" si="57"/>
        <v>109.91165851796141</v>
      </c>
      <c r="F103" s="64">
        <f t="shared" si="57"/>
        <v>108.6383562651686</v>
      </c>
      <c r="G103" s="64">
        <f t="shared" si="57"/>
        <v>105.63442326335111</v>
      </c>
      <c r="H103" s="64">
        <f t="shared" si="57"/>
        <v>104.3282120611905</v>
      </c>
      <c r="I103" s="65">
        <f t="shared" si="57"/>
        <v>105.6277553946551</v>
      </c>
      <c r="J103" s="64">
        <f t="shared" si="57"/>
        <v>105.8880421813936</v>
      </c>
      <c r="K103" s="65">
        <f t="shared" si="57"/>
        <v>106.74500696023885</v>
      </c>
      <c r="L103" s="66">
        <f t="shared" si="57"/>
        <v>106.21280743912148</v>
      </c>
      <c r="AC103" s="4"/>
      <c r="AD103" s="4"/>
      <c r="AE103" s="4"/>
      <c r="AF103" s="4"/>
      <c r="AG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1:45" ht="18.75" x14ac:dyDescent="0.2">
      <c r="A104" s="48" t="s">
        <v>52</v>
      </c>
      <c r="B104" s="67"/>
      <c r="C104" s="49"/>
      <c r="D104" s="49"/>
      <c r="E104" s="49"/>
      <c r="F104" s="49"/>
      <c r="G104" s="49"/>
      <c r="H104" s="49"/>
      <c r="I104" s="50"/>
      <c r="J104" s="49"/>
      <c r="K104" s="50"/>
      <c r="L104" s="68"/>
      <c r="AC104" s="4"/>
      <c r="AD104" s="4"/>
      <c r="AE104" s="4"/>
      <c r="AF104" s="4"/>
      <c r="AG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1:45" ht="18.75" x14ac:dyDescent="0.15">
      <c r="A105" s="69" t="s">
        <v>53</v>
      </c>
      <c r="B105" s="70">
        <f t="shared" ref="B105:L105" si="58">B156</f>
        <v>112.76613449038697</v>
      </c>
      <c r="C105" s="71">
        <f t="shared" si="58"/>
        <v>110.31128473451366</v>
      </c>
      <c r="D105" s="71">
        <f t="shared" si="58"/>
        <v>106.17386492044017</v>
      </c>
      <c r="E105" s="71">
        <f t="shared" si="58"/>
        <v>108.24598456124575</v>
      </c>
      <c r="F105" s="71">
        <f t="shared" si="58"/>
        <v>105.35221469288155</v>
      </c>
      <c r="G105" s="71">
        <f t="shared" si="58"/>
        <v>106.60627988424312</v>
      </c>
      <c r="H105" s="71">
        <f t="shared" si="58"/>
        <v>107.59807115972799</v>
      </c>
      <c r="I105" s="72">
        <f t="shared" si="58"/>
        <v>115.6655404086718</v>
      </c>
      <c r="J105" s="71">
        <f t="shared" si="58"/>
        <v>108.60853384623543</v>
      </c>
      <c r="K105" s="72">
        <f t="shared" si="58"/>
        <v>106.96943649634154</v>
      </c>
      <c r="L105" s="73">
        <f t="shared" si="58"/>
        <v>105.66397609712257</v>
      </c>
      <c r="AC105" s="4"/>
      <c r="AD105" s="4"/>
      <c r="AE105" s="4"/>
      <c r="AF105" s="4"/>
      <c r="AG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1:45" ht="18.75" x14ac:dyDescent="0.15">
      <c r="A106" s="35" t="s">
        <v>54</v>
      </c>
      <c r="B106" s="57">
        <f t="shared" ref="B106:L106" si="59">B209</f>
        <v>113.96373532806724</v>
      </c>
      <c r="C106" s="36">
        <f t="shared" si="59"/>
        <v>110.68869444879049</v>
      </c>
      <c r="D106" s="36">
        <f t="shared" si="59"/>
        <v>106.33213274240492</v>
      </c>
      <c r="E106" s="36">
        <f t="shared" si="59"/>
        <v>108.38725796041986</v>
      </c>
      <c r="F106" s="36">
        <f t="shared" si="59"/>
        <v>104.97042140545582</v>
      </c>
      <c r="G106" s="36">
        <f t="shared" si="59"/>
        <v>106.31525253595242</v>
      </c>
      <c r="H106" s="36">
        <f t="shared" si="59"/>
        <v>107.74197240998488</v>
      </c>
      <c r="I106" s="37">
        <f t="shared" si="59"/>
        <v>116.38528387089326</v>
      </c>
      <c r="J106" s="36">
        <f t="shared" si="59"/>
        <v>108.9306092240718</v>
      </c>
      <c r="K106" s="37">
        <f t="shared" si="59"/>
        <v>106.8144494690237</v>
      </c>
      <c r="L106" s="38">
        <f t="shared" si="59"/>
        <v>105.66909768329072</v>
      </c>
      <c r="AC106" s="4"/>
      <c r="AD106" s="4"/>
      <c r="AE106" s="4"/>
      <c r="AF106" s="4"/>
      <c r="AG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1:45" ht="18.75" x14ac:dyDescent="0.15">
      <c r="A107" s="69" t="s">
        <v>55</v>
      </c>
      <c r="B107" s="70">
        <f t="shared" ref="B107:L107" si="60">B157</f>
        <v>114.08100356505848</v>
      </c>
      <c r="C107" s="71">
        <f t="shared" si="60"/>
        <v>113.09312202673706</v>
      </c>
      <c r="D107" s="71">
        <f t="shared" si="60"/>
        <v>108.12541657220072</v>
      </c>
      <c r="E107" s="71">
        <f t="shared" si="60"/>
        <v>108.5492581081694</v>
      </c>
      <c r="F107" s="71">
        <f t="shared" si="60"/>
        <v>105.34782270236518</v>
      </c>
      <c r="G107" s="71">
        <f t="shared" si="60"/>
        <v>107.608549842861</v>
      </c>
      <c r="H107" s="71">
        <f t="shared" si="60"/>
        <v>106.56136203143718</v>
      </c>
      <c r="I107" s="72">
        <f t="shared" si="60"/>
        <v>109.35993340694114</v>
      </c>
      <c r="J107" s="71">
        <f t="shared" si="60"/>
        <v>108.73489446605417</v>
      </c>
      <c r="K107" s="72">
        <f t="shared" si="60"/>
        <v>106.5692832093529</v>
      </c>
      <c r="L107" s="73">
        <f t="shared" si="60"/>
        <v>106.44421296677487</v>
      </c>
      <c r="AC107" s="4"/>
      <c r="AD107" s="4"/>
      <c r="AE107" s="4"/>
      <c r="AF107" s="4"/>
      <c r="AG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1:45" ht="18.75" x14ac:dyDescent="0.15">
      <c r="A108" s="74" t="s">
        <v>56</v>
      </c>
      <c r="B108" s="75">
        <f t="shared" ref="B108:L108" si="61">B210</f>
        <v>114.54045232398475</v>
      </c>
      <c r="C108" s="76">
        <f t="shared" si="61"/>
        <v>114.51453139439469</v>
      </c>
      <c r="D108" s="76">
        <f t="shared" si="61"/>
        <v>108.30708946764949</v>
      </c>
      <c r="E108" s="76">
        <f t="shared" si="61"/>
        <v>108.4362269183658</v>
      </c>
      <c r="F108" s="76">
        <f t="shared" si="61"/>
        <v>105.40523129814309</v>
      </c>
      <c r="G108" s="76">
        <f t="shared" si="61"/>
        <v>108.0944046529706</v>
      </c>
      <c r="H108" s="76">
        <f t="shared" si="61"/>
        <v>108.10902978214546</v>
      </c>
      <c r="I108" s="77">
        <f t="shared" si="61"/>
        <v>112.55523010583583</v>
      </c>
      <c r="J108" s="76">
        <f t="shared" si="61"/>
        <v>108.22658025105245</v>
      </c>
      <c r="K108" s="77">
        <f t="shared" si="61"/>
        <v>106.2175363682984</v>
      </c>
      <c r="L108" s="78">
        <f t="shared" si="61"/>
        <v>106.47024787677803</v>
      </c>
      <c r="AC108" s="4"/>
      <c r="AD108" s="4"/>
      <c r="AE108" s="4"/>
      <c r="AF108" s="4"/>
      <c r="AG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1:45" ht="49.15" customHeight="1" x14ac:dyDescent="0.15">
      <c r="A109" s="690" t="s">
        <v>57</v>
      </c>
      <c r="B109" s="691"/>
      <c r="C109" s="691"/>
      <c r="D109" s="691"/>
      <c r="E109" s="691"/>
      <c r="F109" s="691"/>
      <c r="G109" s="691"/>
      <c r="H109" s="691"/>
      <c r="I109" s="691"/>
      <c r="J109" s="691"/>
      <c r="K109" s="691"/>
      <c r="L109" s="691"/>
      <c r="AC109" s="4"/>
      <c r="AD109" s="4"/>
      <c r="AE109" s="4"/>
      <c r="AF109" s="4"/>
      <c r="AG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1:45" ht="75" customHeight="1" x14ac:dyDescent="0.15">
      <c r="A110" s="692" t="s">
        <v>58</v>
      </c>
      <c r="B110" s="693"/>
      <c r="C110" s="693"/>
      <c r="D110" s="693"/>
      <c r="E110" s="693"/>
      <c r="F110" s="693"/>
      <c r="G110" s="693"/>
      <c r="H110" s="693"/>
      <c r="I110" s="693"/>
      <c r="J110" s="693"/>
      <c r="K110" s="693"/>
      <c r="L110" s="693"/>
      <c r="AC110" s="4"/>
      <c r="AD110" s="4"/>
      <c r="AE110" s="4"/>
      <c r="AF110" s="4"/>
      <c r="AG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1:45" ht="50.45" hidden="1" customHeight="1" x14ac:dyDescent="0.2">
      <c r="A111" s="690" t="s">
        <v>59</v>
      </c>
      <c r="B111" s="691"/>
      <c r="C111" s="691"/>
      <c r="D111" s="691"/>
      <c r="E111" s="691"/>
      <c r="F111" s="691"/>
      <c r="G111" s="691"/>
      <c r="H111" s="691"/>
      <c r="I111" s="691"/>
      <c r="J111" s="691"/>
      <c r="K111" s="691"/>
      <c r="L111" s="691"/>
      <c r="M111" s="675" t="s">
        <v>60</v>
      </c>
      <c r="N111" s="676"/>
      <c r="O111" s="676"/>
      <c r="P111" s="676"/>
      <c r="Q111" s="676"/>
      <c r="R111" s="676"/>
      <c r="S111" s="676"/>
      <c r="T111" s="676"/>
      <c r="U111" s="676"/>
      <c r="V111" s="676"/>
      <c r="W111" s="676"/>
      <c r="X111" s="79"/>
      <c r="Y111" s="675" t="s">
        <v>61</v>
      </c>
      <c r="Z111" s="676"/>
      <c r="AA111" s="676"/>
      <c r="AB111" s="676"/>
      <c r="AC111" s="676"/>
      <c r="AD111" s="676"/>
      <c r="AE111" s="676"/>
      <c r="AF111" s="676"/>
      <c r="AG111" s="676"/>
      <c r="AH111" s="676"/>
      <c r="AI111" s="80"/>
      <c r="AJ111" s="81" t="s">
        <v>62</v>
      </c>
      <c r="AK111" s="82"/>
      <c r="AL111" s="82"/>
      <c r="AM111" s="82"/>
      <c r="AN111" s="83"/>
      <c r="AO111" s="81" t="s">
        <v>63</v>
      </c>
      <c r="AP111" s="82"/>
      <c r="AQ111" s="82"/>
      <c r="AR111" s="82"/>
      <c r="AS111" s="83"/>
    </row>
    <row r="112" spans="1:45" ht="39.6" hidden="1" customHeight="1" outlineLevel="1" x14ac:dyDescent="0.2">
      <c r="A112" s="84" t="s">
        <v>1</v>
      </c>
      <c r="B112" s="682" t="s">
        <v>64</v>
      </c>
      <c r="C112" s="677"/>
      <c r="D112" s="677"/>
      <c r="E112" s="677"/>
      <c r="F112" s="677"/>
      <c r="G112" s="677"/>
      <c r="H112" s="677"/>
      <c r="I112" s="677"/>
      <c r="J112" s="677"/>
      <c r="K112" s="677"/>
      <c r="L112" s="678"/>
      <c r="M112" s="682" t="s">
        <v>63</v>
      </c>
      <c r="N112" s="677"/>
      <c r="O112" s="677"/>
      <c r="P112" s="677"/>
      <c r="Q112" s="677"/>
      <c r="R112" s="677"/>
      <c r="S112" s="677"/>
      <c r="T112" s="677"/>
      <c r="U112" s="677"/>
      <c r="V112" s="677"/>
      <c r="W112" s="678"/>
      <c r="X112" s="85"/>
      <c r="Y112" s="682" t="s">
        <v>62</v>
      </c>
      <c r="Z112" s="677"/>
      <c r="AA112" s="677"/>
      <c r="AB112" s="677"/>
      <c r="AC112" s="677"/>
      <c r="AD112" s="682" t="s">
        <v>63</v>
      </c>
      <c r="AE112" s="677"/>
      <c r="AF112" s="677"/>
      <c r="AG112" s="677"/>
      <c r="AH112" s="677"/>
      <c r="AI112" s="86"/>
      <c r="AJ112" s="682" t="s">
        <v>62</v>
      </c>
      <c r="AK112" s="677"/>
      <c r="AL112" s="677"/>
      <c r="AM112" s="677"/>
      <c r="AN112" s="677"/>
      <c r="AO112" s="682" t="s">
        <v>63</v>
      </c>
      <c r="AP112" s="677"/>
      <c r="AQ112" s="677"/>
      <c r="AR112" s="677"/>
      <c r="AS112" s="677"/>
    </row>
    <row r="113" spans="1:45" ht="29.45" hidden="1" customHeight="1" outlineLevel="1" x14ac:dyDescent="0.2">
      <c r="A113" s="87" t="s">
        <v>7</v>
      </c>
      <c r="B113" s="88">
        <v>2008</v>
      </c>
      <c r="C113" s="88">
        <v>2009</v>
      </c>
      <c r="D113" s="88">
        <v>2010</v>
      </c>
      <c r="E113" s="88">
        <v>2011</v>
      </c>
      <c r="F113" s="88">
        <v>2012</v>
      </c>
      <c r="G113" s="88">
        <v>2013</v>
      </c>
      <c r="H113" s="89">
        <v>2014</v>
      </c>
      <c r="I113" s="88">
        <v>2015</v>
      </c>
      <c r="J113" s="90">
        <v>2016</v>
      </c>
      <c r="K113" s="88">
        <v>2017</v>
      </c>
      <c r="L113" s="88">
        <v>2018</v>
      </c>
      <c r="M113" s="91">
        <v>2008</v>
      </c>
      <c r="N113" s="91">
        <v>2009</v>
      </c>
      <c r="O113" s="91">
        <v>2010</v>
      </c>
      <c r="P113" s="91">
        <v>2011</v>
      </c>
      <c r="Q113" s="91">
        <v>2012</v>
      </c>
      <c r="R113" s="91">
        <v>2013</v>
      </c>
      <c r="S113" s="92">
        <v>2014</v>
      </c>
      <c r="T113" s="91">
        <v>2015</v>
      </c>
      <c r="U113" s="93">
        <v>2016</v>
      </c>
      <c r="V113" s="91">
        <v>2017</v>
      </c>
      <c r="W113" s="91">
        <v>2018</v>
      </c>
      <c r="X113" s="94"/>
      <c r="Y113" s="95" t="s">
        <v>65</v>
      </c>
      <c r="Z113" s="95" t="s">
        <v>66</v>
      </c>
      <c r="AA113" s="95" t="s">
        <v>67</v>
      </c>
      <c r="AB113" s="95" t="s">
        <v>68</v>
      </c>
      <c r="AC113" s="96" t="s">
        <v>69</v>
      </c>
      <c r="AD113" s="95" t="s">
        <v>65</v>
      </c>
      <c r="AE113" s="95" t="s">
        <v>66</v>
      </c>
      <c r="AF113" s="95" t="s">
        <v>67</v>
      </c>
      <c r="AG113" s="95" t="s">
        <v>68</v>
      </c>
      <c r="AH113" s="683" t="s">
        <v>69</v>
      </c>
      <c r="AI113" s="97"/>
      <c r="AJ113" s="98" t="s">
        <v>70</v>
      </c>
      <c r="AK113" s="98" t="s">
        <v>71</v>
      </c>
      <c r="AL113" s="98" t="s">
        <v>72</v>
      </c>
      <c r="AM113" s="99" t="s">
        <v>73</v>
      </c>
      <c r="AN113" s="685" t="s">
        <v>74</v>
      </c>
      <c r="AO113" s="98" t="s">
        <v>70</v>
      </c>
      <c r="AP113" s="98" t="s">
        <v>71</v>
      </c>
      <c r="AQ113" s="98" t="s">
        <v>72</v>
      </c>
      <c r="AR113" s="98" t="s">
        <v>73</v>
      </c>
      <c r="AS113" s="685" t="s">
        <v>75</v>
      </c>
    </row>
    <row r="114" spans="1:45" ht="18" hidden="1" customHeight="1" outlineLevel="1" x14ac:dyDescent="0.2">
      <c r="A114" s="100" t="s">
        <v>76</v>
      </c>
      <c r="B114" s="681" t="s">
        <v>8</v>
      </c>
      <c r="C114" s="679"/>
      <c r="D114" s="679"/>
      <c r="E114" s="679"/>
      <c r="F114" s="679"/>
      <c r="G114" s="679"/>
      <c r="H114" s="679"/>
      <c r="I114" s="26" t="s">
        <v>9</v>
      </c>
      <c r="J114" s="679" t="s">
        <v>0</v>
      </c>
      <c r="K114" s="679"/>
      <c r="L114" s="680"/>
      <c r="M114" s="681" t="s">
        <v>8</v>
      </c>
      <c r="N114" s="679"/>
      <c r="O114" s="679"/>
      <c r="P114" s="679"/>
      <c r="Q114" s="679"/>
      <c r="R114" s="679"/>
      <c r="S114" s="679"/>
      <c r="T114" s="26" t="s">
        <v>9</v>
      </c>
      <c r="U114" s="679" t="s">
        <v>0</v>
      </c>
      <c r="V114" s="679"/>
      <c r="W114" s="680"/>
      <c r="X114" s="101"/>
      <c r="Y114" s="672" t="s">
        <v>77</v>
      </c>
      <c r="Z114" s="673"/>
      <c r="AA114" s="673"/>
      <c r="AB114" s="673"/>
      <c r="AC114" s="674"/>
      <c r="AD114" s="102" t="s">
        <v>78</v>
      </c>
      <c r="AE114" s="103"/>
      <c r="AF114" s="103"/>
      <c r="AG114" s="103"/>
      <c r="AH114" s="684"/>
      <c r="AI114" s="104"/>
      <c r="AJ114" s="686" t="s">
        <v>77</v>
      </c>
      <c r="AK114" s="687"/>
      <c r="AL114" s="687"/>
      <c r="AM114" s="687"/>
      <c r="AN114" s="684"/>
      <c r="AO114" s="105" t="s">
        <v>78</v>
      </c>
      <c r="AP114" s="103"/>
      <c r="AQ114" s="103"/>
      <c r="AR114" s="103"/>
      <c r="AS114" s="684"/>
    </row>
    <row r="115" spans="1:45" ht="51.6" hidden="1" customHeight="1" outlineLevel="1" x14ac:dyDescent="0.2">
      <c r="A115" s="106" t="s">
        <v>10</v>
      </c>
      <c r="B115" s="107">
        <f>'[3]df08-12'!CQ11*100</f>
        <v>118.58824545880202</v>
      </c>
      <c r="C115" s="108">
        <f>'[3]df08-12'!DY11*100</f>
        <v>122.6157192751957</v>
      </c>
      <c r="D115" s="108">
        <f>('[3]df08-12'!FH11*100)/100</f>
        <v>114.14369011252356</v>
      </c>
      <c r="E115" s="108">
        <f>'[3]df08-12'!GN11*100</f>
        <v>111.46422834118927</v>
      </c>
      <c r="F115" s="108">
        <f>'[3]df08-12'!HZ11*100</f>
        <v>101.42101631019209</v>
      </c>
      <c r="G115" s="108">
        <f>'[3]df13-18-1к'!ET11*100</f>
        <v>110.53269848897564</v>
      </c>
      <c r="H115" s="108">
        <f>'[3]df13-18-1к'!FY11*100</f>
        <v>105.35529768728212</v>
      </c>
      <c r="I115" s="109">
        <f>'[3]df13-18-1к'!HM11*100</f>
        <v>105.82533786562458</v>
      </c>
      <c r="J115" s="109">
        <f>'[3]df13-18-1к'!JE11*100</f>
        <v>107.69024516283474</v>
      </c>
      <c r="K115" s="109">
        <f>'[3]df13-18-1к'!KA11*100</f>
        <v>107.06281817551255</v>
      </c>
      <c r="L115" s="110">
        <f>'[3]df13-18-1к'!KW11*100</f>
        <v>107.60734747932779</v>
      </c>
      <c r="M115" s="108">
        <f>'[3]df04-07'!K11*100</f>
        <v>119.1161414691281</v>
      </c>
      <c r="N115" s="108">
        <f>'[3]df08-12'!C11*100</f>
        <v>120.05740497773429</v>
      </c>
      <c r="O115" s="108">
        <f>'[3]df08-12'!AQ11*100</f>
        <v>116.01149916442179</v>
      </c>
      <c r="P115" s="108">
        <f>'[3]df08-12'!BE11*100</f>
        <v>113.38123541211856</v>
      </c>
      <c r="Q115" s="108">
        <f>'[3]df08-12'!BS11*100</f>
        <v>100.79939269435963</v>
      </c>
      <c r="R115" s="111">
        <f>'[3]df08-12'!CG11*100</f>
        <v>109.92302408016886</v>
      </c>
      <c r="S115" s="111">
        <f>'[3]df13-18-1к'!AU11*100</f>
        <v>106.15428495953867</v>
      </c>
      <c r="T115" s="109">
        <f>'[3]df13-18-1к'!BK11*100</f>
        <v>105.76061684754387</v>
      </c>
      <c r="U115" s="111">
        <f>'[3]df13-18-1к'!CA11*100</f>
        <v>107.7549947279789</v>
      </c>
      <c r="V115" s="111">
        <f>'[3]df13-18-1к'!CQ11*100</f>
        <v>107.0813542829238</v>
      </c>
      <c r="W115" s="110">
        <f>'[3]df13-18-1к'!DG11*100</f>
        <v>107.60755045794583</v>
      </c>
      <c r="X115" s="112"/>
      <c r="Y115" s="113">
        <f>'[3]df13-18-1к'!JA11*100</f>
        <v>99.450296045338632</v>
      </c>
      <c r="Z115" s="114">
        <f>'[3]df13-18-1к'!JB11*100</f>
        <v>99.793212014735872</v>
      </c>
      <c r="AA115" s="114">
        <f>'[3]df13-18-1к'!JC11*100</f>
        <v>106.50861411969343</v>
      </c>
      <c r="AB115" s="115">
        <f>'[3]df13-18-1к'!JD11*100</f>
        <v>99.915993656099516</v>
      </c>
      <c r="AC115" s="116">
        <f t="shared" ref="AC115:AC121" si="62">J115</f>
        <v>107.69024516283474</v>
      </c>
      <c r="AD115" s="117">
        <f>'[3]df13-18-1к'!JF11*100</f>
        <v>109.01275929265391</v>
      </c>
      <c r="AE115" s="118">
        <f>'[3]df13-18-1к'!JG11*100</f>
        <v>109.47827796473028</v>
      </c>
      <c r="AF115" s="118">
        <f>'[3]df13-18-1к'!JH11*100</f>
        <v>107.17711764125535</v>
      </c>
      <c r="AG115" s="119">
        <f>'[3]df13-18-1к'!JI11*100</f>
        <v>105.61529759892703</v>
      </c>
      <c r="AH115" s="116">
        <f t="shared" ref="AH115:AH134" si="63">U115</f>
        <v>107.7549947279789</v>
      </c>
      <c r="AI115" s="120"/>
      <c r="AJ115" s="113">
        <f>'[3]df13-18-1к'!HN11*100</f>
        <v>102.71922501684634</v>
      </c>
      <c r="AK115" s="114">
        <f>'[3]df13-18-1к'!HO11*100</f>
        <v>102.06461709669649</v>
      </c>
      <c r="AL115" s="114">
        <f>'[3]df13-18-1к'!HP11*100</f>
        <v>107.55530728888189</v>
      </c>
      <c r="AM115" s="114">
        <f>'[3]df13-18-1к'!HQ11*100</f>
        <v>110.49218720814503</v>
      </c>
      <c r="AN115" s="121">
        <f t="shared" ref="AN115:AN121" si="64">I115</f>
        <v>105.82533786562458</v>
      </c>
      <c r="AO115" s="113">
        <f>'[3]df13-18-1к'!HI11*100</f>
        <v>100.05951001561361</v>
      </c>
      <c r="AP115" s="114">
        <f>'[3]df13-18-1к'!HJ11*100</f>
        <v>99.368875750017665</v>
      </c>
      <c r="AQ115" s="114">
        <f>'[3]df13-18-1к'!HK11*100</f>
        <v>108.79542125086599</v>
      </c>
      <c r="AR115" s="115">
        <f>'[3]df13-18-1к'!HL11*100</f>
        <v>101.393533415859</v>
      </c>
      <c r="AS115" s="121">
        <f t="shared" ref="AS115:AS134" si="65">T115</f>
        <v>105.76061684754387</v>
      </c>
    </row>
    <row r="116" spans="1:45" s="4" customFormat="1" ht="22.9" hidden="1" customHeight="1" outlineLevel="1" x14ac:dyDescent="0.2">
      <c r="A116" s="122" t="s">
        <v>13</v>
      </c>
      <c r="B116" s="123">
        <f>'[3]df08-12'!CQ12*100</f>
        <v>116.38412711241098</v>
      </c>
      <c r="C116" s="124">
        <f>'[3]df08-12'!DY12*100</f>
        <v>97.041259382620254</v>
      </c>
      <c r="D116" s="124">
        <f>('[3]df08-12'!FH12*100)/100</f>
        <v>118.68163389236437</v>
      </c>
      <c r="E116" s="124">
        <f>'[3]df08-12'!GN12*100</f>
        <v>125.94372892692864</v>
      </c>
      <c r="F116" s="124">
        <f>'[3]df08-12'!HZ12*100</f>
        <v>109.79600441877042</v>
      </c>
      <c r="G116" s="124">
        <f>'[3]df13-18-1к'!ET12*100</f>
        <v>105.86610616520804</v>
      </c>
      <c r="H116" s="124">
        <f>'[3]df13-18-1к'!FY12*100</f>
        <v>104.55223238991671</v>
      </c>
      <c r="I116" s="125">
        <f>'[3]df13-18-1к'!HM12*100</f>
        <v>113.99404390535102</v>
      </c>
      <c r="J116" s="125">
        <f>'[3]df13-18-1к'!JE12*100</f>
        <v>106.74730249651674</v>
      </c>
      <c r="K116" s="125">
        <f>'[3]df13-18-1к'!KA12*100</f>
        <v>109.77480957342847</v>
      </c>
      <c r="L116" s="126">
        <f>'[3]df13-18-1к'!KW12*100</f>
        <v>102.64095232643908</v>
      </c>
      <c r="M116" s="127">
        <f>'[3]df04-07'!K12*100</f>
        <v>124.18395724892</v>
      </c>
      <c r="N116" s="127">
        <f>'[3]df08-12'!C12*100</f>
        <v>80.224545727681473</v>
      </c>
      <c r="O116" s="127">
        <f>'[3]df08-12'!AQ12*100</f>
        <v>117.44607669999516</v>
      </c>
      <c r="P116" s="127">
        <f>'[3]df08-12'!BE12*100</f>
        <v>131.72484418732176</v>
      </c>
      <c r="Q116" s="127">
        <f>'[3]df08-12'!BS12*100</f>
        <v>120.9602615657255</v>
      </c>
      <c r="R116" s="127">
        <f>'[3]df08-12'!CG12*100</f>
        <v>105.83259429409924</v>
      </c>
      <c r="S116" s="127">
        <f>'[3]df13-18-1к'!AU12*100</f>
        <v>105.1332507195842</v>
      </c>
      <c r="T116" s="128">
        <f>'[3]df13-18-1к'!BK12*100</f>
        <v>111.32452818517358</v>
      </c>
      <c r="U116" s="127">
        <f>'[3]df13-18-1к'!CA12*100</f>
        <v>104.92798854972449</v>
      </c>
      <c r="V116" s="127">
        <f>'[3]df13-18-1к'!CQ12*100</f>
        <v>111.59460112386567</v>
      </c>
      <c r="W116" s="129">
        <f>'[3]df13-18-1к'!DG12*100</f>
        <v>102.38930683076548</v>
      </c>
      <c r="X116" s="130"/>
      <c r="Y116" s="130">
        <f>'[3]df13-18-1к'!JA12*100</f>
        <v>97.25295666463802</v>
      </c>
      <c r="Z116" s="127">
        <f>'[3]df13-18-1к'!JB12*100</f>
        <v>105.62494612699417</v>
      </c>
      <c r="AA116" s="127">
        <f>'[3]df13-18-1к'!JC12*100</f>
        <v>103.47716559163867</v>
      </c>
      <c r="AB116" s="129">
        <f>'[3]df13-18-1к'!JD12*100</f>
        <v>100.05368019183545</v>
      </c>
      <c r="AC116" s="131">
        <f t="shared" si="62"/>
        <v>106.74730249651674</v>
      </c>
      <c r="AD116" s="132">
        <f>'[3]df13-18-1к'!JF12*100</f>
        <v>109.070323010154</v>
      </c>
      <c r="AE116" s="133">
        <f>'[3]df13-18-1к'!JG12*100</f>
        <v>98.762717698971613</v>
      </c>
      <c r="AF116" s="133">
        <f>'[3]df13-18-1к'!JH12*100</f>
        <v>109.87184591339766</v>
      </c>
      <c r="AG116" s="134">
        <f>'[3]df13-18-1к'!JI12*100</f>
        <v>109.84438430681314</v>
      </c>
      <c r="AH116" s="131">
        <f t="shared" si="63"/>
        <v>104.92798854972449</v>
      </c>
      <c r="AI116" s="135"/>
      <c r="AJ116" s="130">
        <f>'[3]df13-18-1к'!HN12*100</f>
        <v>112.19921462740071</v>
      </c>
      <c r="AK116" s="127">
        <f>'[3]df13-18-1к'!HO12*100</f>
        <v>109.86722570355754</v>
      </c>
      <c r="AL116" s="127">
        <f>'[3]df13-18-1к'!HP12*100</f>
        <v>106.7827764641907</v>
      </c>
      <c r="AM116" s="127">
        <f>'[3]df13-18-1к'!HQ12*100</f>
        <v>127.14990278286888</v>
      </c>
      <c r="AN116" s="128">
        <f t="shared" si="64"/>
        <v>113.99404390535102</v>
      </c>
      <c r="AO116" s="130">
        <f>'[3]df13-18-1к'!HI12*100</f>
        <v>103.12146575750943</v>
      </c>
      <c r="AP116" s="127">
        <f>'[3]df13-18-1к'!HJ12*100</f>
        <v>121.74597590757877</v>
      </c>
      <c r="AQ116" s="127">
        <f>'[3]df13-18-1к'!HK12*100</f>
        <v>97.76983937610872</v>
      </c>
      <c r="AR116" s="129">
        <f>'[3]df13-18-1к'!HL12*100</f>
        <v>97.629298066268049</v>
      </c>
      <c r="AS116" s="128">
        <f t="shared" si="65"/>
        <v>111.32452818517358</v>
      </c>
    </row>
    <row r="117" spans="1:45" s="154" customFormat="1" ht="33.6" hidden="1" customHeight="1" outlineLevel="1" x14ac:dyDescent="0.2">
      <c r="A117" s="136" t="s">
        <v>79</v>
      </c>
      <c r="B117" s="137">
        <f>'[3]df08-12'!CQ13*100</f>
        <v>116.15586408065978</v>
      </c>
      <c r="C117" s="138">
        <f>'[3]df08-12'!DY13*100</f>
        <v>78.718629736395627</v>
      </c>
      <c r="D117" s="138">
        <f>('[3]df08-12'!FH13*100)/100</f>
        <v>116.776826630538</v>
      </c>
      <c r="E117" s="138">
        <f>'[3]df08-12'!GN13*100</f>
        <v>126.05761499215113</v>
      </c>
      <c r="F117" s="138">
        <f>'[3]df08-12'!HZ13*100</f>
        <v>110.83821682404702</v>
      </c>
      <c r="G117" s="138">
        <f>'[3]df13-18-1к'!ET13*100</f>
        <v>106.61375605381626</v>
      </c>
      <c r="H117" s="138">
        <f>'[3]df13-18-1к'!FY13*100</f>
        <v>104.53869306803651</v>
      </c>
      <c r="I117" s="139">
        <f>'[3]df13-18-1к'!HM13*100</f>
        <v>114.13143793243586</v>
      </c>
      <c r="J117" s="139">
        <f>'[3]df13-18-1к'!JE13*100</f>
        <v>106.12239820026718</v>
      </c>
      <c r="K117" s="139">
        <f>'[3]df13-18-1к'!KA13*100</f>
        <v>110.14474539572592</v>
      </c>
      <c r="L117" s="140">
        <f>'[3]df13-18-1к'!KW13*100</f>
        <v>102.22822556261526</v>
      </c>
      <c r="M117" s="138">
        <f>'[3]df04-07'!K13*100</f>
        <v>125.43175346188764</v>
      </c>
      <c r="N117" s="138">
        <f>'[3]df08-12'!C13*100</f>
        <v>80.061946480751118</v>
      </c>
      <c r="O117" s="138">
        <f>'[3]df08-12'!AQ13*100</f>
        <v>118.33677048246381</v>
      </c>
      <c r="P117" s="138">
        <f>'[3]df08-12'!BE13*100</f>
        <v>132.80098425364434</v>
      </c>
      <c r="Q117" s="138">
        <f>'[3]df08-12'!BS13*100</f>
        <v>123.66108392080632</v>
      </c>
      <c r="R117" s="138">
        <f>'[3]df08-12'!CG13*100</f>
        <v>105.87655451670959</v>
      </c>
      <c r="S117" s="138">
        <f>'[3]df13-18-1к'!AU13*100</f>
        <v>106.03265573204041</v>
      </c>
      <c r="T117" s="139">
        <f>'[3]df13-18-1к'!BK13*100</f>
        <v>110.79807041265516</v>
      </c>
      <c r="U117" s="138">
        <f>'[3]df13-18-1к'!CA13*100</f>
        <v>104.17127073051505</v>
      </c>
      <c r="V117" s="138">
        <f>'[3]df13-18-1к'!CQ13*100</f>
        <v>111.90189182331052</v>
      </c>
      <c r="W117" s="140">
        <f>'[3]df13-18-1к'!DG13*100</f>
        <v>101.84486324622858</v>
      </c>
      <c r="X117" s="141"/>
      <c r="Y117" s="142">
        <f>'[3]df13-18-1к'!JA13*100</f>
        <v>96.435258994353603</v>
      </c>
      <c r="Z117" s="143">
        <f>'[3]df13-18-1к'!JB13*100</f>
        <v>105.79507852636787</v>
      </c>
      <c r="AA117" s="143">
        <f>'[3]df13-18-1к'!JC13*100</f>
        <v>103.45068806868353</v>
      </c>
      <c r="AB117" s="144">
        <f>'[3]df13-18-1к'!JD13*100</f>
        <v>99.752460174990603</v>
      </c>
      <c r="AC117" s="145">
        <f t="shared" si="62"/>
        <v>106.12239820026718</v>
      </c>
      <c r="AD117" s="146">
        <f>'[3]df13-18-1к'!JF13*100</f>
        <v>110.06550024097956</v>
      </c>
      <c r="AE117" s="147">
        <f>'[3]df13-18-1к'!JG13*100</f>
        <v>97.253043918914216</v>
      </c>
      <c r="AF117" s="147">
        <f>'[3]df13-18-1к'!JH13*100</f>
        <v>108.80813464118762</v>
      </c>
      <c r="AG117" s="148">
        <f>'[3]df13-18-1к'!JI13*100</f>
        <v>109.04549835939147</v>
      </c>
      <c r="AH117" s="145">
        <f t="shared" si="63"/>
        <v>104.17127073051505</v>
      </c>
      <c r="AI117" s="149"/>
      <c r="AJ117" s="142">
        <f>'[3]df13-18-1к'!HN13*100</f>
        <v>111.97229153297098</v>
      </c>
      <c r="AK117" s="143">
        <f>'[3]df13-18-1к'!HO13*100</f>
        <v>109.79554003358041</v>
      </c>
      <c r="AL117" s="143">
        <f>'[3]df13-18-1к'!HP13*100</f>
        <v>105.408644320051</v>
      </c>
      <c r="AM117" s="143">
        <f>'[3]df13-18-1к'!HQ13*100</f>
        <v>129.33998111636325</v>
      </c>
      <c r="AN117" s="150">
        <f t="shared" si="64"/>
        <v>114.13143793243586</v>
      </c>
      <c r="AO117" s="151">
        <f>'[3]df13-18-1к'!HI13*100</f>
        <v>101.13726539136255</v>
      </c>
      <c r="AP117" s="152">
        <f>'[3]df13-18-1к'!HJ13*100</f>
        <v>125.13382954269727</v>
      </c>
      <c r="AQ117" s="152">
        <f>'[3]df13-18-1к'!HK13*100</f>
        <v>97.336810655111023</v>
      </c>
      <c r="AR117" s="153">
        <f>'[3]df13-18-1к'!HL13*100</f>
        <v>97.24801539289642</v>
      </c>
      <c r="AS117" s="150">
        <f t="shared" si="65"/>
        <v>110.79807041265516</v>
      </c>
    </row>
    <row r="118" spans="1:45" s="4" customFormat="1" ht="28.9" hidden="1" customHeight="1" outlineLevel="1" x14ac:dyDescent="0.2">
      <c r="A118" s="155" t="s">
        <v>80</v>
      </c>
      <c r="B118" s="107"/>
      <c r="C118" s="108">
        <f>'[3]df08-12'!DY14*100</f>
        <v>99.38276162983037</v>
      </c>
      <c r="D118" s="108">
        <f>('[3]df08-12'!FH14*100)/100</f>
        <v>115.65857861357614</v>
      </c>
      <c r="E118" s="108">
        <f>'[3]df08-12'!GN14*100</f>
        <v>126.12407672562118</v>
      </c>
      <c r="F118" s="108">
        <f>'[3]df08-12'!HZ14*100</f>
        <v>112.50153873473781</v>
      </c>
      <c r="G118" s="108" t="e">
        <f>'[3]df08-12'!#REF!*100</f>
        <v>#REF!</v>
      </c>
      <c r="H118" s="108" t="e">
        <f>'[3]df08-12'!#REF!*100</f>
        <v>#REF!</v>
      </c>
      <c r="I118" s="156" t="e">
        <f>'[3]df08-12'!#REF!*100</f>
        <v>#REF!</v>
      </c>
      <c r="J118" s="156" t="e">
        <f>'[18]df08-12'!#REF!*100</f>
        <v>#REF!</v>
      </c>
      <c r="K118" s="156"/>
      <c r="L118" s="157"/>
      <c r="M118" s="108" t="e">
        <f>[3]ИЦПМЭР!#REF!*100</f>
        <v>#REF!</v>
      </c>
      <c r="N118" s="108">
        <f>'[3]df08-12'!C14*100</f>
        <v>83.332444844090489</v>
      </c>
      <c r="O118" s="108">
        <f>'[3]df08-12'!AQ14*100</f>
        <v>115.65820409870385</v>
      </c>
      <c r="P118" s="108">
        <f>'[3]df08-12'!BE14*100</f>
        <v>130.40069079521444</v>
      </c>
      <c r="Q118" s="108">
        <f>'[3]df08-12'!BS14*100</f>
        <v>127.14217901808034</v>
      </c>
      <c r="R118" s="108">
        <f>'[3]df08-12'!CG14*100</f>
        <v>107.18866193892282</v>
      </c>
      <c r="S118" s="108" t="e">
        <f>'[3]df08-12'!#REF!*100</f>
        <v>#REF!</v>
      </c>
      <c r="T118" s="156" t="e">
        <f>'[3]df08-12'!#REF!*100</f>
        <v>#REF!</v>
      </c>
      <c r="U118" s="108" t="e">
        <f>'[18]df08-12'!#REF!*100</f>
        <v>#REF!</v>
      </c>
      <c r="V118" s="108"/>
      <c r="W118" s="157"/>
      <c r="X118" s="107"/>
      <c r="Y118" s="107" t="e">
        <f>'[3]df13-18-1к'!#REF!*100</f>
        <v>#REF!</v>
      </c>
      <c r="Z118" s="108" t="e">
        <f>'[3]df13-18-1к'!#REF!*100</f>
        <v>#REF!</v>
      </c>
      <c r="AA118" s="108" t="e">
        <f>'[3]df13-18-1к'!#REF!*100</f>
        <v>#REF!</v>
      </c>
      <c r="AB118" s="157" t="e">
        <f>'[3]df13-18-1к'!#REF!*100</f>
        <v>#REF!</v>
      </c>
      <c r="AC118" s="158" t="e">
        <f t="shared" si="62"/>
        <v>#REF!</v>
      </c>
      <c r="AD118" s="159" t="e">
        <f>'[3]df13-18-1к'!#REF!*100</f>
        <v>#REF!</v>
      </c>
      <c r="AE118" s="160" t="e">
        <f>'[3]df13-18-1к'!#REF!*100</f>
        <v>#REF!</v>
      </c>
      <c r="AF118" s="160" t="e">
        <f>'[3]df13-18-1к'!#REF!*100</f>
        <v>#REF!</v>
      </c>
      <c r="AG118" s="161" t="e">
        <f>'[3]df13-18-1к'!#REF!*100</f>
        <v>#REF!</v>
      </c>
      <c r="AH118" s="158" t="e">
        <f t="shared" si="63"/>
        <v>#REF!</v>
      </c>
      <c r="AI118" s="162"/>
      <c r="AJ118" s="107" t="e">
        <f>'[3]df13-18-1к'!#REF!*100</f>
        <v>#REF!</v>
      </c>
      <c r="AK118" s="108" t="e">
        <f>'[3]df13-18-1к'!#REF!*100</f>
        <v>#REF!</v>
      </c>
      <c r="AL118" s="108" t="e">
        <f>'[3]df13-18-1к'!#REF!*100</f>
        <v>#REF!</v>
      </c>
      <c r="AM118" s="108" t="e">
        <f>'[3]df13-18-1к'!#REF!*100</f>
        <v>#REF!</v>
      </c>
      <c r="AN118" s="156" t="e">
        <f t="shared" si="64"/>
        <v>#REF!</v>
      </c>
      <c r="AO118" s="163" t="e">
        <f>'[3]df13-18-1к'!#REF!*100</f>
        <v>#REF!</v>
      </c>
      <c r="AP118" s="164" t="e">
        <f>'[3]df13-18-1к'!#REF!*100</f>
        <v>#REF!</v>
      </c>
      <c r="AQ118" s="164" t="e">
        <f>'[3]df13-18-1к'!#REF!*100</f>
        <v>#REF!</v>
      </c>
      <c r="AR118" s="165" t="e">
        <f>'[3]df13-18-1к'!#REF!*100</f>
        <v>#REF!</v>
      </c>
      <c r="AS118" s="156" t="e">
        <f t="shared" si="65"/>
        <v>#REF!</v>
      </c>
    </row>
    <row r="119" spans="1:45" s="4" customFormat="1" ht="28.15" hidden="1" customHeight="1" outlineLevel="1" x14ac:dyDescent="0.2">
      <c r="A119" s="166" t="s">
        <v>81</v>
      </c>
      <c r="B119" s="107">
        <f>'[3]df08-12'!CQ14*100</f>
        <v>113.32371993955354</v>
      </c>
      <c r="C119" s="108">
        <f>'[3]df08-12'!DY14*100</f>
        <v>99.38276162983037</v>
      </c>
      <c r="D119" s="108">
        <f>('[3]df08-12'!FH14*100)/100</f>
        <v>115.65857861357614</v>
      </c>
      <c r="E119" s="108">
        <f>'[3]df08-12'!GN14*100</f>
        <v>126.12407672562118</v>
      </c>
      <c r="F119" s="108">
        <f>'[3]df08-12'!HZ14*100</f>
        <v>112.50153873473781</v>
      </c>
      <c r="G119" s="108">
        <f>'[3]df13-18-1к'!ET14*100</f>
        <v>107.64727524091336</v>
      </c>
      <c r="H119" s="108">
        <f>'[3]df13-18-1к'!FY14*100</f>
        <v>104.902814525427</v>
      </c>
      <c r="I119" s="156">
        <f>'[3]df13-18-1к'!HM14*100</f>
        <v>113.58859999714028</v>
      </c>
      <c r="J119" s="156">
        <f>'[3]df13-18-1к'!JE14*100</f>
        <v>106.46985628666013</v>
      </c>
      <c r="K119" s="156">
        <f>'[3]df13-18-1к'!KA14*100</f>
        <v>110.37652421114541</v>
      </c>
      <c r="L119" s="157">
        <f>'[3]df13-18-1к'!KW14*100</f>
        <v>101.95874161137925</v>
      </c>
      <c r="M119" s="108">
        <f>'[3]df04-07'!K14*100</f>
        <v>124.09287408825898</v>
      </c>
      <c r="N119" s="108">
        <f>'[3]df08-12'!C14*100</f>
        <v>83.332444844090489</v>
      </c>
      <c r="O119" s="108">
        <f>'[3]df08-12'!AQ14*100</f>
        <v>115.65820409870385</v>
      </c>
      <c r="P119" s="108">
        <f>'[3]df08-12'!BE14*100</f>
        <v>130.40069079521444</v>
      </c>
      <c r="Q119" s="108">
        <f>'[3]df08-12'!BS14*100</f>
        <v>127.14217901808034</v>
      </c>
      <c r="R119" s="108">
        <f>'[3]df08-12'!CG14*100</f>
        <v>107.18866193892282</v>
      </c>
      <c r="S119" s="108">
        <f>'[3]df13-18-1к'!AU14*100</f>
        <v>108.97974045688525</v>
      </c>
      <c r="T119" s="156">
        <f>'[3]df13-18-1к'!BK14*100</f>
        <v>110.92381859138895</v>
      </c>
      <c r="U119" s="108">
        <f>'[3]df13-18-1к'!CA14*100</f>
        <v>104.5333999719499</v>
      </c>
      <c r="V119" s="108">
        <f>'[3]df13-18-1к'!CQ14*100</f>
        <v>112.10100005703652</v>
      </c>
      <c r="W119" s="157">
        <f>'[3]df13-18-1к'!DG14*100</f>
        <v>101.53099458371619</v>
      </c>
      <c r="X119" s="107"/>
      <c r="Y119" s="107">
        <f>'[3]df13-18-1к'!JA14*100</f>
        <v>96.30894218307553</v>
      </c>
      <c r="Z119" s="108">
        <f>'[3]df13-18-1к'!JB14*100</f>
        <v>106.34434317095875</v>
      </c>
      <c r="AA119" s="108">
        <f>'[3]df13-18-1к'!JC14*100</f>
        <v>103.50044899619255</v>
      </c>
      <c r="AB119" s="157">
        <f>'[3]df13-18-1к'!JD14*100</f>
        <v>99.182989872023853</v>
      </c>
      <c r="AC119" s="158">
        <f t="shared" si="62"/>
        <v>106.46985628666013</v>
      </c>
      <c r="AD119" s="159">
        <f>'[3]df13-18-1к'!JF14*100</f>
        <v>110.78057515609166</v>
      </c>
      <c r="AE119" s="160">
        <f>'[3]df13-18-1к'!JG14*100</f>
        <v>97.193727172141635</v>
      </c>
      <c r="AF119" s="160">
        <f>'[3]df13-18-1к'!JH14*100</f>
        <v>109.83924903510042</v>
      </c>
      <c r="AG119" s="161">
        <f>'[3]df13-18-1к'!JI14*100</f>
        <v>109.27345421039418</v>
      </c>
      <c r="AH119" s="158">
        <f t="shared" si="63"/>
        <v>104.5333999719499</v>
      </c>
      <c r="AI119" s="162"/>
      <c r="AJ119" s="107">
        <f>'[3]df13-18-1к'!HN14*100</f>
        <v>111.23551578034974</v>
      </c>
      <c r="AK119" s="108">
        <f>'[3]df13-18-1к'!HO14*100</f>
        <v>108.70074082667355</v>
      </c>
      <c r="AL119" s="108">
        <f>'[3]df13-18-1к'!HP14*100</f>
        <v>104.04227448021992</v>
      </c>
      <c r="AM119" s="108">
        <f>'[3]df13-18-1к'!HQ14*100</f>
        <v>130.50303267526331</v>
      </c>
      <c r="AN119" s="156">
        <f t="shared" si="64"/>
        <v>113.58859999714028</v>
      </c>
      <c r="AO119" s="163">
        <f>'[3]df13-18-1к'!HI14*100</f>
        <v>100.67410370168525</v>
      </c>
      <c r="AP119" s="164">
        <f>'[3]df13-18-1к'!HJ14*100</f>
        <v>126.1845908234078</v>
      </c>
      <c r="AQ119" s="164">
        <f>'[3]df13-18-1к'!HK14*100</f>
        <v>97.3750629238736</v>
      </c>
      <c r="AR119" s="165">
        <f>'[3]df13-18-1к'!HL14*100</f>
        <v>97.2562933164687</v>
      </c>
      <c r="AS119" s="156">
        <f t="shared" si="65"/>
        <v>110.92381859138895</v>
      </c>
    </row>
    <row r="120" spans="1:45" s="4" customFormat="1" ht="19.899999999999999" hidden="1" customHeight="1" outlineLevel="1" x14ac:dyDescent="0.2">
      <c r="A120" s="166" t="s">
        <v>82</v>
      </c>
      <c r="B120" s="107">
        <f>'[3]df08-12'!CQ15*100</f>
        <v>109.88499152595057</v>
      </c>
      <c r="C120" s="108">
        <f>'[3]df08-12'!DY15*100</f>
        <v>97.236954596314078</v>
      </c>
      <c r="D120" s="108">
        <f>('[3]df08-12'!FH15*100)/100</f>
        <v>115.99575932288776</v>
      </c>
      <c r="E120" s="108">
        <f>'[3]df08-12'!GN15*100</f>
        <v>127.81065649045861</v>
      </c>
      <c r="F120" s="108">
        <f>'[3]df08-12'!HZ15*100</f>
        <v>108.15619207911192</v>
      </c>
      <c r="G120" s="108">
        <f>'[3]df13-18-1к'!ET17*100</f>
        <v>105.89011313766517</v>
      </c>
      <c r="H120" s="108">
        <f>'[3]df13-18-1к'!FY17*100</f>
        <v>106.7397422820158</v>
      </c>
      <c r="I120" s="156">
        <f>'[3]df13-18-1к'!HM17*100</f>
        <v>112.51259323314022</v>
      </c>
      <c r="J120" s="156">
        <f>'[3]df13-18-1к'!JE17*100</f>
        <v>105.54519666973687</v>
      </c>
      <c r="K120" s="156">
        <f>'[3]df13-18-1к'!KA17*100</f>
        <v>111.28788011094353</v>
      </c>
      <c r="L120" s="157">
        <f>'[3]df13-18-1к'!KW17*100</f>
        <v>101.23611540140551</v>
      </c>
      <c r="M120" s="108">
        <f>'[3]df04-07'!K15*100</f>
        <v>123.74461886997028</v>
      </c>
      <c r="N120" s="108">
        <f>'[3]df08-12'!C15*100</f>
        <v>79.630337273159356</v>
      </c>
      <c r="O120" s="108">
        <f>'[3]df08-12'!AQ15*100</f>
        <v>122.52407293056878</v>
      </c>
      <c r="P120" s="108">
        <f>'[3]df08-12'!BE15*100</f>
        <v>133.10956085958944</v>
      </c>
      <c r="Q120" s="108">
        <f>'[3]df08-12'!BS15*100</f>
        <v>120.28711914095665</v>
      </c>
      <c r="R120" s="108">
        <f>'[3]df08-12'!CG15*100</f>
        <v>100.77678666629272</v>
      </c>
      <c r="S120" s="108">
        <f>'[3]df13-18-1к'!AU17*100</f>
        <v>109.65348338128904</v>
      </c>
      <c r="T120" s="156">
        <f>'[3]df13-18-1к'!BK17*100</f>
        <v>111.33650013278435</v>
      </c>
      <c r="U120" s="108">
        <f>'[3]df13-18-1к'!CA17*100</f>
        <v>102.54417368609086</v>
      </c>
      <c r="V120" s="108">
        <f>'[3]df13-18-1к'!CQ17*100</f>
        <v>113.0264510561547</v>
      </c>
      <c r="W120" s="157">
        <f>'[3]df13-18-1к'!DG17*100</f>
        <v>100.5382622863558</v>
      </c>
      <c r="X120" s="107"/>
      <c r="Y120" s="107">
        <f>'[3]df13-18-1к'!JA17*100</f>
        <v>95.726579487806106</v>
      </c>
      <c r="Z120" s="108">
        <f>'[3]df13-18-1к'!JB17*100</f>
        <v>107.29153620260756</v>
      </c>
      <c r="AA120" s="108">
        <f>'[3]df13-18-1к'!JC17*100</f>
        <v>103.72609957601384</v>
      </c>
      <c r="AB120" s="157">
        <f>'[3]df13-18-1к'!JD17*100</f>
        <v>99.055118527638982</v>
      </c>
      <c r="AC120" s="158">
        <f t="shared" si="62"/>
        <v>105.54519666973687</v>
      </c>
      <c r="AD120" s="159">
        <f>'[3]df13-18-1к'!JF17*100</f>
        <v>107.16411920436921</v>
      </c>
      <c r="AE120" s="160">
        <f>'[3]df13-18-1к'!JG17*100</f>
        <v>95.367431470158849</v>
      </c>
      <c r="AF120" s="160">
        <f>'[3]df13-18-1к'!JH17*100</f>
        <v>110.99542011743253</v>
      </c>
      <c r="AG120" s="161">
        <f>'[3]df13-18-1к'!JI17*100</f>
        <v>110.36029219585539</v>
      </c>
      <c r="AH120" s="158">
        <f t="shared" si="63"/>
        <v>102.54417368609086</v>
      </c>
      <c r="AI120" s="162"/>
      <c r="AJ120" s="107">
        <f>'[3]df13-18-1к'!HN17*100</f>
        <v>108.42639125779534</v>
      </c>
      <c r="AK120" s="108">
        <f>'[3]df13-18-1к'!HO17*100</f>
        <v>108.44241038874991</v>
      </c>
      <c r="AL120" s="108">
        <f>'[3]df13-18-1к'!HP17*100</f>
        <v>101.57973335213792</v>
      </c>
      <c r="AM120" s="108">
        <f>'[3]df13-18-1к'!HQ17*100</f>
        <v>130.61343216233638</v>
      </c>
      <c r="AN120" s="156">
        <f t="shared" si="64"/>
        <v>112.51259323314022</v>
      </c>
      <c r="AO120" s="163">
        <f>'[3]df13-18-1к'!HI17*100</f>
        <v>101.13495580581031</v>
      </c>
      <c r="AP120" s="164">
        <f>'[3]df13-18-1к'!HJ17*100</f>
        <v>134.68471536587185</v>
      </c>
      <c r="AQ120" s="164">
        <f>'[3]df13-18-1к'!HK17*100</f>
        <v>92.8450174343225</v>
      </c>
      <c r="AR120" s="165">
        <f>'[3]df13-18-1к'!HL17*100</f>
        <v>95.793255781335091</v>
      </c>
      <c r="AS120" s="156">
        <f t="shared" si="65"/>
        <v>111.33650013278435</v>
      </c>
    </row>
    <row r="121" spans="1:45" s="4" customFormat="1" ht="31.9" hidden="1" customHeight="1" outlineLevel="1" collapsed="1" x14ac:dyDescent="0.2">
      <c r="A121" s="166" t="s">
        <v>19</v>
      </c>
      <c r="B121" s="107">
        <f>'[3]df08-12'!CQ20*100</f>
        <v>155.15496333980204</v>
      </c>
      <c r="C121" s="108">
        <f>'[3]df08-12'!DY20*100</f>
        <v>79.338923300223783</v>
      </c>
      <c r="D121" s="108">
        <f>('[3]df08-12'!FH20*100)/100</f>
        <v>126.95260577800404</v>
      </c>
      <c r="E121" s="108">
        <f>'[3]df08-12'!GN20*100</f>
        <v>123.28251058362267</v>
      </c>
      <c r="F121" s="108">
        <f>'[3]df08-12'!HZ20*100</f>
        <v>95.602835140990408</v>
      </c>
      <c r="G121" s="108">
        <f>'[3]df13-18-1к'!ET23*100</f>
        <v>93.075918530538715</v>
      </c>
      <c r="H121" s="108">
        <f>'[3]df13-18-1к'!FY23*100</f>
        <v>99.349728139058627</v>
      </c>
      <c r="I121" s="156">
        <f>'[3]df13-18-1к'!HM23*100</f>
        <v>121.75951273331597</v>
      </c>
      <c r="J121" s="156">
        <f>'[3]df13-18-1к'!JE23*100</f>
        <v>101.19344060032356</v>
      </c>
      <c r="K121" s="156">
        <f>'[3]df13-18-1к'!KA23*100</f>
        <v>107.49312063283993</v>
      </c>
      <c r="L121" s="157">
        <f>'[3]df13-18-1к'!KW23*100</f>
        <v>104.50034404680855</v>
      </c>
      <c r="M121" s="108">
        <f>'[3]df04-07'!K20*100</f>
        <v>169.87226485603057</v>
      </c>
      <c r="N121" s="108">
        <f>'[3]df08-12'!C20*100</f>
        <v>74.464918327786464</v>
      </c>
      <c r="O121" s="108">
        <f>'[3]df08-12'!AQ20*100</f>
        <v>134.47094374229394</v>
      </c>
      <c r="P121" s="108">
        <f>'[3]df08-12'!BE20*100</f>
        <v>137.5877086146173</v>
      </c>
      <c r="Q121" s="108">
        <f>'[3]df08-12'!BS20*100</f>
        <v>92.514667466412305</v>
      </c>
      <c r="R121" s="108">
        <f>'[3]df08-12'!CG20*100</f>
        <v>90.008485974538658</v>
      </c>
      <c r="S121" s="108">
        <f>'[3]df13-18-1к'!AU23*100</f>
        <v>99.368921726583153</v>
      </c>
      <c r="T121" s="156">
        <f>'[3]df13-18-1к'!BK23*100</f>
        <v>114.63164372005691</v>
      </c>
      <c r="U121" s="108">
        <f>'[3]df13-18-1к'!CA23*100</f>
        <v>98.416284072845556</v>
      </c>
      <c r="V121" s="108">
        <f>'[3]df13-18-1к'!CQ23*100</f>
        <v>107.71504652765745</v>
      </c>
      <c r="W121" s="157">
        <f>'[3]df13-18-1к'!DG23*100</f>
        <v>104.52452493012738</v>
      </c>
      <c r="X121" s="107"/>
      <c r="Y121" s="107">
        <f>'[3]df13-18-1к'!JA23*100</f>
        <v>97.533870824492112</v>
      </c>
      <c r="Z121" s="108">
        <f>'[3]df13-18-1к'!JB23*100</f>
        <v>98.195113242056735</v>
      </c>
      <c r="AA121" s="108">
        <f>'[3]df13-18-1к'!JC23*100</f>
        <v>102.73996400008278</v>
      </c>
      <c r="AB121" s="157">
        <f>'[3]df13-18-1к'!JD23*100</f>
        <v>108.02674674183683</v>
      </c>
      <c r="AC121" s="158">
        <f t="shared" si="62"/>
        <v>101.19344060032356</v>
      </c>
      <c r="AD121" s="159">
        <f>'[3]df13-18-1к'!JF23*100</f>
        <v>101.03901557197798</v>
      </c>
      <c r="AE121" s="160">
        <f>'[3]df13-18-1к'!JG23*100</f>
        <v>98.033883790684612</v>
      </c>
      <c r="AF121" s="160">
        <f>'[3]df13-18-1к'!JH23*100</f>
        <v>98.893823961401068</v>
      </c>
      <c r="AG121" s="161">
        <f>'[3]df13-18-1к'!JI23*100</f>
        <v>106.26678020211664</v>
      </c>
      <c r="AH121" s="158">
        <f t="shared" si="63"/>
        <v>98.416284072845556</v>
      </c>
      <c r="AI121" s="162"/>
      <c r="AJ121" s="107">
        <f>'[3]df13-18-1к'!HN23*100</f>
        <v>122.81613459747066</v>
      </c>
      <c r="AK121" s="108">
        <f>'[3]df13-18-1к'!HO23*100</f>
        <v>127.08759314662599</v>
      </c>
      <c r="AL121" s="108">
        <f>'[3]df13-18-1к'!HP23*100</f>
        <v>122.38776246544552</v>
      </c>
      <c r="AM121" s="108">
        <f>'[3]df13-18-1к'!HQ23*100</f>
        <v>115.86654025694804</v>
      </c>
      <c r="AN121" s="156">
        <f t="shared" si="64"/>
        <v>121.75951273331597</v>
      </c>
      <c r="AO121" s="163">
        <f>'[3]df13-18-1к'!HI23*100</f>
        <v>107.28961506794366</v>
      </c>
      <c r="AP121" s="164">
        <f>'[3]df13-18-1к'!HJ23*100</f>
        <v>109.91766736038156</v>
      </c>
      <c r="AQ121" s="164">
        <f>'[3]df13-18-1к'!HK23*100</f>
        <v>96.599380767937461</v>
      </c>
      <c r="AR121" s="165">
        <f>'[3]df13-18-1к'!HL23*100</f>
        <v>97.101236318114019</v>
      </c>
      <c r="AS121" s="156">
        <f t="shared" si="65"/>
        <v>114.63164372005691</v>
      </c>
    </row>
    <row r="122" spans="1:45" s="154" customFormat="1" ht="31.9" hidden="1" customHeight="1" outlineLevel="1" x14ac:dyDescent="0.2">
      <c r="A122" s="167" t="s">
        <v>83</v>
      </c>
      <c r="B122" s="142"/>
      <c r="C122" s="143"/>
      <c r="D122" s="143"/>
      <c r="E122" s="143"/>
      <c r="F122" s="143"/>
      <c r="G122" s="143"/>
      <c r="H122" s="143"/>
      <c r="I122" s="150"/>
      <c r="J122" s="150"/>
      <c r="K122" s="150"/>
      <c r="L122" s="144"/>
      <c r="M122" s="143">
        <f>'[3]уг-маз'!AL18</f>
        <v>130.5830159730159</v>
      </c>
      <c r="N122" s="143">
        <f>'[3]уг-маз'!AZ18</f>
        <v>103.02640044548102</v>
      </c>
      <c r="O122" s="143">
        <f>'[3]уг-маз'!BN18</f>
        <v>105.82852955478366</v>
      </c>
      <c r="P122" s="143">
        <f>'[3]уг-маз'!CB18</f>
        <v>131.09600151235102</v>
      </c>
      <c r="Q122" s="143">
        <f>'[3]уг-маз'!CP18</f>
        <v>110.59122989564978</v>
      </c>
      <c r="R122" s="152">
        <f>'[3]уг-маз'!DD18</f>
        <v>106.64752246267371</v>
      </c>
      <c r="S122" s="152">
        <f>'[3]уг-маз'!DR18</f>
        <v>104.46545034838184</v>
      </c>
      <c r="T122" s="168">
        <f>'[3]уг-маз'!EF18</f>
        <v>100.74297221331811</v>
      </c>
      <c r="U122" s="152">
        <f>'[3]уг-маз'!ET18</f>
        <v>105.37816508260147</v>
      </c>
      <c r="V122" s="152">
        <f>'[3]уг-маз'!FH18</f>
        <v>108.53957530087617</v>
      </c>
      <c r="W122" s="153">
        <f>'[3]уг-маз'!FV18</f>
        <v>106.79199564706103</v>
      </c>
      <c r="X122" s="151"/>
      <c r="Y122" s="142"/>
      <c r="Z122" s="143"/>
      <c r="AA122" s="143"/>
      <c r="AB122" s="144"/>
      <c r="AC122" s="145"/>
      <c r="AD122" s="146">
        <f>'[3]уг-маз'!DH23*100</f>
        <v>102.50000779099308</v>
      </c>
      <c r="AE122" s="147">
        <f>'[3]уг-маз'!DI23*100</f>
        <v>0</v>
      </c>
      <c r="AF122" s="147">
        <f>'[3]уг-маз'!DJ23*100</f>
        <v>0</v>
      </c>
      <c r="AG122" s="148">
        <f>'[3]уг-маз'!DK23*100</f>
        <v>100.5342000846959</v>
      </c>
      <c r="AH122" s="169">
        <f t="shared" si="63"/>
        <v>105.37816508260147</v>
      </c>
      <c r="AI122" s="170"/>
      <c r="AJ122" s="142"/>
      <c r="AK122" s="143"/>
      <c r="AL122" s="143"/>
      <c r="AM122" s="143"/>
      <c r="AN122" s="150"/>
      <c r="AO122" s="171">
        <f>'[3]уг-маз'!DV23*100</f>
        <v>102.41586361606265</v>
      </c>
      <c r="AP122" s="172">
        <f>'[3]уг-маз'!DY23*100</f>
        <v>93.131824617128402</v>
      </c>
      <c r="AQ122" s="172">
        <f>'[3]уг-маз'!EB23*100</f>
        <v>97.458618384913095</v>
      </c>
      <c r="AR122" s="173">
        <f>'[3]уг-маз'!EE23*100</f>
        <v>106.66440427312558</v>
      </c>
      <c r="AS122" s="174">
        <f t="shared" si="65"/>
        <v>100.74297221331811</v>
      </c>
    </row>
    <row r="123" spans="1:45" s="4" customFormat="1" ht="15.6" hidden="1" customHeight="1" outlineLevel="2" x14ac:dyDescent="0.2">
      <c r="A123" s="166" t="s">
        <v>84</v>
      </c>
      <c r="B123" s="107">
        <f>'[3]df08-12'!CQ19*100</f>
        <v>124.88444525648856</v>
      </c>
      <c r="C123" s="108">
        <f>'[3]df08-12'!DY19*100</f>
        <v>120.85788939229678</v>
      </c>
      <c r="D123" s="108">
        <f>('[3]df08-12'!FH19*100)/100</f>
        <v>113.21520123406117</v>
      </c>
      <c r="E123" s="108">
        <f>'[3]df08-12'!GN19*100</f>
        <v>120.16523024495199</v>
      </c>
      <c r="F123" s="108">
        <f>'[3]df08-12'!HZ19*100</f>
        <v>141.53806896006728</v>
      </c>
      <c r="G123" s="108" t="e">
        <f>'[3]df08-12'!#REF!*100</f>
        <v>#REF!</v>
      </c>
      <c r="H123" s="108" t="e">
        <f>'[3]df08-12'!#REF!*100</f>
        <v>#REF!</v>
      </c>
      <c r="I123" s="156" t="e">
        <f>'[3]df08-12'!#REF!*100</f>
        <v>#REF!</v>
      </c>
      <c r="J123" s="156" t="e">
        <f>'[18]df08-12'!#REF!*100</f>
        <v>#REF!</v>
      </c>
      <c r="K123" s="156"/>
      <c r="L123" s="157"/>
      <c r="M123" s="108">
        <f>'[3]df04-07'!K19*100</f>
        <v>114.47926813900263</v>
      </c>
      <c r="N123" s="108">
        <f>'[3]df08-12'!C19*100</f>
        <v>118.0093686772758</v>
      </c>
      <c r="O123" s="108">
        <f>'[3]df08-12'!AQ19*100</f>
        <v>94.709660617953205</v>
      </c>
      <c r="P123" s="108"/>
      <c r="Q123" s="108"/>
      <c r="R123" s="108"/>
      <c r="S123" s="108"/>
      <c r="T123" s="156"/>
      <c r="U123" s="108"/>
      <c r="V123" s="108"/>
      <c r="W123" s="157"/>
      <c r="X123" s="107"/>
      <c r="Y123" s="107"/>
      <c r="Z123" s="108"/>
      <c r="AA123" s="108"/>
      <c r="AB123" s="157"/>
      <c r="AC123" s="158" t="e">
        <f t="shared" ref="AC123:AC134" si="66">J123</f>
        <v>#REF!</v>
      </c>
      <c r="AD123" s="159"/>
      <c r="AE123" s="160"/>
      <c r="AF123" s="160"/>
      <c r="AG123" s="161"/>
      <c r="AH123" s="158">
        <f t="shared" si="63"/>
        <v>0</v>
      </c>
      <c r="AI123" s="162"/>
      <c r="AJ123" s="107"/>
      <c r="AK123" s="108"/>
      <c r="AL123" s="108"/>
      <c r="AM123" s="108"/>
      <c r="AN123" s="156" t="e">
        <f t="shared" ref="AN123:AN134" si="67">I123</f>
        <v>#REF!</v>
      </c>
      <c r="AO123" s="163"/>
      <c r="AP123" s="164"/>
      <c r="AQ123" s="164"/>
      <c r="AR123" s="165"/>
      <c r="AS123" s="156">
        <f t="shared" si="65"/>
        <v>0</v>
      </c>
    </row>
    <row r="124" spans="1:45" s="154" customFormat="1" ht="24" hidden="1" customHeight="1" outlineLevel="1" x14ac:dyDescent="0.2">
      <c r="A124" s="136" t="s">
        <v>85</v>
      </c>
      <c r="B124" s="137">
        <f>'[3]df08-12'!CQ22*100</f>
        <v>120.40543976000623</v>
      </c>
      <c r="C124" s="138">
        <f>'[3]df08-12'!DY22*100</f>
        <v>93.132347221273122</v>
      </c>
      <c r="D124" s="138">
        <f>('[3]df08-12'!FH22*100)/100</f>
        <v>135.68027604293934</v>
      </c>
      <c r="E124" s="138">
        <f>'[3]df08-12'!GN22*100</f>
        <v>124.75737265997311</v>
      </c>
      <c r="F124" s="138">
        <f>'[3]df08-12'!HZ22*100</f>
        <v>102.51431646584273</v>
      </c>
      <c r="G124" s="138">
        <f>'[3]df13-18-1к'!ET25*100</f>
        <v>100.24225231659447</v>
      </c>
      <c r="H124" s="138">
        <f>'[3]df13-18-1к'!FY25*100</f>
        <v>105.31405756946207</v>
      </c>
      <c r="I124" s="139">
        <f>'[3]df13-18-1к'!HM25*100</f>
        <v>112.88318978385885</v>
      </c>
      <c r="J124" s="139">
        <f>'[3]df13-18-1к'!JE25*100</f>
        <v>111.48377651625667</v>
      </c>
      <c r="K124" s="139">
        <f>'[3]df13-18-1к'!KA25*100</f>
        <v>107.17139659778773</v>
      </c>
      <c r="L124" s="140">
        <f>'[3]df13-18-1к'!KW25*100</f>
        <v>105.52743197766084</v>
      </c>
      <c r="M124" s="138">
        <f>'[3]df04-07'!K22*100</f>
        <v>112.77045159725709</v>
      </c>
      <c r="N124" s="138">
        <f>'[3]df08-12'!C22*100</f>
        <v>87.64501411392817</v>
      </c>
      <c r="O124" s="138">
        <f>'[3]df08-12'!AQ22*100</f>
        <v>126.65662924347004</v>
      </c>
      <c r="P124" s="138">
        <f>'[3]df08-12'!BE22*100</f>
        <v>122.25402909984784</v>
      </c>
      <c r="Q124" s="138">
        <f>'[3]df08-12'!BS22*100</f>
        <v>101.20507360552709</v>
      </c>
      <c r="R124" s="138">
        <f>'[3]df08-12'!CG22*100</f>
        <v>101.81352089850621</v>
      </c>
      <c r="S124" s="138">
        <f>'[3]df13-18-1к'!AU25*100</f>
        <v>98.884531350488587</v>
      </c>
      <c r="T124" s="139">
        <f>'[3]df13-18-1к'!BK25*100</f>
        <v>118.20822753757858</v>
      </c>
      <c r="U124" s="138">
        <f>'[3]df13-18-1к'!CA25*100</f>
        <v>109.78308561525543</v>
      </c>
      <c r="V124" s="138">
        <f>'[3]df13-18-1к'!CQ25*100</f>
        <v>108.26308176119414</v>
      </c>
      <c r="W124" s="140">
        <f>'[3]df13-18-1к'!DG25*100</f>
        <v>105.97190066139557</v>
      </c>
      <c r="X124" s="141"/>
      <c r="Y124" s="142">
        <f>'[3]df13-18-1к'!JA25*100</f>
        <v>104.02625118220908</v>
      </c>
      <c r="Z124" s="143">
        <f>'[3]df13-18-1к'!JB25*100</f>
        <v>104.15553974085543</v>
      </c>
      <c r="AA124" s="143">
        <f>'[3]df13-18-1к'!JC25*100</f>
        <v>103.68513958577761</v>
      </c>
      <c r="AB124" s="144">
        <f>'[3]df13-18-1к'!JD25*100</f>
        <v>102.56933830600568</v>
      </c>
      <c r="AC124" s="169">
        <f t="shared" si="66"/>
        <v>111.48377651625667</v>
      </c>
      <c r="AD124" s="146">
        <f>'[3]df13-18-1к'!JF25*100</f>
        <v>100.27425628624638</v>
      </c>
      <c r="AE124" s="147">
        <f>'[3]df13-18-1к'!JG25*100</f>
        <v>112.21024879950579</v>
      </c>
      <c r="AF124" s="147">
        <f>'[3]df13-18-1к'!JH25*100</f>
        <v>115.78417108555831</v>
      </c>
      <c r="AG124" s="148">
        <f>'[3]df13-18-1к'!JI25*100</f>
        <v>116.46547966144918</v>
      </c>
      <c r="AH124" s="169">
        <f t="shared" si="63"/>
        <v>109.78308561525543</v>
      </c>
      <c r="AI124" s="149"/>
      <c r="AJ124" s="142">
        <f>'[3]df13-18-1к'!HN25*100</f>
        <v>114.28934302901932</v>
      </c>
      <c r="AK124" s="143">
        <f>'[3]df13-18-1к'!HO25*100</f>
        <v>110.50622363386186</v>
      </c>
      <c r="AL124" s="143">
        <f>'[3]df13-18-1к'!HP25*100</f>
        <v>115.88598616106174</v>
      </c>
      <c r="AM124" s="143">
        <f>'[3]df13-18-1к'!HQ25*100</f>
        <v>110.71688138190848</v>
      </c>
      <c r="AN124" s="168">
        <f t="shared" si="67"/>
        <v>112.88318978385885</v>
      </c>
      <c r="AO124" s="151">
        <f>'[3]df13-18-1к'!HI25*100</f>
        <v>119.04968333380039</v>
      </c>
      <c r="AP124" s="152">
        <f>'[3]df13-18-1к'!HJ25*100</f>
        <v>94.630991453584514</v>
      </c>
      <c r="AQ124" s="152">
        <f>'[3]df13-18-1к'!HK25*100</f>
        <v>101.2930340607804</v>
      </c>
      <c r="AR124" s="153">
        <f>'[3]df13-18-1к'!HL25*100</f>
        <v>100.76721380222438</v>
      </c>
      <c r="AS124" s="168">
        <f t="shared" si="65"/>
        <v>118.20822753757858</v>
      </c>
    </row>
    <row r="125" spans="1:45" s="4" customFormat="1" ht="21" hidden="1" customHeight="1" outlineLevel="1" x14ac:dyDescent="0.2">
      <c r="A125" s="166" t="s">
        <v>86</v>
      </c>
      <c r="B125" s="107">
        <f>'[3]df08-12'!CQ23*100</f>
        <v>115.15824727946151</v>
      </c>
      <c r="C125" s="108">
        <f>'[3]df08-12'!DY23*100</f>
        <v>94.270559630422952</v>
      </c>
      <c r="D125" s="108">
        <f>('[3]df08-12'!FH23*100)/100</f>
        <v>143.49954069382528</v>
      </c>
      <c r="E125" s="108">
        <f>'[3]df08-12'!GN23*100</f>
        <v>127.30625094147329</v>
      </c>
      <c r="F125" s="108">
        <f>'[3]df08-12'!HZ23*100</f>
        <v>95.327585445175202</v>
      </c>
      <c r="G125" s="108">
        <f>'[3]df13-18-1к'!ET26*100</f>
        <v>94.308215774136869</v>
      </c>
      <c r="H125" s="108">
        <f>'[3]df13-18-1к'!FY26*100</f>
        <v>102.43433376097917</v>
      </c>
      <c r="I125" s="156">
        <f>'[3]df13-18-1к'!HM26*100</f>
        <v>112.01033760850927</v>
      </c>
      <c r="J125" s="156">
        <f>'[3]df13-18-1к'!JE26*100</f>
        <v>114.08176982696108</v>
      </c>
      <c r="K125" s="156">
        <f>'[3]df13-18-1к'!KA26*100</f>
        <v>107.79172168182107</v>
      </c>
      <c r="L125" s="157">
        <f>'[3]df13-18-1к'!KW26*100</f>
        <v>105.06893541313526</v>
      </c>
      <c r="M125" s="108">
        <f>'[3]df04-07'!K23*100</f>
        <v>109.35624030727405</v>
      </c>
      <c r="N125" s="108">
        <f>'[3]df08-12'!C23*100</f>
        <v>81.102256032874322</v>
      </c>
      <c r="O125" s="108">
        <f>'[3]df08-12'!AQ23*100</f>
        <v>145.09301315440362</v>
      </c>
      <c r="P125" s="108">
        <f>'[3]df08-12'!BE23*100</f>
        <v>129.98487693423803</v>
      </c>
      <c r="Q125" s="108">
        <f>'[3]df08-12'!BS23*100</f>
        <v>96.96589826259131</v>
      </c>
      <c r="R125" s="108">
        <f>'[3]df08-12'!CG23*100</f>
        <v>97.30799338210366</v>
      </c>
      <c r="S125" s="108">
        <f>'[3]df13-18-1к'!AU26*100</f>
        <v>98.502124175865319</v>
      </c>
      <c r="T125" s="156">
        <f>'[3]df13-18-1к'!BK26*100</f>
        <v>119.75166239005586</v>
      </c>
      <c r="U125" s="108">
        <f>'[3]df13-18-1к'!CA26*100</f>
        <v>110.08934576516569</v>
      </c>
      <c r="V125" s="108">
        <f>'[3]df13-18-1к'!CQ26*100</f>
        <v>108.81300186253335</v>
      </c>
      <c r="W125" s="157">
        <f>'[3]df13-18-1к'!DG26*100</f>
        <v>105.73244119908911</v>
      </c>
      <c r="X125" s="107"/>
      <c r="Y125" s="163">
        <f>'[3]df13-18-1к'!JA26*100</f>
        <v>105.62668688693972</v>
      </c>
      <c r="Z125" s="164">
        <f>'[3]df13-18-1к'!JB26*100</f>
        <v>104.99033663458654</v>
      </c>
      <c r="AA125" s="164">
        <f>'[3]df13-18-1к'!JC26*100</f>
        <v>104.40563363943679</v>
      </c>
      <c r="AB125" s="165">
        <f>'[3]df13-18-1к'!JD26*100</f>
        <v>103.06134655421073</v>
      </c>
      <c r="AC125" s="158">
        <f t="shared" si="66"/>
        <v>114.08176982696108</v>
      </c>
      <c r="AD125" s="159">
        <f>'[3]df13-18-1к'!JF26*100</f>
        <v>94.383194372045139</v>
      </c>
      <c r="AE125" s="160">
        <f>'[3]df13-18-1к'!JG26*100</f>
        <v>114.97523969007719</v>
      </c>
      <c r="AF125" s="160">
        <f>'[3]df13-18-1к'!JH26*100</f>
        <v>119.63555693391299</v>
      </c>
      <c r="AG125" s="161">
        <f>'[3]df13-18-1к'!JI26*100</f>
        <v>122.98369912085472</v>
      </c>
      <c r="AH125" s="158">
        <f t="shared" si="63"/>
        <v>110.08934576516569</v>
      </c>
      <c r="AI125" s="162"/>
      <c r="AJ125" s="163">
        <f>'[3]df13-18-1к'!HN26*100</f>
        <v>107.09413327096173</v>
      </c>
      <c r="AK125" s="164">
        <f>'[3]df13-18-1к'!HO26*100</f>
        <v>105.90745623193199</v>
      </c>
      <c r="AL125" s="164">
        <f>'[3]df13-18-1к'!HP26*100</f>
        <v>120.91394563562388</v>
      </c>
      <c r="AM125" s="164">
        <f>'[3]df13-18-1к'!HQ26*100</f>
        <v>111.97986453396322</v>
      </c>
      <c r="AN125" s="156">
        <f t="shared" si="67"/>
        <v>112.01033760850927</v>
      </c>
      <c r="AO125" s="163">
        <f>'[3]df13-18-1к'!HI26*100</f>
        <v>125.99049129124964</v>
      </c>
      <c r="AP125" s="164">
        <f>'[3]df13-18-1к'!HJ26*100</f>
        <v>90.336164118925993</v>
      </c>
      <c r="AQ125" s="164">
        <f>'[3]df13-18-1к'!HK26*100</f>
        <v>100.23783680022787</v>
      </c>
      <c r="AR125" s="165">
        <f>'[3]df13-18-1к'!HL26*100</f>
        <v>99.984718812653483</v>
      </c>
      <c r="AS125" s="156">
        <f t="shared" si="65"/>
        <v>119.75166239005586</v>
      </c>
    </row>
    <row r="126" spans="1:45" s="4" customFormat="1" ht="27" hidden="1" customHeight="1" outlineLevel="1" x14ac:dyDescent="0.2">
      <c r="A126" s="166" t="s">
        <v>87</v>
      </c>
      <c r="B126" s="107">
        <f>'[3]df08-12'!CQ24*100</f>
        <v>125.86251161333593</v>
      </c>
      <c r="C126" s="108">
        <f>'[3]df08-12'!DY24*100</f>
        <v>92.473509013144891</v>
      </c>
      <c r="D126" s="108">
        <f>('[3]df08-12'!FH24*100)/100</f>
        <v>122.73900416080714</v>
      </c>
      <c r="E126" s="108">
        <f>'[3]df08-12'!GN24*100</f>
        <v>120.02585925007408</v>
      </c>
      <c r="F126" s="108">
        <f>'[3]df08-12'!HZ24*100</f>
        <v>116.93819643649267</v>
      </c>
      <c r="G126" s="108">
        <f>'[3]df13-18-1к'!ET27*100</f>
        <v>111.9087248386999</v>
      </c>
      <c r="H126" s="108">
        <f>'[3]df13-18-1к'!FY27*100</f>
        <v>109.67911863720813</v>
      </c>
      <c r="I126" s="156">
        <f>'[3]df13-18-1к'!HM27*100</f>
        <v>114.1946373656799</v>
      </c>
      <c r="J126" s="156">
        <f>'[3]df13-18-1к'!JE27*100</f>
        <v>107.54467468037174</v>
      </c>
      <c r="K126" s="156">
        <f>'[3]df13-18-1к'!KA27*100</f>
        <v>106.16615868269751</v>
      </c>
      <c r="L126" s="157">
        <f>'[3]df13-18-1к'!KW27*100</f>
        <v>106.28824045526946</v>
      </c>
      <c r="M126" s="108">
        <f>'[3]df04-07'!K24*100</f>
        <v>117.945237798926</v>
      </c>
      <c r="N126" s="108">
        <f>'[3]df08-12'!C24*100</f>
        <v>101.98135076868786</v>
      </c>
      <c r="O126" s="108">
        <f>'[3]df08-12'!AQ24*100</f>
        <v>101.72770570375607</v>
      </c>
      <c r="P126" s="108">
        <f>'[3]df08-12'!BE24*100</f>
        <v>106.14551080149481</v>
      </c>
      <c r="Q126" s="108">
        <f>'[3]df08-12'!BS24*100</f>
        <v>109.98976120206945</v>
      </c>
      <c r="R126" s="108">
        <f>'[3]df08-12'!CG24*100</f>
        <v>109.34145558426455</v>
      </c>
      <c r="S126" s="108">
        <f>'[3]df13-18-1к'!AU27*100</f>
        <v>100.16214866675976</v>
      </c>
      <c r="T126" s="156">
        <f>'[3]df13-18-1к'!BK27*100</f>
        <v>113.45607524185151</v>
      </c>
      <c r="U126" s="108">
        <f>'[3]df13-18-1к'!CA27*100</f>
        <v>107.83148525379941</v>
      </c>
      <c r="V126" s="108">
        <f>'[3]df13-18-1к'!CQ27*100</f>
        <v>107.13920955747989</v>
      </c>
      <c r="W126" s="157">
        <f>'[3]df13-18-1к'!DG27*100</f>
        <v>106.44226106930175</v>
      </c>
      <c r="X126" s="107"/>
      <c r="Y126" s="163">
        <f>'[3]df13-18-1к'!JA27*100</f>
        <v>101.05452834863387</v>
      </c>
      <c r="Z126" s="164">
        <f>'[3]df13-18-1к'!JB27*100</f>
        <v>102.49220568288391</v>
      </c>
      <c r="AA126" s="164">
        <f>'[3]df13-18-1к'!JC27*100</f>
        <v>102.25205299381892</v>
      </c>
      <c r="AB126" s="165">
        <f>'[3]df13-18-1к'!JD27*100</f>
        <v>101.58387046889223</v>
      </c>
      <c r="AC126" s="158">
        <f t="shared" si="66"/>
        <v>107.54467468037174</v>
      </c>
      <c r="AD126" s="159">
        <f>'[3]df13-18-1к'!JF27*100</f>
        <v>107.28083985463715</v>
      </c>
      <c r="AE126" s="160">
        <f>'[3]df13-18-1к'!JG27*100</f>
        <v>108.52964440818533</v>
      </c>
      <c r="AF126" s="160">
        <f>'[3]df13-18-1к'!JH27*100</f>
        <v>107.93437746859871</v>
      </c>
      <c r="AG126" s="161">
        <f>'[3]df13-18-1к'!JI27*100</f>
        <v>106.50711130759665</v>
      </c>
      <c r="AH126" s="158">
        <f t="shared" si="63"/>
        <v>107.83148525379941</v>
      </c>
      <c r="AI126" s="162"/>
      <c r="AJ126" s="163">
        <f>'[3]df13-18-1к'!HN27*100</f>
        <v>123.96227444098209</v>
      </c>
      <c r="AK126" s="164">
        <f>'[3]df13-18-1к'!HO27*100</f>
        <v>117.05466307823806</v>
      </c>
      <c r="AL126" s="164">
        <f>'[3]df13-18-1к'!HP27*100</f>
        <v>107.10110475967112</v>
      </c>
      <c r="AM126" s="164">
        <f>'[3]df13-18-1к'!HQ27*100</f>
        <v>108.90080839139561</v>
      </c>
      <c r="AN126" s="156">
        <f t="shared" si="67"/>
        <v>114.1946373656799</v>
      </c>
      <c r="AO126" s="163">
        <f>'[3]df13-18-1к'!HI27*100</f>
        <v>106.96608755476527</v>
      </c>
      <c r="AP126" s="164">
        <f>'[3]df13-18-1к'!HJ27*100</f>
        <v>101.31287137419866</v>
      </c>
      <c r="AQ126" s="164">
        <f>'[3]df13-18-1к'!HK27*100</f>
        <v>102.81598144812246</v>
      </c>
      <c r="AR126" s="165">
        <f>'[3]df13-18-1к'!HL27*100</f>
        <v>101.91571030747997</v>
      </c>
      <c r="AS126" s="156">
        <f t="shared" si="65"/>
        <v>113.45607524185151</v>
      </c>
    </row>
    <row r="127" spans="1:45" s="4" customFormat="1" ht="20.45" hidden="1" customHeight="1" outlineLevel="1" x14ac:dyDescent="0.2">
      <c r="A127" s="122" t="s">
        <v>88</v>
      </c>
      <c r="B127" s="123">
        <f>'[3]df08-12'!CQ25*100</f>
        <v>118.07718383325918</v>
      </c>
      <c r="C127" s="124">
        <f>'[3]df08-12'!DY25*100</f>
        <v>100.05494181361898</v>
      </c>
      <c r="D127" s="124">
        <f>('[3]df08-12'!FH25*100)/100</f>
        <v>113.07808171899629</v>
      </c>
      <c r="E127" s="124">
        <f>'[3]df08-12'!GN25*100</f>
        <v>112.94706442204803</v>
      </c>
      <c r="F127" s="124">
        <f>'[3]df08-12'!HZ25*100</f>
        <v>102.55692770908024</v>
      </c>
      <c r="G127" s="124">
        <f>'[3]df13-18-1к'!ET28*100</f>
        <v>105.89180672602319</v>
      </c>
      <c r="H127" s="124">
        <f>'[3]df13-18-1к'!FY28*100</f>
        <v>108.82468808504623</v>
      </c>
      <c r="I127" s="125">
        <f>'[3]df13-18-1к'!HM28*100</f>
        <v>118.35505948046384</v>
      </c>
      <c r="J127" s="125">
        <f>'[3]df13-18-1к'!JE28*100</f>
        <v>111.90878085191601</v>
      </c>
      <c r="K127" s="125">
        <f>'[3]df13-18-1к'!KA28*100</f>
        <v>108.02173919923446</v>
      </c>
      <c r="L127" s="126">
        <f>'[3]df13-18-1к'!KW28*100</f>
        <v>104.20674503199029</v>
      </c>
      <c r="M127" s="127">
        <f>'[3]df04-07'!K25*100</f>
        <v>121.54412409666631</v>
      </c>
      <c r="N127" s="127">
        <f>'[3]df08-12'!C25*100</f>
        <v>97.647081358109261</v>
      </c>
      <c r="O127" s="127">
        <f>'[3]df08-12'!AQ25*100</f>
        <v>112.26119401435055</v>
      </c>
      <c r="P127" s="127">
        <f>'[3]df08-12'!BE25*100</f>
        <v>115.27254889603084</v>
      </c>
      <c r="Q127" s="127">
        <f>'[3]df08-12'!BS25*100</f>
        <v>103.56859217357078</v>
      </c>
      <c r="R127" s="127">
        <f>'[3]df08-12'!CG25*100</f>
        <v>101.89251211000095</v>
      </c>
      <c r="S127" s="127">
        <f>'[3]df13-18-1к'!AU28*100</f>
        <v>106.09424361967044</v>
      </c>
      <c r="T127" s="128">
        <f>'[3]df13-18-1к'!BK28*100</f>
        <v>114.13831068430503</v>
      </c>
      <c r="U127" s="127">
        <f>'[3]df13-18-1к'!CA28*100</f>
        <v>111.08789807958806</v>
      </c>
      <c r="V127" s="127">
        <f>'[3]df13-18-1к'!CQ28*100</f>
        <v>108.28646632535586</v>
      </c>
      <c r="W127" s="129">
        <f>'[3]df13-18-1к'!DG28*100</f>
        <v>104.62676287708604</v>
      </c>
      <c r="X127" s="130"/>
      <c r="Y127" s="130">
        <f>'[3]df13-18-1к'!JA28*100</f>
        <v>102.56533517284558</v>
      </c>
      <c r="Z127" s="127">
        <f>'[3]df13-18-1к'!JB28*100</f>
        <v>106.41105443198396</v>
      </c>
      <c r="AA127" s="127">
        <f>'[3]df13-18-1к'!JC28*100</f>
        <v>102.23118762849207</v>
      </c>
      <c r="AB127" s="129">
        <f>'[3]df13-18-1к'!JD28*100</f>
        <v>101.63322492525117</v>
      </c>
      <c r="AC127" s="131">
        <f t="shared" si="66"/>
        <v>111.90878085191601</v>
      </c>
      <c r="AD127" s="132">
        <f>'[3]df13-18-1к'!JF28*100</f>
        <v>108.38902788969583</v>
      </c>
      <c r="AE127" s="133">
        <f>'[3]df13-18-1к'!JG28*100</f>
        <v>114.94742357400017</v>
      </c>
      <c r="AF127" s="133">
        <f>'[3]df13-18-1к'!JH28*100</f>
        <v>112.66135080818327</v>
      </c>
      <c r="AG127" s="134">
        <f>'[3]df13-18-1к'!JI28*100</f>
        <v>112.76649463108055</v>
      </c>
      <c r="AH127" s="131">
        <f t="shared" si="63"/>
        <v>111.08789807958806</v>
      </c>
      <c r="AI127" s="135"/>
      <c r="AJ127" s="130">
        <f>'[3]df13-18-1к'!HN28*100</f>
        <v>119.26975144412269</v>
      </c>
      <c r="AK127" s="127">
        <f>'[3]df13-18-1к'!HO28*100</f>
        <v>117.95890010009447</v>
      </c>
      <c r="AL127" s="127">
        <f>'[3]df13-18-1к'!HP28*100</f>
        <v>118.72300211840323</v>
      </c>
      <c r="AM127" s="127">
        <f>'[3]df13-18-1к'!HQ28*100</f>
        <v>116.26638217550966</v>
      </c>
      <c r="AN127" s="128">
        <f t="shared" si="67"/>
        <v>118.35505948046384</v>
      </c>
      <c r="AO127" s="130">
        <f>'[3]df13-18-1к'!HI28*100</f>
        <v>106.09858569513928</v>
      </c>
      <c r="AP127" s="127">
        <f>'[3]df13-18-1к'!HJ28*100</f>
        <v>103.72529204930667</v>
      </c>
      <c r="AQ127" s="127">
        <f>'[3]df13-18-1к'!HK28*100</f>
        <v>102.37740592457911</v>
      </c>
      <c r="AR127" s="129">
        <f>'[3]df13-18-1к'!HL28*100</f>
        <v>99.574529447706368</v>
      </c>
      <c r="AS127" s="128">
        <f t="shared" si="65"/>
        <v>114.13831068430503</v>
      </c>
    </row>
    <row r="128" spans="1:45" s="4" customFormat="1" ht="20.45" hidden="1" customHeight="1" outlineLevel="1" x14ac:dyDescent="0.2">
      <c r="A128" s="166" t="s">
        <v>89</v>
      </c>
      <c r="B128" s="107">
        <f>'[3]df08-12'!CQ16*100</f>
        <v>127.58253464546672</v>
      </c>
      <c r="C128" s="108">
        <f>'[3]df08-12'!DY16*100</f>
        <v>86.404732622509471</v>
      </c>
      <c r="D128" s="108">
        <f>('[3]df08-12'!FH16*100)/100</f>
        <v>112.23448748219627</v>
      </c>
      <c r="E128" s="108">
        <f>'[3]df08-12'!GN16*100</f>
        <v>120.20058570998997</v>
      </c>
      <c r="F128" s="108">
        <f>'[3]df08-12'!HZ16*100</f>
        <v>105.83284497108995</v>
      </c>
      <c r="G128" s="108">
        <f>'[3]df13-18-1к'!ET18*100</f>
        <v>112.82879314586143</v>
      </c>
      <c r="H128" s="108">
        <f>'[3]df13-18-1к'!FY18*100</f>
        <v>111.31186140947598</v>
      </c>
      <c r="I128" s="156">
        <f>'[3]df13-18-1к'!HM18*100</f>
        <v>104.97714435606835</v>
      </c>
      <c r="J128" s="156">
        <f>'[3]df13-18-1к'!JE18*100</f>
        <v>116.50639384259411</v>
      </c>
      <c r="K128" s="156">
        <f>'[3]df13-18-1к'!KA18*100</f>
        <v>109.37158165125128</v>
      </c>
      <c r="L128" s="157">
        <f>'[3]df13-18-1к'!KW18*100</f>
        <v>100.61706218530131</v>
      </c>
      <c r="M128" s="108">
        <f>'[3]df04-07'!K16*100</f>
        <v>131.46944595352798</v>
      </c>
      <c r="N128" s="108">
        <f>'[3]df08-12'!C16*100</f>
        <v>83.53743687745775</v>
      </c>
      <c r="O128" s="108">
        <f>'[3]df08-12'!AQ16*100</f>
        <v>114.79977725721247</v>
      </c>
      <c r="P128" s="108">
        <f>'[3]df08-12'!BE16*100</f>
        <v>128.83135638996805</v>
      </c>
      <c r="Q128" s="108">
        <f>'[3]df08-12'!BS16*100</f>
        <v>109.28155462309648</v>
      </c>
      <c r="R128" s="108">
        <f>'[3]df08-12'!CG16*100</f>
        <v>104.4815789851304</v>
      </c>
      <c r="S128" s="108">
        <f>'[3]df13-18-1к'!AU18*100</f>
        <v>109.93632338643306</v>
      </c>
      <c r="T128" s="156">
        <f>'[3]df13-18-1к'!BK18*100</f>
        <v>104.72622058613641</v>
      </c>
      <c r="U128" s="108">
        <f>'[3]df13-18-1к'!CA18*100</f>
        <v>115.4123794402115</v>
      </c>
      <c r="V128" s="108">
        <f>'[3]df13-18-1к'!CQ18*100</f>
        <v>109.59522647416331</v>
      </c>
      <c r="W128" s="157">
        <f>'[3]df13-18-1к'!DG18*100</f>
        <v>100.53323279135755</v>
      </c>
      <c r="X128" s="107"/>
      <c r="Y128" s="107">
        <f>'[3]df13-18-1к'!JA18*100</f>
        <v>101.96257458008236</v>
      </c>
      <c r="Z128" s="108">
        <f>'[3]df13-18-1к'!JB18*100</f>
        <v>116.03981663546425</v>
      </c>
      <c r="AA128" s="108">
        <f>'[3]df13-18-1к'!JC18*100</f>
        <v>102.2900208129214</v>
      </c>
      <c r="AB128" s="157">
        <f>'[3]df13-18-1к'!JD18*100</f>
        <v>100.56151795505399</v>
      </c>
      <c r="AC128" s="158">
        <f t="shared" si="66"/>
        <v>116.50639384259411</v>
      </c>
      <c r="AD128" s="159">
        <f>'[3]df13-18-1к'!JF18*100</f>
        <v>107.74882273090232</v>
      </c>
      <c r="AE128" s="160">
        <f>'[3]df13-18-1к'!JG18*100</f>
        <v>115.66987509272654</v>
      </c>
      <c r="AF128" s="160">
        <f>'[3]df13-18-1к'!JH18*100</f>
        <v>117.81044708017194</v>
      </c>
      <c r="AG128" s="161">
        <f>'[3]df13-18-1к'!JI18*100</f>
        <v>124.24547007317743</v>
      </c>
      <c r="AH128" s="158">
        <f t="shared" si="63"/>
        <v>115.4123794402115</v>
      </c>
      <c r="AI128" s="162"/>
      <c r="AJ128" s="107">
        <f>'[3]df13-18-1к'!HN18*100</f>
        <v>101.32217871117723</v>
      </c>
      <c r="AK128" s="108">
        <f>'[3]df13-18-1к'!HO18*100</f>
        <v>105.50644293912417</v>
      </c>
      <c r="AL128" s="108">
        <f>'[3]df13-18-1к'!HP18*100</f>
        <v>104.93314690447568</v>
      </c>
      <c r="AM128" s="108">
        <f>'[3]df13-18-1к'!HQ18*100</f>
        <v>108.17874962859422</v>
      </c>
      <c r="AN128" s="156">
        <f t="shared" si="67"/>
        <v>104.97714435606835</v>
      </c>
      <c r="AO128" s="163">
        <f>'[3]df13-18-1к'!HI18*100</f>
        <v>94.21785655890406</v>
      </c>
      <c r="AP128" s="164">
        <f>'[3]df13-18-1к'!HJ18*100</f>
        <v>110.91086810524413</v>
      </c>
      <c r="AQ128" s="164">
        <f>'[3]df13-18-1к'!HK18*100</f>
        <v>104.28333732613795</v>
      </c>
      <c r="AR128" s="165">
        <f>'[3]df13-18-1к'!HL18*100</f>
        <v>93.748153013265991</v>
      </c>
      <c r="AS128" s="156">
        <f t="shared" si="65"/>
        <v>104.72622058613641</v>
      </c>
    </row>
    <row r="129" spans="1:45" s="4" customFormat="1" ht="42.6" hidden="1" customHeight="1" outlineLevel="1" x14ac:dyDescent="0.2">
      <c r="A129" s="175" t="s">
        <v>90</v>
      </c>
      <c r="B129" s="107">
        <f>'[3]df08-12'!CQ26*100</f>
        <v>110.67661106788439</v>
      </c>
      <c r="C129" s="108">
        <f>'[3]df08-12'!DY26*100</f>
        <v>82.511971168512474</v>
      </c>
      <c r="D129" s="108">
        <f>('[3]df08-12'!FH26*100)/100</f>
        <v>122.55476555789188</v>
      </c>
      <c r="E129" s="108">
        <f>'[3]df08-12'!GN26*100</f>
        <v>111.9089528334747</v>
      </c>
      <c r="F129" s="108">
        <f>'[3]df08-12'!HZ26*100</f>
        <v>95.101859556582696</v>
      </c>
      <c r="G129" s="108">
        <f>'[3]df13-18-1к'!ET29*100</f>
        <v>96.118477875979835</v>
      </c>
      <c r="H129" s="108">
        <f>'[3]df13-18-1к'!FY29*100</f>
        <v>110.3825203230584</v>
      </c>
      <c r="I129" s="156">
        <f>'[3]df13-18-1к'!HM29*100</f>
        <v>126.16695087198721</v>
      </c>
      <c r="J129" s="156">
        <f>'[3]df13-18-1к'!JE29*100</f>
        <v>110.7007020429667</v>
      </c>
      <c r="K129" s="156">
        <f>'[3]df13-18-1к'!KA29*100</f>
        <v>107.24323166573619</v>
      </c>
      <c r="L129" s="157">
        <f>'[3]df13-18-1к'!KW29*100</f>
        <v>104.53270114038389</v>
      </c>
      <c r="M129" s="108">
        <f>'[3]df04-07'!K26*100</f>
        <v>121.8783123037324</v>
      </c>
      <c r="N129" s="108">
        <f>'[3]df08-12'!C26*100</f>
        <v>89.277843365708804</v>
      </c>
      <c r="O129" s="108">
        <f>'[3]df08-12'!AQ26*100</f>
        <v>123.34675549516427</v>
      </c>
      <c r="P129" s="108">
        <f>'[3]df08-12'!BE26*100</f>
        <v>113.06398341493711</v>
      </c>
      <c r="Q129" s="108">
        <f>'[3]df08-12'!BS26*100</f>
        <v>96.357842731135321</v>
      </c>
      <c r="R129" s="108">
        <f>'[3]df08-12'!CG26*100</f>
        <v>95.423082502487205</v>
      </c>
      <c r="S129" s="108">
        <f>'[3]df13-18-1к'!AU29*100</f>
        <v>105.07287930508771</v>
      </c>
      <c r="T129" s="156">
        <f>'[3]df13-18-1к'!BK29*100</f>
        <v>127.08495634601643</v>
      </c>
      <c r="U129" s="108">
        <f>'[3]df13-18-1к'!CA29*100</f>
        <v>109.50750864482465</v>
      </c>
      <c r="V129" s="108">
        <f>'[3]df13-18-1к'!CQ29*100</f>
        <v>107.58642576571353</v>
      </c>
      <c r="W129" s="157">
        <f>'[3]df13-18-1к'!DG29*100</f>
        <v>105.87423980244913</v>
      </c>
      <c r="X129" s="107"/>
      <c r="Y129" s="107">
        <f>'[3]df13-18-1к'!JA29*100</f>
        <v>104.66250461734856</v>
      </c>
      <c r="Z129" s="108">
        <f>'[3]df13-18-1к'!JB29*100</f>
        <v>104.49108342659595</v>
      </c>
      <c r="AA129" s="108">
        <f>'[3]df13-18-1к'!JC29*100</f>
        <v>103.59370671126911</v>
      </c>
      <c r="AB129" s="157">
        <f>'[3]df13-18-1к'!JD29*100</f>
        <v>102.21265160807079</v>
      </c>
      <c r="AC129" s="158">
        <f t="shared" si="66"/>
        <v>110.7007020429667</v>
      </c>
      <c r="AD129" s="159">
        <f>'[3]df13-18-1к'!JF29*100</f>
        <v>101.36904320102435</v>
      </c>
      <c r="AE129" s="160">
        <f>'[3]df13-18-1к'!JG29*100</f>
        <v>113.20310148520967</v>
      </c>
      <c r="AF129" s="160">
        <f>'[3]df13-18-1к'!JH29*100</f>
        <v>114.10223356712332</v>
      </c>
      <c r="AG129" s="161">
        <f>'[3]df13-18-1к'!JI29*100</f>
        <v>113.98321057472647</v>
      </c>
      <c r="AH129" s="158">
        <f t="shared" si="63"/>
        <v>109.50750864482465</v>
      </c>
      <c r="AI129" s="162"/>
      <c r="AJ129" s="107">
        <f>'[3]df13-18-1к'!HN29*100</f>
        <v>143.53410451877772</v>
      </c>
      <c r="AK129" s="108">
        <f>'[3]df13-18-1к'!HO29*100</f>
        <v>127.34509272817331</v>
      </c>
      <c r="AL129" s="108">
        <f>'[3]df13-18-1к'!HP29*100</f>
        <v>124.76976970401665</v>
      </c>
      <c r="AM129" s="108">
        <f>'[3]df13-18-1к'!HQ29*100</f>
        <v>113.40807509748842</v>
      </c>
      <c r="AN129" s="156">
        <f t="shared" si="67"/>
        <v>126.16695087198721</v>
      </c>
      <c r="AO129" s="163">
        <f>'[3]df13-18-1к'!HI29*100</f>
        <v>119.91619244381904</v>
      </c>
      <c r="AP129" s="164">
        <f>'[3]df13-18-1к'!HJ29*100</f>
        <v>99.746336537346735</v>
      </c>
      <c r="AQ129" s="164">
        <f>'[3]df13-18-1к'!HK29*100</f>
        <v>98.685321598086546</v>
      </c>
      <c r="AR129" s="165">
        <f>'[3]df13-18-1к'!HL29*100</f>
        <v>99.433867873902273</v>
      </c>
      <c r="AS129" s="156">
        <f t="shared" si="65"/>
        <v>127.08495634601643</v>
      </c>
    </row>
    <row r="130" spans="1:45" ht="35.450000000000003" hidden="1" customHeight="1" outlineLevel="1" x14ac:dyDescent="0.2">
      <c r="A130" s="176" t="s">
        <v>91</v>
      </c>
      <c r="B130" s="107">
        <f>'[3]df08-12'!CQ28*100</f>
        <v>135.15109150871655</v>
      </c>
      <c r="C130" s="108">
        <f>'[3]df08-12'!DY28*100</f>
        <v>73.321099099962581</v>
      </c>
      <c r="D130" s="108">
        <f>('[3]df08-12'!FH28*100)/100</f>
        <v>121.52753079550931</v>
      </c>
      <c r="E130" s="108">
        <f>'[3]df08-12'!GN28*100</f>
        <v>115.73974114457141</v>
      </c>
      <c r="F130" s="108">
        <f>'[3]df08-12'!HZ28*100</f>
        <v>90.721160992497133</v>
      </c>
      <c r="G130" s="108">
        <f>'[3]df13-18-1к'!ET31*100</f>
        <v>99.026918462900909</v>
      </c>
      <c r="H130" s="108">
        <f>'[3]df13-18-1к'!FY31*100</f>
        <v>109.68803629428395</v>
      </c>
      <c r="I130" s="156">
        <f>'[3]df13-18-1к'!HM31*100</f>
        <v>120.06135021655835</v>
      </c>
      <c r="J130" s="156">
        <f>'[3]df13-18-1к'!JE31*100</f>
        <v>110.61030760743829</v>
      </c>
      <c r="K130" s="156">
        <f>'[3]df13-18-1к'!KA31*100</f>
        <v>106.86071397309638</v>
      </c>
      <c r="L130" s="157">
        <f>'[3]df13-18-1к'!KW31*100</f>
        <v>104.24908801660146</v>
      </c>
      <c r="M130" s="108">
        <f>'[3]df04-07'!K28*100</f>
        <v>132.75904769525582</v>
      </c>
      <c r="N130" s="108">
        <f>'[3]df08-12'!C28*100</f>
        <v>81.517112606835511</v>
      </c>
      <c r="O130" s="108">
        <f>'[3]df08-12'!AQ28*100</f>
        <v>118.52033515793474</v>
      </c>
      <c r="P130" s="108">
        <f>'[3]df08-12'!BE28*100</f>
        <v>115.17334034868925</v>
      </c>
      <c r="Q130" s="108">
        <f>'[3]df08-12'!BS28*100</f>
        <v>98.24781984791035</v>
      </c>
      <c r="R130" s="108">
        <f>'[3]df08-12'!CG28*100</f>
        <v>94.844752458794815</v>
      </c>
      <c r="S130" s="108">
        <f>'[3]df13-18-1к'!AU31*100</f>
        <v>104.43472777658636</v>
      </c>
      <c r="T130" s="156">
        <f>'[3]df13-18-1к'!BK31*100</f>
        <v>120.65216188727294</v>
      </c>
      <c r="U130" s="108">
        <f>'[3]df13-18-1к'!CA31*100</f>
        <v>109.27215989483376</v>
      </c>
      <c r="V130" s="108">
        <f>'[3]df13-18-1к'!CQ31*100</f>
        <v>107.31595660360934</v>
      </c>
      <c r="W130" s="157">
        <f>'[3]df13-18-1к'!DG31*100</f>
        <v>105.31194338715491</v>
      </c>
      <c r="X130" s="177"/>
      <c r="Y130" s="107">
        <f>'[3]df13-18-1к'!JA31*100</f>
        <v>101.9350487698578</v>
      </c>
      <c r="Z130" s="108">
        <f>'[3]df13-18-1к'!JB31*100</f>
        <v>104.41338151151531</v>
      </c>
      <c r="AA130" s="108">
        <f>'[3]df13-18-1к'!JC31*100</f>
        <v>102.99963512705668</v>
      </c>
      <c r="AB130" s="157">
        <f>'[3]df13-18-1к'!JD31*100</f>
        <v>102.63657831718191</v>
      </c>
      <c r="AC130" s="158">
        <f t="shared" si="66"/>
        <v>110.61030760743829</v>
      </c>
      <c r="AD130" s="159">
        <f>'[3]df13-18-1к'!JF31*100</f>
        <v>102.87067992723131</v>
      </c>
      <c r="AE130" s="160">
        <f>'[3]df13-18-1к'!JG31*100</f>
        <v>114.15238251918518</v>
      </c>
      <c r="AF130" s="160">
        <f>'[3]df13-18-1к'!JH31*100</f>
        <v>113.72743305470412</v>
      </c>
      <c r="AG130" s="161">
        <f>'[3]df13-18-1к'!JI31*100</f>
        <v>111.81813327941077</v>
      </c>
      <c r="AH130" s="158">
        <f t="shared" si="63"/>
        <v>109.27215989483376</v>
      </c>
      <c r="AI130" s="120"/>
      <c r="AJ130" s="107">
        <f>'[3]df13-18-1к'!HN31*100</f>
        <v>129.43073457211008</v>
      </c>
      <c r="AK130" s="108">
        <f>'[3]df13-18-1к'!HO31*100</f>
        <v>122.73062795768963</v>
      </c>
      <c r="AL130" s="108">
        <f>'[3]df13-18-1к'!HP31*100</f>
        <v>117.06911103325768</v>
      </c>
      <c r="AM130" s="108">
        <f>'[3]df13-18-1к'!HQ31*100</f>
        <v>112.61819092332568</v>
      </c>
      <c r="AN130" s="156">
        <f t="shared" si="67"/>
        <v>120.06135021655835</v>
      </c>
      <c r="AO130" s="163">
        <f>'[3]df13-18-1к'!HI31*100</f>
        <v>113.05215316384472</v>
      </c>
      <c r="AP130" s="164">
        <f>'[3]df13-18-1к'!HJ31*100</f>
        <v>102.74169809332159</v>
      </c>
      <c r="AQ130" s="164">
        <f>'[3]df13-18-1к'!HK31*100</f>
        <v>98.978693864855103</v>
      </c>
      <c r="AR130" s="165">
        <f>'[3]df13-18-1к'!HL31*100</f>
        <v>101.8321003229951</v>
      </c>
      <c r="AS130" s="156">
        <f t="shared" si="65"/>
        <v>120.65216188727294</v>
      </c>
    </row>
    <row r="131" spans="1:45" s="185" customFormat="1" ht="27" hidden="1" customHeight="1" outlineLevel="1" x14ac:dyDescent="0.2">
      <c r="A131" s="178" t="s">
        <v>92</v>
      </c>
      <c r="B131" s="179">
        <f>'[3]df08-12'!CQ33*100</f>
        <v>84.21530748435579</v>
      </c>
      <c r="C131" s="180">
        <f>'[3]df08-12'!DY33*100</f>
        <v>96.854150747592954</v>
      </c>
      <c r="D131" s="180">
        <f>('[3]df08-12'!FH33*100)/100</f>
        <v>129.35769799605714</v>
      </c>
      <c r="E131" s="180">
        <f>'[3]df08-12'!GN33*100</f>
        <v>106.44667278290629</v>
      </c>
      <c r="F131" s="180">
        <f>'[3]df08-12'!HZ33*100</f>
        <v>97.272609761309951</v>
      </c>
      <c r="G131" s="180">
        <f>'[3]df13-18-1к'!ET36*100</f>
        <v>94.812532247717272</v>
      </c>
      <c r="H131" s="180">
        <f>'[3]df13-18-1к'!FY36*100</f>
        <v>117.41869507114195</v>
      </c>
      <c r="I131" s="158">
        <f>'[3]df13-18-1к'!HM36*100</f>
        <v>141.73847763885612</v>
      </c>
      <c r="J131" s="158">
        <f>'[3]df13-18-1к'!JE36*100</f>
        <v>111.49220765796312</v>
      </c>
      <c r="K131" s="158">
        <f>'[3]df13-18-1к'!KA36*100</f>
        <v>107.07565324077397</v>
      </c>
      <c r="L131" s="181">
        <f>'[3]df13-18-1к'!KW36*100</f>
        <v>104.21958802582361</v>
      </c>
      <c r="M131" s="180">
        <f>'[3]df04-07'!K33*100</f>
        <v>101.17959678570109</v>
      </c>
      <c r="N131" s="180">
        <f>'[3]df08-12'!C33*100</f>
        <v>106.2702685026121</v>
      </c>
      <c r="O131" s="180">
        <f>'[3]df08-12'!AQ33*100</f>
        <v>136.2058930632229</v>
      </c>
      <c r="P131" s="180">
        <f>'[3]df08-12'!BE33*100</f>
        <v>112.86176468188502</v>
      </c>
      <c r="Q131" s="180">
        <f>'[3]df08-12'!BS33*100</f>
        <v>92.660159003216577</v>
      </c>
      <c r="R131" s="180">
        <f>'[3]df08-12'!CG33*100</f>
        <v>95.384112348599785</v>
      </c>
      <c r="S131" s="180">
        <f>'[3]df13-18-1к'!AU36*100</f>
        <v>109.05003704736774</v>
      </c>
      <c r="T131" s="158">
        <f>'[3]df13-18-1к'!BK36*100</f>
        <v>148.80333825713154</v>
      </c>
      <c r="U131" s="180">
        <f>'[3]df13-18-1к'!CA36*100</f>
        <v>109.10486501863437</v>
      </c>
      <c r="V131" s="180">
        <f>'[3]df13-18-1к'!CQ36*100</f>
        <v>106.9120672790058</v>
      </c>
      <c r="W131" s="181">
        <f>'[3]df13-18-1к'!DG36*100</f>
        <v>106.54601094500558</v>
      </c>
      <c r="X131" s="182"/>
      <c r="Y131" s="107">
        <f>'[3]df13-18-1к'!JA36*100</f>
        <v>111.68148055381496</v>
      </c>
      <c r="Z131" s="108">
        <f>'[3]df13-18-1к'!JB36*100</f>
        <v>105.51388284943239</v>
      </c>
      <c r="AA131" s="108">
        <f>'[3]df13-18-1к'!JC36*100</f>
        <v>105.27944320817446</v>
      </c>
      <c r="AB131" s="157">
        <f>'[3]df13-18-1к'!JD36*100</f>
        <v>100.81140674448676</v>
      </c>
      <c r="AC131" s="158">
        <f t="shared" si="66"/>
        <v>111.49220765796312</v>
      </c>
      <c r="AD131" s="159">
        <f>'[3]df13-18-1к'!JF36*100</f>
        <v>96.460291874424129</v>
      </c>
      <c r="AE131" s="160">
        <f>'[3]df13-18-1к'!JG36*100</f>
        <v>114.97406193890475</v>
      </c>
      <c r="AF131" s="160">
        <f>'[3]df13-18-1к'!JH36*100</f>
        <v>116.57667290468659</v>
      </c>
      <c r="AG131" s="161">
        <f>'[3]df13-18-1к'!JI36*100</f>
        <v>119.01725959760314</v>
      </c>
      <c r="AH131" s="158">
        <f t="shared" si="63"/>
        <v>109.10486501863437</v>
      </c>
      <c r="AI131" s="183"/>
      <c r="AJ131" s="107">
        <f>'[3]df13-18-1к'!HN36*100</f>
        <v>189.34371131457917</v>
      </c>
      <c r="AK131" s="108">
        <f>'[3]df13-18-1к'!HO36*100</f>
        <v>137.58026874495215</v>
      </c>
      <c r="AL131" s="108">
        <f>'[3]df13-18-1к'!HP36*100</f>
        <v>140.30399639501886</v>
      </c>
      <c r="AM131" s="108">
        <f>'[3]df13-18-1к'!HQ36*100</f>
        <v>115.73311382646267</v>
      </c>
      <c r="AN131" s="184">
        <f t="shared" si="67"/>
        <v>141.73847763885612</v>
      </c>
      <c r="AO131" s="163">
        <f>'[3]df13-18-1к'!HI36*100</f>
        <v>141.71708175699956</v>
      </c>
      <c r="AP131" s="164">
        <f>'[3]df13-18-1к'!HJ36*100</f>
        <v>90.993491589720904</v>
      </c>
      <c r="AQ131" s="164">
        <f>'[3]df13-18-1к'!HK36*100</f>
        <v>97.285496073301914</v>
      </c>
      <c r="AR131" s="165">
        <f>'[3]df13-18-1к'!HL36*100</f>
        <v>93.223945331153956</v>
      </c>
      <c r="AS131" s="184">
        <f t="shared" si="65"/>
        <v>148.80333825713154</v>
      </c>
    </row>
    <row r="132" spans="1:45" ht="37.9" hidden="1" customHeight="1" outlineLevel="1" x14ac:dyDescent="0.2">
      <c r="A132" s="176" t="s">
        <v>93</v>
      </c>
      <c r="B132" s="107">
        <f>'[3]df08-12'!CQ34*100</f>
        <v>112.66181813699822</v>
      </c>
      <c r="C132" s="108">
        <f>'[3]df08-12'!DY34*100</f>
        <v>101.01151559501736</v>
      </c>
      <c r="D132" s="108">
        <f>('[3]df08-12'!FH34*100)/100</f>
        <v>105.37862549523886</v>
      </c>
      <c r="E132" s="108">
        <f>'[3]df08-12'!GN34*100</f>
        <v>111.49443942959527</v>
      </c>
      <c r="F132" s="108">
        <f>'[3]df08-12'!HZ34*100</f>
        <v>102.00010754903761</v>
      </c>
      <c r="G132" s="108">
        <f>'[3]df13-18-1к'!ET37*100</f>
        <v>94.161327476886726</v>
      </c>
      <c r="H132" s="108">
        <f>'[3]df13-18-1к'!FY37*100</f>
        <v>102.3313343116484</v>
      </c>
      <c r="I132" s="156">
        <f>'[3]df13-18-1к'!HM37*100</f>
        <v>119.13153518212552</v>
      </c>
      <c r="J132" s="156">
        <f>'[3]df13-18-1к'!JE37*100</f>
        <v>109.31008832633144</v>
      </c>
      <c r="K132" s="156">
        <f>'[3]df13-18-1к'!KA37*100</f>
        <v>108.93223725616832</v>
      </c>
      <c r="L132" s="157">
        <f>'[3]df13-18-1к'!KW37*100</f>
        <v>106.15864874992174</v>
      </c>
      <c r="M132" s="108">
        <f>'[3]df04-07'!K34*100</f>
        <v>118.34656053269343</v>
      </c>
      <c r="N132" s="108">
        <f>'[3]df08-12'!C34*100</f>
        <v>102.8647604303397</v>
      </c>
      <c r="O132" s="108">
        <f>'[3]df08-12'!AQ34*100</f>
        <v>110.65518232617053</v>
      </c>
      <c r="P132" s="108">
        <f>'[3]df08-12'!BE34*100</f>
        <v>108.81715612500456</v>
      </c>
      <c r="Q132" s="108">
        <f>'[3]df08-12'!BS34*100</f>
        <v>101.31768596490107</v>
      </c>
      <c r="R132" s="108">
        <f>'[3]df08-12'!CG34*100</f>
        <v>100.33585359481376</v>
      </c>
      <c r="S132" s="108">
        <f>'[3]df13-18-1к'!AU37*100</f>
        <v>101.9038551278103</v>
      </c>
      <c r="T132" s="156">
        <f>'[3]df13-18-1к'!BK37*100</f>
        <v>113.20022438349666</v>
      </c>
      <c r="U132" s="108">
        <f>'[3]df13-18-1к'!CA37*100</f>
        <v>109.36857522295722</v>
      </c>
      <c r="V132" s="108">
        <f>'[3]df13-18-1к'!CQ37*100</f>
        <v>109.46951295635472</v>
      </c>
      <c r="W132" s="157">
        <f>'[3]df13-18-1к'!DG37*100</f>
        <v>106.5829544025958</v>
      </c>
      <c r="X132" s="177"/>
      <c r="Y132" s="107">
        <f>'[3]df13-18-1к'!JA37*100</f>
        <v>102.52307342424018</v>
      </c>
      <c r="Z132" s="108">
        <f>'[3]df13-18-1к'!JB37*100</f>
        <v>103.07732603730099</v>
      </c>
      <c r="AA132" s="108">
        <f>'[3]df13-18-1к'!JC37*100</f>
        <v>102.8571201115405</v>
      </c>
      <c r="AB132" s="157">
        <f>'[3]df13-18-1к'!JD37*100</f>
        <v>103.05688857166678</v>
      </c>
      <c r="AC132" s="158">
        <f t="shared" si="66"/>
        <v>109.31008832633144</v>
      </c>
      <c r="AD132" s="159">
        <f>'[3]df13-18-1к'!JF37*100</f>
        <v>107.31274882144004</v>
      </c>
      <c r="AE132" s="160">
        <f>'[3]df13-18-1к'!JG37*100</f>
        <v>107.3582886907604</v>
      </c>
      <c r="AF132" s="160">
        <f>'[3]df13-18-1к'!JH37*100</f>
        <v>110.68348863342956</v>
      </c>
      <c r="AG132" s="161">
        <f>'[3]df13-18-1к'!JI37*100</f>
        <v>111.46004865155427</v>
      </c>
      <c r="AH132" s="158">
        <f t="shared" si="63"/>
        <v>109.36857522295722</v>
      </c>
      <c r="AI132" s="120"/>
      <c r="AJ132" s="107">
        <f>'[3]df13-18-1к'!HN37*100</f>
        <v>116.61465167482064</v>
      </c>
      <c r="AK132" s="108">
        <f>'[3]df13-18-1к'!HO37*100</f>
        <v>126.01616483246416</v>
      </c>
      <c r="AL132" s="108">
        <f>'[3]df13-18-1к'!HP37*100</f>
        <v>122.95871203281166</v>
      </c>
      <c r="AM132" s="108">
        <f>'[3]df13-18-1к'!HQ37*100</f>
        <v>111.75302774679108</v>
      </c>
      <c r="AN132" s="156">
        <f t="shared" si="67"/>
        <v>119.13153518212552</v>
      </c>
      <c r="AO132" s="163">
        <f>'[3]df13-18-1к'!HI37*100</f>
        <v>108.39103551385702</v>
      </c>
      <c r="AP132" s="164">
        <f>'[3]df13-18-1к'!HJ37*100</f>
        <v>103.03360209185742</v>
      </c>
      <c r="AQ132" s="164">
        <f>'[3]df13-18-1к'!HK37*100</f>
        <v>99.767043225450109</v>
      </c>
      <c r="AR132" s="165">
        <f>'[3]df13-18-1к'!HL37*100</f>
        <v>101.82718034267013</v>
      </c>
      <c r="AS132" s="156">
        <f t="shared" si="65"/>
        <v>113.20022438349666</v>
      </c>
    </row>
    <row r="133" spans="1:45" ht="43.15" hidden="1" customHeight="1" outlineLevel="1" x14ac:dyDescent="0.2">
      <c r="A133" s="186" t="s">
        <v>94</v>
      </c>
      <c r="B133" s="107">
        <f>'[3]df08-12'!CQ35*100</f>
        <v>129.78384179730537</v>
      </c>
      <c r="C133" s="108">
        <f>'[3]df08-12'!DY35*100</f>
        <v>90.536092488787901</v>
      </c>
      <c r="D133" s="108">
        <f>('[3]df08-12'!FH35*100)/100</f>
        <v>113.15265138699786</v>
      </c>
      <c r="E133" s="108">
        <f>'[3]df08-12'!GN35*100</f>
        <v>116.89998108189452</v>
      </c>
      <c r="F133" s="108">
        <f>'[3]df08-12'!HZ35*100</f>
        <v>101.93467544633843</v>
      </c>
      <c r="G133" s="108">
        <f>'[3]df13-18-1к'!ET38*100</f>
        <v>96.466931944221315</v>
      </c>
      <c r="H133" s="108">
        <f>'[3]df13-18-1к'!FY38*100</f>
        <v>106.91559531594632</v>
      </c>
      <c r="I133" s="156">
        <f>'[3]df13-18-1к'!HM38*100</f>
        <v>120.01322694826754</v>
      </c>
      <c r="J133" s="156">
        <f>'[3]df13-18-1к'!JE38*100</f>
        <v>110.16917314728309</v>
      </c>
      <c r="K133" s="156">
        <f>'[3]df13-18-1к'!KA38*100</f>
        <v>107.47017974711051</v>
      </c>
      <c r="L133" s="157">
        <f>'[3]df13-18-1к'!KW38*100</f>
        <v>105.0827617123137</v>
      </c>
      <c r="M133" s="108">
        <f>'[3]df04-07'!K35*100</f>
        <v>124.07662223732869</v>
      </c>
      <c r="N133" s="108">
        <f>'[3]df08-12'!C35*100</f>
        <v>92.687847272805243</v>
      </c>
      <c r="O133" s="108">
        <f>'[3]df08-12'!AQ35*100</f>
        <v>113.57613261397152</v>
      </c>
      <c r="P133" s="108">
        <f>'[3]df08-12'!BE35*100</f>
        <v>119.18313453605724</v>
      </c>
      <c r="Q133" s="108">
        <f>'[3]df08-12'!BS35*100</f>
        <v>104.1575668174759</v>
      </c>
      <c r="R133" s="108">
        <f>'[3]df08-12'!CG35*100</f>
        <v>101.33312539631399</v>
      </c>
      <c r="S133" s="108">
        <f>'[3]df13-18-1к'!AU38*100</f>
        <v>105.69071056350813</v>
      </c>
      <c r="T133" s="156">
        <f>'[3]df13-18-1к'!BK38*100</f>
        <v>116.99539764932673</v>
      </c>
      <c r="U133" s="108">
        <f>'[3]df13-18-1к'!CA38*100</f>
        <v>111.13860751660165</v>
      </c>
      <c r="V133" s="108">
        <f>'[3]df13-18-1к'!CQ38*100</f>
        <v>107.79429879614433</v>
      </c>
      <c r="W133" s="157">
        <f>'[3]df13-18-1к'!DG38*100</f>
        <v>105.59803210409883</v>
      </c>
      <c r="X133" s="177"/>
      <c r="Y133" s="107">
        <f>'[3]df13-18-1к'!JA38*100</f>
        <v>102.96900612507936</v>
      </c>
      <c r="Z133" s="108">
        <f>'[3]df13-18-1к'!JB38*100</f>
        <v>103.15293554991432</v>
      </c>
      <c r="AA133" s="108">
        <f>'[3]df13-18-1к'!JC38*100</f>
        <v>101.04737066092862</v>
      </c>
      <c r="AB133" s="157">
        <f>'[3]df13-18-1к'!JD38*100</f>
        <v>101.77368236154638</v>
      </c>
      <c r="AC133" s="158">
        <f t="shared" si="66"/>
        <v>110.16917314728309</v>
      </c>
      <c r="AD133" s="159">
        <f>'[3]df13-18-1к'!JF38*100</f>
        <v>110.6021523563148</v>
      </c>
      <c r="AE133" s="160">
        <f>'[3]df13-18-1к'!JG38*100</f>
        <v>114.15373023518829</v>
      </c>
      <c r="AF133" s="160">
        <f>'[3]df13-18-1к'!JH38*100</f>
        <v>108.83332022782379</v>
      </c>
      <c r="AG133" s="161">
        <f>'[3]df13-18-1к'!JI38*100</f>
        <v>107.52997364074375</v>
      </c>
      <c r="AH133" s="158">
        <f t="shared" si="63"/>
        <v>111.13860751660165</v>
      </c>
      <c r="AI133" s="120"/>
      <c r="AJ133" s="107">
        <f>'[3]df13-18-1к'!HN38*100</f>
        <v>122.22552540774494</v>
      </c>
      <c r="AK133" s="108">
        <f>'[3]df13-18-1к'!HO38*100</f>
        <v>119.76740751678294</v>
      </c>
      <c r="AL133" s="108">
        <f>'[3]df13-18-1к'!HP38*100</f>
        <v>122.31849573767821</v>
      </c>
      <c r="AM133" s="108">
        <f>'[3]df13-18-1к'!HQ38*100</f>
        <v>116.45873516117243</v>
      </c>
      <c r="AN133" s="156">
        <f t="shared" si="67"/>
        <v>120.01322694826754</v>
      </c>
      <c r="AO133" s="163">
        <f>'[3]df13-18-1к'!HI38*100</f>
        <v>108.5666617683884</v>
      </c>
      <c r="AP133" s="164">
        <f>'[3]df13-18-1к'!HJ38*100</f>
        <v>102.79542113387208</v>
      </c>
      <c r="AQ133" s="164">
        <f>'[3]df13-18-1к'!HK38*100</f>
        <v>103.48349361896068</v>
      </c>
      <c r="AR133" s="165">
        <f>'[3]df13-18-1к'!HL38*100</f>
        <v>102.67230861926417</v>
      </c>
      <c r="AS133" s="156">
        <f t="shared" si="65"/>
        <v>116.99539764932673</v>
      </c>
    </row>
    <row r="134" spans="1:45" ht="60.6" hidden="1" customHeight="1" outlineLevel="1" x14ac:dyDescent="0.2">
      <c r="A134" s="186" t="s">
        <v>95</v>
      </c>
      <c r="B134" s="107">
        <f>'[3]df08-12'!CQ39*100</f>
        <v>113.12837178401676</v>
      </c>
      <c r="C134" s="108">
        <f>'[3]df08-12'!DY39*100</f>
        <v>119.09411943116022</v>
      </c>
      <c r="D134" s="108">
        <f>('[3]df08-12'!FH39*100)/100</f>
        <v>109.42988470516293</v>
      </c>
      <c r="E134" s="108">
        <f>'[3]df08-12'!GN39*100</f>
        <v>112.86481714365397</v>
      </c>
      <c r="F134" s="108">
        <f>'[3]df08-12'!HZ39*100</f>
        <v>104.76915900892966</v>
      </c>
      <c r="G134" s="108">
        <f>'[3]df13-18-1к'!ET42*100</f>
        <v>106.79840411621898</v>
      </c>
      <c r="H134" s="108">
        <f>'[3]df13-18-1к'!FY42*100</f>
        <v>98.866962037484257</v>
      </c>
      <c r="I134" s="156">
        <f>'[3]df13-18-1к'!HM42*100</f>
        <v>119.35092223913956</v>
      </c>
      <c r="J134" s="156">
        <f>'[3]df13-18-1к'!JE42*100</f>
        <v>113.51281603907637</v>
      </c>
      <c r="K134" s="156">
        <f>'[3]df13-18-1к'!KA42*100</f>
        <v>107.80554090954028</v>
      </c>
      <c r="L134" s="157">
        <f>'[3]df13-18-1к'!KW42*100</f>
        <v>105.62511861335267</v>
      </c>
      <c r="M134" s="108">
        <f>'[3]df04-07'!K39*100</f>
        <v>114.73298006807566</v>
      </c>
      <c r="N134" s="108">
        <f>'[3]df08-12'!C39*100</f>
        <v>105.1867865466735</v>
      </c>
      <c r="O134" s="108">
        <f>'[3]df08-12'!AQ39*100</f>
        <v>106.3042761272541</v>
      </c>
      <c r="P134" s="108">
        <f>'[3]df08-12'!BE39*100</f>
        <v>109.0239890085446</v>
      </c>
      <c r="Q134" s="108">
        <f>'[3]df08-12'!BS39*100</f>
        <v>104.05079131772452</v>
      </c>
      <c r="R134" s="108">
        <f>'[3]df08-12'!CG39*100</f>
        <v>101.67391576580836</v>
      </c>
      <c r="S134" s="108">
        <f>'[3]df13-18-1к'!AU42*100</f>
        <v>103.62613530947822</v>
      </c>
      <c r="T134" s="156">
        <f>'[3]df13-18-1к'!BK42*100</f>
        <v>114.0540385157182</v>
      </c>
      <c r="U134" s="108">
        <f>'[3]df13-18-1к'!CA42*100</f>
        <v>110.37296840383223</v>
      </c>
      <c r="V134" s="108">
        <f>'[3]df13-18-1к'!CQ42*100</f>
        <v>107.61177063098894</v>
      </c>
      <c r="W134" s="157">
        <f>'[3]df13-18-1к'!DG42*100</f>
        <v>105.78292867925656</v>
      </c>
      <c r="X134" s="177"/>
      <c r="Y134" s="107">
        <f>'[3]df13-18-1к'!JA42*100</f>
        <v>101.82600382647506</v>
      </c>
      <c r="Z134" s="108">
        <f>'[3]df13-18-1к'!JB42*100</f>
        <v>102.7539495799852</v>
      </c>
      <c r="AA134" s="108">
        <f>'[3]df13-18-1к'!JC42*100</f>
        <v>101.84265029312496</v>
      </c>
      <c r="AB134" s="157">
        <f>'[3]df13-18-1к'!JD42*100</f>
        <v>101.76142110986063</v>
      </c>
      <c r="AC134" s="158">
        <f t="shared" si="66"/>
        <v>113.51281603907637</v>
      </c>
      <c r="AD134" s="159">
        <f>'[3]df13-18-1к'!JF42*100</f>
        <v>110.60879088474771</v>
      </c>
      <c r="AE134" s="160">
        <f>'[3]df13-18-1к'!JG42*100</f>
        <v>122.5339490343964</v>
      </c>
      <c r="AF134" s="160">
        <f>'[3]df13-18-1к'!JH42*100</f>
        <v>114.00591960167692</v>
      </c>
      <c r="AG134" s="161">
        <f>'[3]df13-18-1к'!JI42*100</f>
        <v>108.87109949934464</v>
      </c>
      <c r="AH134" s="158">
        <f t="shared" si="63"/>
        <v>110.37296840383223</v>
      </c>
      <c r="AI134" s="120"/>
      <c r="AJ134" s="107">
        <f>'[3]df13-18-1к'!HN42*100</f>
        <v>115.21236549451861</v>
      </c>
      <c r="AK134" s="108">
        <f>'[3]df13-18-1к'!HO42*100</f>
        <v>117.7906116660276</v>
      </c>
      <c r="AL134" s="108">
        <f>'[3]df13-18-1к'!HP42*100</f>
        <v>119.18866384842268</v>
      </c>
      <c r="AM134" s="108">
        <f>'[3]df13-18-1к'!HQ42*100</f>
        <v>122.97259411416279</v>
      </c>
      <c r="AN134" s="156">
        <f t="shared" si="67"/>
        <v>119.35092223913956</v>
      </c>
      <c r="AO134" s="163">
        <f>'[3]df13-18-1к'!HI42*100</f>
        <v>106.31411108330356</v>
      </c>
      <c r="AP134" s="164">
        <f>'[3]df13-18-1к'!HJ42*100</f>
        <v>102.40846392876057</v>
      </c>
      <c r="AQ134" s="164">
        <f>'[3]df13-18-1к'!HK42*100</f>
        <v>104.54807395168586</v>
      </c>
      <c r="AR134" s="165">
        <f>'[3]df13-18-1к'!HL42*100</f>
        <v>102.55772270274544</v>
      </c>
      <c r="AS134" s="156">
        <f t="shared" si="65"/>
        <v>114.0540385157182</v>
      </c>
    </row>
    <row r="135" spans="1:45" ht="28.9" hidden="1" customHeight="1" outlineLevel="1" x14ac:dyDescent="0.2">
      <c r="A135" s="176" t="s">
        <v>96</v>
      </c>
      <c r="B135" s="107"/>
      <c r="C135" s="108"/>
      <c r="D135" s="108">
        <v>0</v>
      </c>
      <c r="E135" s="108"/>
      <c r="F135" s="108"/>
      <c r="G135" s="108"/>
      <c r="H135" s="108"/>
      <c r="I135" s="156"/>
      <c r="J135" s="156"/>
      <c r="K135" s="156"/>
      <c r="L135" s="157"/>
      <c r="M135" s="108"/>
      <c r="N135" s="108"/>
      <c r="O135" s="108"/>
      <c r="P135" s="108"/>
      <c r="Q135" s="108"/>
      <c r="R135" s="108"/>
      <c r="S135" s="108"/>
      <c r="T135" s="156"/>
      <c r="U135" s="108"/>
      <c r="V135" s="108"/>
      <c r="W135" s="157"/>
      <c r="X135" s="177"/>
      <c r="Y135" s="107"/>
      <c r="Z135" s="108"/>
      <c r="AA135" s="108"/>
      <c r="AB135" s="157"/>
      <c r="AC135" s="158"/>
      <c r="AD135" s="159"/>
      <c r="AE135" s="160"/>
      <c r="AF135" s="160"/>
      <c r="AG135" s="161"/>
      <c r="AH135" s="158"/>
      <c r="AI135" s="120"/>
      <c r="AJ135" s="107"/>
      <c r="AK135" s="108"/>
      <c r="AL135" s="108"/>
      <c r="AM135" s="108"/>
      <c r="AN135" s="156"/>
      <c r="AO135" s="163"/>
      <c r="AP135" s="164"/>
      <c r="AQ135" s="164"/>
      <c r="AR135" s="165"/>
      <c r="AS135" s="156"/>
    </row>
    <row r="136" spans="1:45" ht="15.6" hidden="1" customHeight="1" outlineLevel="1" x14ac:dyDescent="0.2">
      <c r="A136" s="166" t="s">
        <v>97</v>
      </c>
      <c r="B136" s="107"/>
      <c r="C136" s="108"/>
      <c r="D136" s="108">
        <v>0</v>
      </c>
      <c r="E136" s="108"/>
      <c r="F136" s="108"/>
      <c r="G136" s="108"/>
      <c r="H136" s="108"/>
      <c r="I136" s="156"/>
      <c r="J136" s="156"/>
      <c r="K136" s="156"/>
      <c r="L136" s="157"/>
      <c r="M136" s="108"/>
      <c r="N136" s="108"/>
      <c r="O136" s="108"/>
      <c r="P136" s="108"/>
      <c r="Q136" s="108"/>
      <c r="R136" s="108"/>
      <c r="S136" s="108"/>
      <c r="T136" s="156"/>
      <c r="U136" s="108"/>
      <c r="V136" s="108"/>
      <c r="W136" s="157"/>
      <c r="X136" s="177"/>
      <c r="Y136" s="107"/>
      <c r="Z136" s="108"/>
      <c r="AA136" s="108"/>
      <c r="AB136" s="157"/>
      <c r="AC136" s="158"/>
      <c r="AD136" s="159"/>
      <c r="AE136" s="160"/>
      <c r="AF136" s="160"/>
      <c r="AG136" s="161"/>
      <c r="AH136" s="158"/>
      <c r="AI136" s="120"/>
      <c r="AJ136" s="107"/>
      <c r="AK136" s="108"/>
      <c r="AL136" s="108"/>
      <c r="AM136" s="108"/>
      <c r="AN136" s="156"/>
      <c r="AO136" s="163"/>
      <c r="AP136" s="164"/>
      <c r="AQ136" s="164"/>
      <c r="AR136" s="165"/>
      <c r="AS136" s="156"/>
    </row>
    <row r="137" spans="1:45" ht="27" hidden="1" customHeight="1" outlineLevel="1" x14ac:dyDescent="0.2">
      <c r="A137" s="175" t="s">
        <v>98</v>
      </c>
      <c r="B137" s="107">
        <f>'[3]df08-12'!CQ46*100</f>
        <v>106.60770908727216</v>
      </c>
      <c r="C137" s="108">
        <f>'[3]df08-12'!DY46*100</f>
        <v>103.80634316682161</v>
      </c>
      <c r="D137" s="108">
        <f>('[3]df08-12'!FH46*100)/100</f>
        <v>105.65935368997374</v>
      </c>
      <c r="E137" s="108">
        <f>'[3]df08-12'!GN46*100</f>
        <v>106.84745861981015</v>
      </c>
      <c r="F137" s="108">
        <f>'[3]df08-12'!HZ46*100</f>
        <v>111.52901571444423</v>
      </c>
      <c r="G137" s="108">
        <f>'[3]df13-18-1к'!ET49*100</f>
        <v>97.627388796508967</v>
      </c>
      <c r="H137" s="108">
        <f>'[3]df13-18-1к'!FY49*100</f>
        <v>118.60829654374736</v>
      </c>
      <c r="I137" s="156">
        <f>'[3]df13-18-1к'!HM49*100</f>
        <v>117.38279447856574</v>
      </c>
      <c r="J137" s="156">
        <f>'[3]df13-18-1к'!JE49*100</f>
        <v>110.85062023607549</v>
      </c>
      <c r="K137" s="156">
        <f>'[3]df13-18-1к'!KA49*100</f>
        <v>107.34516962044903</v>
      </c>
      <c r="L137" s="157">
        <f>'[3]df13-18-1к'!KW49*100</f>
        <v>104.90826913366416</v>
      </c>
      <c r="M137" s="108">
        <f>'[3]df04-07'!K46*100</f>
        <v>117.13491634007151</v>
      </c>
      <c r="N137" s="108">
        <f>'[3]df08-12'!C46*100</f>
        <v>95.848750944653801</v>
      </c>
      <c r="O137" s="108">
        <f>'[3]df08-12'!AQ46*100</f>
        <v>101.84995884669317</v>
      </c>
      <c r="P137" s="108">
        <f>'[3]df08-12'!BE46*100</f>
        <v>111.30090829646477</v>
      </c>
      <c r="Q137" s="108">
        <f>'[3]df08-12'!BS46*100</f>
        <v>104.05491863237373</v>
      </c>
      <c r="R137" s="108">
        <f>'[3]df08-12'!CG46*100</f>
        <v>103.57116279906585</v>
      </c>
      <c r="S137" s="108">
        <f>'[3]df13-18-1к'!AU49*100</f>
        <v>102.6905604709054</v>
      </c>
      <c r="T137" s="156">
        <f>'[3]df13-18-1к'!BK49*100</f>
        <v>110.2120917689948</v>
      </c>
      <c r="U137" s="108">
        <f>'[3]df13-18-1к'!CA49*100</f>
        <v>108.86456563289732</v>
      </c>
      <c r="V137" s="108">
        <f>'[3]df13-18-1к'!CQ49*100</f>
        <v>108.24357623321978</v>
      </c>
      <c r="W137" s="157">
        <f>'[3]df13-18-1к'!DG49*100</f>
        <v>106.30014277218561</v>
      </c>
      <c r="X137" s="177"/>
      <c r="Y137" s="107">
        <f>'[3]df13-18-1к'!JA49*100</f>
        <v>102.54840363804965</v>
      </c>
      <c r="Z137" s="108">
        <f>'[3]df13-18-1к'!JB49*100</f>
        <v>102.55203537929248</v>
      </c>
      <c r="AA137" s="108">
        <f>'[3]df13-18-1к'!JC49*100</f>
        <v>101.93327584441514</v>
      </c>
      <c r="AB137" s="157">
        <f>'[3]df13-18-1к'!JD49*100</f>
        <v>102.75669923424908</v>
      </c>
      <c r="AC137" s="158">
        <f t="shared" ref="AC137:AC142" si="68">J137</f>
        <v>110.85062023607549</v>
      </c>
      <c r="AD137" s="159">
        <f>'[3]df13-18-1к'!JF49*100</f>
        <v>107.22312710750579</v>
      </c>
      <c r="AE137" s="160">
        <f>'[3]df13-18-1к'!JG49*100</f>
        <v>116.76356749953094</v>
      </c>
      <c r="AF137" s="160">
        <f>'[3]df13-18-1к'!JH49*100</f>
        <v>109.75472050497086</v>
      </c>
      <c r="AG137" s="161">
        <f>'[3]df13-18-1к'!JI49*100</f>
        <v>110.00649882578037</v>
      </c>
      <c r="AH137" s="158">
        <f>U137</f>
        <v>108.86456563289732</v>
      </c>
      <c r="AI137" s="120"/>
      <c r="AJ137" s="107">
        <f>'[3]df13-18-1к'!HN49*100</f>
        <v>123.31906583882211</v>
      </c>
      <c r="AK137" s="108">
        <f>'[3]df13-18-1к'!HO49*100</f>
        <v>114.95526975961927</v>
      </c>
      <c r="AL137" s="108">
        <f>'[3]df13-18-1к'!HP49*100</f>
        <v>117.28854818676369</v>
      </c>
      <c r="AM137" s="108">
        <f>'[3]df13-18-1к'!HQ49*100</f>
        <v>114.65408586628362</v>
      </c>
      <c r="AN137" s="156">
        <f t="shared" ref="AN137:AN142" si="69">I137</f>
        <v>117.38279447856574</v>
      </c>
      <c r="AO137" s="163">
        <f>'[3]df13-18-1к'!HI49*100</f>
        <v>105.78896205602449</v>
      </c>
      <c r="AP137" s="164">
        <f>'[3]df13-18-1к'!HJ49*100</f>
        <v>104.00885900401148</v>
      </c>
      <c r="AQ137" s="164">
        <f>'[3]df13-18-1к'!HK49*100</f>
        <v>99.978884534287403</v>
      </c>
      <c r="AR137" s="165">
        <f>'[3]df13-18-1к'!HL49*100</f>
        <v>101.97377061565203</v>
      </c>
      <c r="AS137" s="156">
        <f>T137</f>
        <v>110.2120917689948</v>
      </c>
    </row>
    <row r="138" spans="1:45" ht="25.9" hidden="1" customHeight="1" outlineLevel="1" x14ac:dyDescent="0.2">
      <c r="A138" s="166" t="s">
        <v>34</v>
      </c>
      <c r="B138" s="107">
        <f>'[3]df08-12'!CQ47*100</f>
        <v>109.93981145596294</v>
      </c>
      <c r="C138" s="108">
        <f>'[3]df08-12'!DY47*100</f>
        <v>105.29740656115723</v>
      </c>
      <c r="D138" s="108">
        <f>('[3]df08-12'!FH47*100)/100</f>
        <v>115.15196808426361</v>
      </c>
      <c r="E138" s="108">
        <f>'[3]df08-12'!GN47*100</f>
        <v>110.6078535207327</v>
      </c>
      <c r="F138" s="108">
        <f>'[3]df08-12'!HZ47*100</f>
        <v>90.503603911314826</v>
      </c>
      <c r="G138" s="108">
        <f>'[3]df13-18-1к'!ET50*100</f>
        <v>109.10004089423259</v>
      </c>
      <c r="H138" s="108">
        <f>'[3]df13-18-1к'!FY50*100</f>
        <v>109.18753526500484</v>
      </c>
      <c r="I138" s="156">
        <f>'[3]df13-18-1к'!HM50*100</f>
        <v>147.5674136781011</v>
      </c>
      <c r="J138" s="156">
        <f>'[3]df13-18-1к'!JE50*100</f>
        <v>114.17290882465178</v>
      </c>
      <c r="K138" s="156">
        <f>'[3]df13-18-1к'!KA50*100</f>
        <v>107.10170106204959</v>
      </c>
      <c r="L138" s="157">
        <f>'[3]df13-18-1к'!KW50*100</f>
        <v>105.16951976832803</v>
      </c>
      <c r="M138" s="108">
        <f>'[3]df04-07'!K47*100-0.1</f>
        <v>107.66164048954553</v>
      </c>
      <c r="N138" s="108">
        <f>'[3]df08-12'!C47*100</f>
        <v>99.203607491476674</v>
      </c>
      <c r="O138" s="108">
        <f>'[3]df08-12'!AQ47*100</f>
        <v>113.7930350958668</v>
      </c>
      <c r="P138" s="108">
        <f>'[3]df08-12'!BE47*100</f>
        <v>115.03546941953377</v>
      </c>
      <c r="Q138" s="108">
        <f>'[3]df08-12'!BS47*100</f>
        <v>97.985093523149729</v>
      </c>
      <c r="R138" s="108">
        <f>'[3]df08-12'!CG47*100</f>
        <v>101.35467987284048</v>
      </c>
      <c r="S138" s="108">
        <f>'[3]df13-18-1к'!AU50*100</f>
        <v>100.83080204669574</v>
      </c>
      <c r="T138" s="156">
        <f>'[3]df13-18-1к'!BK50*100</f>
        <v>118.9104177877324</v>
      </c>
      <c r="U138" s="108">
        <f>'[3]df13-18-1к'!CA50*100</f>
        <v>112.971571317083</v>
      </c>
      <c r="V138" s="108">
        <f>'[3]df13-18-1к'!CQ50*100</f>
        <v>107.51740825332929</v>
      </c>
      <c r="W138" s="157">
        <f>'[3]df13-18-1к'!DG50*100</f>
        <v>105.83110248104867</v>
      </c>
      <c r="X138" s="177"/>
      <c r="Y138" s="107">
        <f>'[3]df13-18-1к'!JA50*100</f>
        <v>103.32000693201699</v>
      </c>
      <c r="Z138" s="108">
        <f>'[3]df13-18-1к'!JB50*100</f>
        <v>100.36707782956059</v>
      </c>
      <c r="AA138" s="108">
        <f>'[3]df13-18-1к'!JC50*100</f>
        <v>102.99445621997553</v>
      </c>
      <c r="AB138" s="157">
        <f>'[3]df13-18-1к'!JD50*100</f>
        <v>101.75543048786888</v>
      </c>
      <c r="AC138" s="158">
        <f t="shared" si="68"/>
        <v>114.17290882465178</v>
      </c>
      <c r="AD138" s="159">
        <f>'[3]df13-18-1к'!JF50*100</f>
        <v>118.19579003253635</v>
      </c>
      <c r="AE138" s="160">
        <f>'[3]df13-18-1к'!JG50*100</f>
        <v>117.87886128833844</v>
      </c>
      <c r="AF138" s="160">
        <f>'[3]df13-18-1к'!JH50*100</f>
        <v>112.41167395383445</v>
      </c>
      <c r="AG138" s="161">
        <f>'[3]df13-18-1к'!JI50*100</f>
        <v>108.71766106299066</v>
      </c>
      <c r="AH138" s="158">
        <f>U138</f>
        <v>112.971571317083</v>
      </c>
      <c r="AI138" s="120"/>
      <c r="AJ138" s="107">
        <f>'[3]df13-18-1к'!HN50*100</f>
        <v>172.42193721181926</v>
      </c>
      <c r="AK138" s="108">
        <f>'[3]df13-18-1к'!HO50*100</f>
        <v>151.73986634907556</v>
      </c>
      <c r="AL138" s="108">
        <f>'[3]df13-18-1к'!HP50*100</f>
        <v>139.15487130468654</v>
      </c>
      <c r="AM138" s="108">
        <f>'[3]df13-18-1к'!HQ50*100</f>
        <v>134.15879891329723</v>
      </c>
      <c r="AN138" s="156">
        <f t="shared" si="69"/>
        <v>147.5674136781011</v>
      </c>
      <c r="AO138" s="163">
        <f>'[3]df13-18-1к'!HI50*100</f>
        <v>108.30018198670494</v>
      </c>
      <c r="AP138" s="164">
        <f>'[3]df13-18-1к'!HJ50*100</f>
        <v>106.24034120755977</v>
      </c>
      <c r="AQ138" s="164">
        <f>'[3]df13-18-1к'!HK50*100</f>
        <v>105.03796777536891</v>
      </c>
      <c r="AR138" s="165">
        <f>'[3]df13-18-1к'!HL50*100</f>
        <v>103.95071069225233</v>
      </c>
      <c r="AS138" s="156">
        <f>T138</f>
        <v>118.9104177877324</v>
      </c>
    </row>
    <row r="139" spans="1:45" ht="33" hidden="1" customHeight="1" outlineLevel="1" x14ac:dyDescent="0.2">
      <c r="A139" s="186" t="s">
        <v>99</v>
      </c>
      <c r="B139" s="107">
        <f>'[3]df08-12'!CQ49*100</f>
        <v>126.89639389375007</v>
      </c>
      <c r="C139" s="108">
        <f>'[3]df08-12'!DY49*100</f>
        <v>89.505605765289815</v>
      </c>
      <c r="D139" s="108">
        <f>('[3]df08-12'!FH49*100)/100</f>
        <v>100.65716641994015</v>
      </c>
      <c r="E139" s="108">
        <f>'[3]df08-12'!GN49*100</f>
        <v>117.70483070517889</v>
      </c>
      <c r="F139" s="108">
        <f>'[3]df08-12'!HZ49*100</f>
        <v>101.21284007025176</v>
      </c>
      <c r="G139" s="108">
        <f>'[3]df13-18-1к'!ET52*100</f>
        <v>109.00842288222698</v>
      </c>
      <c r="H139" s="108">
        <f>'[3]df13-18-1к'!FY52*100</f>
        <v>100.5542631454277</v>
      </c>
      <c r="I139" s="156">
        <f>'[3]df13-18-1к'!HM52*100</f>
        <v>104.28250394426848</v>
      </c>
      <c r="J139" s="156">
        <f>'[3]df13-18-1к'!JE52*100</f>
        <v>105.20983868748341</v>
      </c>
      <c r="K139" s="156">
        <f>'[3]df13-18-1к'!KA52*100</f>
        <v>106.99953667327289</v>
      </c>
      <c r="L139" s="157">
        <f>'[3]df13-18-1к'!KW52*100</f>
        <v>107.21672670772058</v>
      </c>
      <c r="M139" s="108">
        <f>'[3]df04-07'!K49*100</f>
        <v>122.20282828446025</v>
      </c>
      <c r="N139" s="108">
        <f>'[3]df13-18-1к'!JG52*100</f>
        <v>103.80327254543884</v>
      </c>
      <c r="O139" s="108">
        <f>'[3]df13-18-1к'!JH52*100</f>
        <v>106.62956922398237</v>
      </c>
      <c r="P139" s="108">
        <f>'[3]df08-12'!BE49*100</f>
        <v>111.6406534547862</v>
      </c>
      <c r="Q139" s="108">
        <f>'[3]df08-12'!BS49*100</f>
        <v>108.81693865349922</v>
      </c>
      <c r="R139" s="108">
        <f>'[3]df08-12'!CG49*100</f>
        <v>103.21170036951655</v>
      </c>
      <c r="S139" s="108">
        <f>'[3]df13-18-1к'!AU52*100</f>
        <v>101.10987068990904</v>
      </c>
      <c r="T139" s="156">
        <f>'[3]df13-18-1к'!BK52*100</f>
        <v>105.03667850009325</v>
      </c>
      <c r="U139" s="108">
        <f>'[3]df13-18-1к'!CA52*100</f>
        <v>104.79568546345503</v>
      </c>
      <c r="V139" s="108">
        <f>'[3]df13-18-1к'!CQ52*100</f>
        <v>106.86749878098074</v>
      </c>
      <c r="W139" s="157">
        <f>'[3]df13-18-1к'!DG52*100</f>
        <v>106.77293931504981</v>
      </c>
      <c r="X139" s="177"/>
      <c r="Y139" s="107">
        <f>'[3]df13-18-1к'!JA52*100</f>
        <v>100.29524685516667</v>
      </c>
      <c r="Z139" s="108">
        <f>'[3]df13-18-1к'!JB52*100</f>
        <v>102.22107454662974</v>
      </c>
      <c r="AA139" s="108">
        <f>'[3]df13-18-1к'!JC52*100</f>
        <v>102.73614935314825</v>
      </c>
      <c r="AB139" s="157">
        <f>'[3]df13-18-1к'!JD52*100</f>
        <v>101.50761617801992</v>
      </c>
      <c r="AC139" s="158">
        <f t="shared" si="68"/>
        <v>105.20983868748341</v>
      </c>
      <c r="AD139" s="159">
        <f>'[3]df13-18-1к'!JF52*100</f>
        <v>103.34742740101967</v>
      </c>
      <c r="AE139" s="160">
        <f>'[3]df13-18-1к'!JG52*100</f>
        <v>103.80327254543884</v>
      </c>
      <c r="AF139" s="160">
        <f>'[3]df13-18-1к'!JH52*100</f>
        <v>106.62956922398237</v>
      </c>
      <c r="AG139" s="161">
        <f>'[3]df13-18-1к'!JI52*100</f>
        <v>106.39211258638186</v>
      </c>
      <c r="AH139" s="158">
        <f>U139</f>
        <v>104.79568546345503</v>
      </c>
      <c r="AI139" s="120"/>
      <c r="AJ139" s="107">
        <f>'[3]df13-18-1к'!HN52*100</f>
        <v>101.25664395256695</v>
      </c>
      <c r="AK139" s="108">
        <f>'[3]df13-18-1к'!HO52*100</f>
        <v>102.44749101498761</v>
      </c>
      <c r="AL139" s="108">
        <f>'[3]df13-18-1к'!HP52*100</f>
        <v>106.50905599172556</v>
      </c>
      <c r="AM139" s="108">
        <f>'[3]df13-18-1к'!HQ52*100</f>
        <v>106.02933246874571</v>
      </c>
      <c r="AN139" s="156">
        <f t="shared" si="69"/>
        <v>104.28250394426848</v>
      </c>
      <c r="AO139" s="163">
        <f>'[3]df13-18-1к'!HI52*100</f>
        <v>102.58770161092967</v>
      </c>
      <c r="AP139" s="164">
        <f>'[3]df13-18-1к'!HJ52*100</f>
        <v>101.76963321470166</v>
      </c>
      <c r="AQ139" s="164">
        <f>'[3]df13-18-1к'!HK52*100</f>
        <v>100.01305068739985</v>
      </c>
      <c r="AR139" s="165">
        <f>'[3]df13-18-1к'!HL52*100</f>
        <v>100.73201359794304</v>
      </c>
      <c r="AS139" s="156">
        <f>T139</f>
        <v>105.03667850009325</v>
      </c>
    </row>
    <row r="140" spans="1:45" ht="30.75" hidden="1" customHeight="1" outlineLevel="1" x14ac:dyDescent="0.2">
      <c r="A140" s="186" t="s">
        <v>100</v>
      </c>
      <c r="B140" s="107">
        <f>'[3]df08-12'!CQ50*100</f>
        <v>113.73454630368647</v>
      </c>
      <c r="C140" s="108">
        <f>'[3]df08-12'!DY50*100</f>
        <v>112.45890784070814</v>
      </c>
      <c r="D140" s="108">
        <f>('[3]df08-12'!FH50*100)/100</f>
        <v>107.18649908642993</v>
      </c>
      <c r="E140" s="108">
        <f>'[3]df08-12'!GN50*100</f>
        <v>114.72094130906893</v>
      </c>
      <c r="F140" s="108">
        <f>'[3]df08-12'!HZ50*100</f>
        <v>106.36342359941868</v>
      </c>
      <c r="G140" s="108">
        <f>'[3]df13-18-1к'!ET53*100</f>
        <v>104.94274587974066</v>
      </c>
      <c r="H140" s="108">
        <f>'[3]df13-18-1к'!FY53*100</f>
        <v>106.08061973613773</v>
      </c>
      <c r="I140" s="156">
        <f>'[3]df13-18-1к'!HM53*100</f>
        <v>121.08611007799564</v>
      </c>
      <c r="J140" s="156">
        <f>'[3]df13-18-1к'!JE53*100</f>
        <v>109.5180628736032</v>
      </c>
      <c r="K140" s="156">
        <f>'[3]df13-18-1к'!KA53*100</f>
        <v>106.35284253919559</v>
      </c>
      <c r="L140" s="157">
        <f>'[3]df13-18-1к'!KW53*100</f>
        <v>105.29128769084501</v>
      </c>
      <c r="M140" s="108">
        <f>'[3]df04-07'!K50*100</f>
        <v>110.67528890624607</v>
      </c>
      <c r="N140" s="108">
        <f>'[3]df08-12'!C50*100</f>
        <v>107.9645228811349</v>
      </c>
      <c r="O140" s="108">
        <f>'[3]df08-12'!AQ50*100</f>
        <v>106.04828085474185</v>
      </c>
      <c r="P140" s="108">
        <f>'[3]df08-12'!BE50*100</f>
        <v>118.34971843511217</v>
      </c>
      <c r="Q140" s="108">
        <f>'[3]df08-12'!BS50*100</f>
        <v>102.34602347313999</v>
      </c>
      <c r="R140" s="108">
        <f>'[3]df08-12'!CG50*100</f>
        <v>104.17610561721243</v>
      </c>
      <c r="S140" s="108">
        <f>'[3]df13-18-1к'!AU53*100</f>
        <v>103.34647151263441</v>
      </c>
      <c r="T140" s="156">
        <f>'[3]df13-18-1к'!BK53*100</f>
        <v>114.86992122685353</v>
      </c>
      <c r="U140" s="108">
        <f>'[3]df13-18-1к'!CA53*100</f>
        <v>110.22858043701342</v>
      </c>
      <c r="V140" s="108">
        <f>'[3]df13-18-1к'!CQ53*100</f>
        <v>106.36756975442549</v>
      </c>
      <c r="W140" s="157">
        <f>'[3]df13-18-1к'!DG53*100</f>
        <v>105.28996885091935</v>
      </c>
      <c r="X140" s="177"/>
      <c r="Y140" s="107">
        <f>'[3]df13-18-1к'!JA53*100</f>
        <v>102.27666082674678</v>
      </c>
      <c r="Z140" s="108">
        <f>'[3]df13-18-1к'!JB53*100</f>
        <v>102.49209076008106</v>
      </c>
      <c r="AA140" s="108">
        <f>'[3]df13-18-1к'!JC53*100</f>
        <v>101.88602816348875</v>
      </c>
      <c r="AB140" s="157">
        <f>'[3]df13-18-1к'!JD53*100</f>
        <v>101.65021705745403</v>
      </c>
      <c r="AC140" s="158">
        <f t="shared" si="68"/>
        <v>109.5180628736032</v>
      </c>
      <c r="AD140" s="159">
        <f>'[3]df13-18-1к'!JF53*100</f>
        <v>111.86680425679845</v>
      </c>
      <c r="AE140" s="160">
        <f>'[3]df13-18-1к'!JG53*100</f>
        <v>109.94070162561724</v>
      </c>
      <c r="AF140" s="160">
        <f>'[3]df13-18-1к'!JH53*100</f>
        <v>109.03929362525776</v>
      </c>
      <c r="AG140" s="161">
        <f>'[3]df13-18-1к'!JI53*100</f>
        <v>107.47934977641907</v>
      </c>
      <c r="AH140" s="158">
        <f>U140</f>
        <v>110.22858043701342</v>
      </c>
      <c r="AI140" s="120"/>
      <c r="AJ140" s="107">
        <f>'[3]df13-18-1к'!HN53*100</f>
        <v>126.07743869473926</v>
      </c>
      <c r="AK140" s="108">
        <f>'[3]df13-18-1к'!HO53*100</f>
        <v>126.31367124727899</v>
      </c>
      <c r="AL140" s="108">
        <f>'[3]df13-18-1к'!HP53*100</f>
        <v>117.34574365682768</v>
      </c>
      <c r="AM140" s="108">
        <f>'[3]df13-18-1к'!HQ53*100</f>
        <v>115.66153732591064</v>
      </c>
      <c r="AN140" s="156">
        <f t="shared" si="69"/>
        <v>121.08611007799564</v>
      </c>
      <c r="AO140" s="163">
        <f>'[3]df13-18-1к'!HI53*100</f>
        <v>107.33226930820558</v>
      </c>
      <c r="AP140" s="164">
        <f>'[3]df13-18-1к'!HJ53*100</f>
        <v>103.76625920127076</v>
      </c>
      <c r="AQ140" s="164">
        <f>'[3]df13-18-1к'!HK53*100</f>
        <v>102.21207879963465</v>
      </c>
      <c r="AR140" s="165">
        <f>'[3]df13-18-1к'!HL53*100</f>
        <v>103.12555749412162</v>
      </c>
      <c r="AS140" s="156">
        <f>T140</f>
        <v>114.86992122685353</v>
      </c>
    </row>
    <row r="141" spans="1:45" ht="30" hidden="1" customHeight="1" outlineLevel="1" x14ac:dyDescent="0.2">
      <c r="A141" s="186" t="s">
        <v>101</v>
      </c>
      <c r="B141" s="107">
        <f>'[3]df08-12'!CQ53*100</f>
        <v>125.33375324288365</v>
      </c>
      <c r="C141" s="108">
        <f>'[3]df08-12'!DY53*100</f>
        <v>108.36763131448865</v>
      </c>
      <c r="D141" s="108">
        <f>('[3]df08-12'!FH53*100)/100</f>
        <v>106.75479478490288</v>
      </c>
      <c r="E141" s="108">
        <f>'[3]df08-12'!GN53*100</f>
        <v>109.07841806005976</v>
      </c>
      <c r="F141" s="108">
        <f>'[3]df08-12'!HZ53*100</f>
        <v>105.86762031345627</v>
      </c>
      <c r="G141" s="108">
        <f>'[3]df13-18-1к'!ET56*100</f>
        <v>107.22268034694406</v>
      </c>
      <c r="H141" s="108">
        <f>'[3]df13-18-1к'!FY56*100</f>
        <v>110.96674109899634</v>
      </c>
      <c r="I141" s="156">
        <f>'[3]df13-18-1к'!HM56*100</f>
        <v>119.80340005305929</v>
      </c>
      <c r="J141" s="156">
        <f>'[3]df13-18-1к'!JE56*100</f>
        <v>108.64014508469123</v>
      </c>
      <c r="K141" s="156">
        <f>'[3]df13-18-1к'!KA56*100</f>
        <v>107.71449746773276</v>
      </c>
      <c r="L141" s="157">
        <f>'[3]df13-18-1к'!KW56*100</f>
        <v>105.91167721765406</v>
      </c>
      <c r="M141" s="108">
        <f>'[3]df04-07'!K53*100</f>
        <v>122.06948660871943</v>
      </c>
      <c r="N141" s="108">
        <f>'[3]df08-12'!C53*100</f>
        <v>107.24754561887322</v>
      </c>
      <c r="O141" s="108">
        <f>'[3]df08-12'!AQ53*100</f>
        <v>107.08980110525725</v>
      </c>
      <c r="P141" s="108">
        <f>'[3]df08-12'!BE53*100</f>
        <v>111.72029301558976</v>
      </c>
      <c r="Q141" s="108">
        <f>'[3]df08-12'!BS53*100</f>
        <v>102.61128680987557</v>
      </c>
      <c r="R141" s="108">
        <f>'[3]df08-12'!CG53*100</f>
        <v>105.77045384729229</v>
      </c>
      <c r="S141" s="108">
        <f>'[3]df13-18-1к'!AU56*100</f>
        <v>108.42832026352124</v>
      </c>
      <c r="T141" s="156">
        <f>'[3]df13-18-1к'!BK56*100</f>
        <v>118.51862303275755</v>
      </c>
      <c r="U141" s="108">
        <f>'[3]df13-18-1к'!CA56*100</f>
        <v>108.59269440320212</v>
      </c>
      <c r="V141" s="108">
        <f>'[3]df13-18-1к'!CQ56*100</f>
        <v>107.79947745953811</v>
      </c>
      <c r="W141" s="157">
        <f>'[3]df13-18-1к'!DG56*100</f>
        <v>105.9332865248151</v>
      </c>
      <c r="X141" s="177"/>
      <c r="Y141" s="107">
        <f>'[3]df13-18-1к'!JA56*100</f>
        <v>102.51565588577343</v>
      </c>
      <c r="Z141" s="108">
        <f>'[3]df13-18-1к'!JB56*100</f>
        <v>102.10270791437348</v>
      </c>
      <c r="AA141" s="108">
        <f>'[3]df13-18-1к'!JC56*100</f>
        <v>101.87954503897268</v>
      </c>
      <c r="AB141" s="157">
        <f>'[3]df13-18-1к'!JD56*100</f>
        <v>102.43666658214804</v>
      </c>
      <c r="AC141" s="158">
        <f t="shared" si="68"/>
        <v>108.64014508469123</v>
      </c>
      <c r="AD141" s="159">
        <f>'[3]df13-18-1к'!JF56*100</f>
        <v>107.96592838511307</v>
      </c>
      <c r="AE141" s="160">
        <f>'[3]df13-18-1к'!JG56*100</f>
        <v>107.974475979594</v>
      </c>
      <c r="AF141" s="160">
        <f>'[3]df13-18-1к'!JH56*100</f>
        <v>109.15577371932119</v>
      </c>
      <c r="AG141" s="161">
        <f>'[3]df13-18-1к'!JI56*100</f>
        <v>109.23703141498981</v>
      </c>
      <c r="AH141" s="158">
        <f>U141</f>
        <v>108.59269440320212</v>
      </c>
      <c r="AI141" s="120"/>
      <c r="AJ141" s="107">
        <f>'[3]df13-18-1к'!HN56*100</f>
        <v>122.38553392892769</v>
      </c>
      <c r="AK141" s="108">
        <f>'[3]df13-18-1к'!HO56*100</f>
        <v>120.51664924489639</v>
      </c>
      <c r="AL141" s="108">
        <f>'[3]df13-18-1к'!HP56*100</f>
        <v>119.2701960121197</v>
      </c>
      <c r="AM141" s="108">
        <f>'[3]df13-18-1к'!HQ56*100</f>
        <v>117.87589014489942</v>
      </c>
      <c r="AN141" s="156">
        <f t="shared" si="69"/>
        <v>119.80340005305929</v>
      </c>
      <c r="AO141" s="163">
        <f>'[3]df13-18-1к'!HI56*100</f>
        <v>109.68684180860674</v>
      </c>
      <c r="AP141" s="164">
        <f>'[3]df13-18-1к'!HJ56*100</f>
        <v>102.09462514726823</v>
      </c>
      <c r="AQ141" s="164">
        <f>'[3]df13-18-1к'!HK56*100</f>
        <v>100.77699157635476</v>
      </c>
      <c r="AR141" s="165">
        <f>'[3]df13-18-1к'!HL56*100</f>
        <v>102.36046744554923</v>
      </c>
      <c r="AS141" s="156">
        <f>T141</f>
        <v>118.51862303275755</v>
      </c>
    </row>
    <row r="142" spans="1:45" s="198" customFormat="1" ht="20.45" hidden="1" customHeight="1" outlineLevel="1" x14ac:dyDescent="0.2">
      <c r="A142" s="187" t="s">
        <v>102</v>
      </c>
      <c r="B142" s="188">
        <f>'[3]df08-12'!CL60*100</f>
        <v>104.65352745438912</v>
      </c>
      <c r="C142" s="189">
        <f>'[3]df08-12'!DP60*100</f>
        <v>91.285794998144027</v>
      </c>
      <c r="D142" s="189">
        <f>('[3]df08-12'!FH60*100)/100</f>
        <v>167.10973772901391</v>
      </c>
      <c r="E142" s="189">
        <f>'[3]df08-12'!GN60*100</f>
        <v>115.30076213961833</v>
      </c>
      <c r="F142" s="189">
        <f>'[3]df08-12'!HZ60*100</f>
        <v>112.80298620692557</v>
      </c>
      <c r="G142" s="189">
        <f>'[3]df13-18-1к'!ET63*100</f>
        <v>113.91573999749096</v>
      </c>
      <c r="H142" s="189">
        <f>'[3]df13-18-1к'!FY63*100*0.95</f>
        <v>115.40372775272175</v>
      </c>
      <c r="I142" s="190">
        <f>'[3]df13-18-1к'!HM63*100</f>
        <v>118.46689438929816</v>
      </c>
      <c r="J142" s="190">
        <f>'[3]df13-18-1к'!JE63*100</f>
        <v>110.34734929555211</v>
      </c>
      <c r="K142" s="190">
        <f>'[3]df13-18-1к'!KA63*100</f>
        <v>108.3845399851897</v>
      </c>
      <c r="L142" s="191">
        <f>'[3]df13-18-1к'!KW63*100</f>
        <v>104.22263914386835</v>
      </c>
      <c r="M142" s="189"/>
      <c r="N142" s="189"/>
      <c r="O142" s="189"/>
      <c r="P142" s="189"/>
      <c r="Q142" s="189"/>
      <c r="R142" s="189"/>
      <c r="S142" s="189"/>
      <c r="T142" s="190"/>
      <c r="U142" s="189"/>
      <c r="V142" s="189"/>
      <c r="W142" s="191"/>
      <c r="X142" s="192"/>
      <c r="Y142" s="188">
        <f>'[3]df13-18-1к'!JA63*100</f>
        <v>107.2</v>
      </c>
      <c r="Z142" s="189">
        <f>'[3]df13-18-1к'!JB63*100</f>
        <v>101.15</v>
      </c>
      <c r="AA142" s="189">
        <f>'[3]df13-18-1к'!JC63*100</f>
        <v>132.51</v>
      </c>
      <c r="AB142" s="191">
        <f>'[3]df13-18-1к'!JD63*100</f>
        <v>77.649999999999991</v>
      </c>
      <c r="AC142" s="193">
        <f t="shared" si="68"/>
        <v>110.34734929555211</v>
      </c>
      <c r="AD142" s="194"/>
      <c r="AE142" s="189"/>
      <c r="AF142" s="195"/>
      <c r="AG142" s="196"/>
      <c r="AH142" s="193"/>
      <c r="AI142" s="197"/>
      <c r="AJ142" s="188">
        <f>'[3]df13-18-1к'!HN63*100</f>
        <v>125.675721</v>
      </c>
      <c r="AK142" s="189">
        <f>'[3]df13-18-1к'!HO63*100</f>
        <v>138.22940627999998</v>
      </c>
      <c r="AL142" s="189">
        <f>'[3]df13-18-1к'!HP63*100</f>
        <v>142.39873871999998</v>
      </c>
      <c r="AM142" s="189">
        <f>'[3]df13-18-1к'!HQ63*100</f>
        <v>90.779195934000001</v>
      </c>
      <c r="AN142" s="190">
        <f t="shared" si="69"/>
        <v>118.46689438929816</v>
      </c>
      <c r="AO142" s="188"/>
      <c r="AP142" s="189"/>
      <c r="AQ142" s="189"/>
      <c r="AR142" s="191"/>
      <c r="AS142" s="190"/>
    </row>
    <row r="143" spans="1:45" s="217" customFormat="1" ht="32.450000000000003" hidden="1" customHeight="1" outlineLevel="1" x14ac:dyDescent="0.25">
      <c r="A143" s="199" t="s">
        <v>103</v>
      </c>
      <c r="B143" s="200"/>
      <c r="C143" s="201"/>
      <c r="D143" s="201"/>
      <c r="E143" s="201"/>
      <c r="F143" s="201"/>
      <c r="G143" s="201"/>
      <c r="H143" s="201"/>
      <c r="I143" s="202"/>
      <c r="J143" s="202"/>
      <c r="K143" s="203"/>
      <c r="L143" s="204"/>
      <c r="M143" s="200">
        <v>122.02709376687066</v>
      </c>
      <c r="N143" s="201">
        <v>94.935129032819134</v>
      </c>
      <c r="O143" s="201">
        <f>'[3]df08-12'!AQ63*100</f>
        <v>112.23605505514274</v>
      </c>
      <c r="P143" s="201">
        <f>'[3]df08-12'!BE63*100</f>
        <v>117.75429280413501</v>
      </c>
      <c r="Q143" s="201">
        <f>'[3]df08-12'!BS63*100</f>
        <v>106.81991916756451</v>
      </c>
      <c r="R143" s="205">
        <f>'[3]df08-12'!CG63*100</f>
        <v>103.28567654130619</v>
      </c>
      <c r="S143" s="205">
        <f>'[3]df13-18-1к'!AU66*100</f>
        <v>106.05956571348986</v>
      </c>
      <c r="T143" s="203">
        <f>'[3]df13-18-1к'!BK66*100</f>
        <v>112.60366708153336</v>
      </c>
      <c r="U143" s="205">
        <f>'[3]df13-18-1к'!CA66*100</f>
        <v>109.51319567975008</v>
      </c>
      <c r="V143" s="205">
        <f>'[3]df13-18-1к'!CQ66*100</f>
        <v>109.07813497033261</v>
      </c>
      <c r="W143" s="204">
        <f>'[3]df13-18-1к'!DG66*100</f>
        <v>104.49330745615475</v>
      </c>
      <c r="X143" s="206"/>
      <c r="Y143" s="207"/>
      <c r="Z143" s="208"/>
      <c r="AA143" s="208"/>
      <c r="AB143" s="209"/>
      <c r="AC143" s="210"/>
      <c r="AD143" s="211">
        <f>'[3]df08-12'!Q270</f>
        <v>102.52299139976529</v>
      </c>
      <c r="AE143" s="211">
        <f>'[3]df08-12'!R270</f>
        <v>101.91145394242866</v>
      </c>
      <c r="AF143" s="211">
        <f>'[3]df08-12'!S270</f>
        <v>104.23049677052769</v>
      </c>
      <c r="AG143" s="211">
        <f>'[3]df08-12'!T270</f>
        <v>98.023507954697237</v>
      </c>
      <c r="AH143" s="212">
        <f>U143</f>
        <v>109.51319567975008</v>
      </c>
      <c r="AI143" s="213"/>
      <c r="AJ143" s="207"/>
      <c r="AK143" s="214"/>
      <c r="AL143" s="214"/>
      <c r="AM143" s="214"/>
      <c r="AN143" s="215"/>
      <c r="AO143" s="211">
        <f>'[3]df08-12'!Q265</f>
        <v>98.591693527736481</v>
      </c>
      <c r="AP143" s="211">
        <f>'[3]df08-12'!R265</f>
        <v>104.11341245564341</v>
      </c>
      <c r="AQ143" s="211">
        <f>'[3]df08-12'!S265</f>
        <v>103.08231151399478</v>
      </c>
      <c r="AR143" s="211">
        <f>'[3]df08-12'!T265</f>
        <v>101.09694801015527</v>
      </c>
      <c r="AS143" s="216">
        <f>T143</f>
        <v>112.60366708153336</v>
      </c>
    </row>
    <row r="144" spans="1:45" s="1" customFormat="1" ht="45.6" hidden="1" customHeight="1" outlineLevel="1" collapsed="1" x14ac:dyDescent="0.2">
      <c r="A144" s="218" t="s">
        <v>104</v>
      </c>
      <c r="B144" s="219"/>
      <c r="C144" s="143"/>
      <c r="D144" s="143"/>
      <c r="E144" s="143"/>
      <c r="F144" s="143"/>
      <c r="G144" s="143"/>
      <c r="H144" s="143"/>
      <c r="I144" s="150"/>
      <c r="J144" s="150"/>
      <c r="K144" s="220"/>
      <c r="L144" s="221"/>
      <c r="M144" s="219">
        <v>121.52301170511161</v>
      </c>
      <c r="N144" s="143">
        <v>97.547970986321332</v>
      </c>
      <c r="O144" s="143">
        <v>112.39841671742801</v>
      </c>
      <c r="P144" s="143">
        <v>115.51292308445693</v>
      </c>
      <c r="Q144" s="143">
        <v>104.28591964326807</v>
      </c>
      <c r="R144" s="222">
        <f>[3]ИЦПМЭР!CA65*100</f>
        <v>103.27707881698301</v>
      </c>
      <c r="S144" s="222">
        <f>[3]ИЦПМЭР!CN65*100</f>
        <v>105.19974142409644</v>
      </c>
      <c r="T144" s="220">
        <f>[3]ИЦПМЭР!DA65*100</f>
        <v>113.04748698028438</v>
      </c>
      <c r="U144" s="222">
        <f>[3]ИЦПМЭР!DN65*100</f>
        <v>106.35776787043758</v>
      </c>
      <c r="V144" s="222">
        <f>[3]ИЦПМЭР!EA65*100</f>
        <v>107.05665266630595</v>
      </c>
      <c r="W144" s="223">
        <f>[3]ИЦПМЭР!EN65*100</f>
        <v>105.86399388338749</v>
      </c>
      <c r="X144" s="224"/>
      <c r="Y144" s="107"/>
      <c r="Z144" s="225"/>
      <c r="AA144" s="225"/>
      <c r="AB144" s="226"/>
      <c r="AC144" s="145"/>
      <c r="AD144" s="227">
        <f>[3]ИЦПМЭР!DD62*100</f>
        <v>99.842306469590511</v>
      </c>
      <c r="AE144" s="227">
        <f>[3]ИЦПМЭР!DG62*100</f>
        <v>102.80879421912287</v>
      </c>
      <c r="AF144" s="227">
        <f>[3]ИЦПМЭР!DJ62*100</f>
        <v>102.64494205816487</v>
      </c>
      <c r="AG144" s="227">
        <f>[3]ИЦПМЭР!DM62*100</f>
        <v>101.12695152227138</v>
      </c>
      <c r="AH144" s="228">
        <f>U144</f>
        <v>106.35776787043758</v>
      </c>
      <c r="AI144" s="229"/>
      <c r="AJ144" s="107"/>
      <c r="AK144" s="108"/>
      <c r="AL144" s="108"/>
      <c r="AM144" s="108"/>
      <c r="AN144" s="150"/>
      <c r="AO144" s="227">
        <f>[3]ИЦПМЭР!CQ62*100</f>
        <v>105.1269555526904</v>
      </c>
      <c r="AP144" s="227">
        <f>[3]ИЦПМЭР!CT62*100</f>
        <v>104.79872567163983</v>
      </c>
      <c r="AQ144" s="227">
        <f>[3]ИЦПМЭР!CW62*100</f>
        <v>102.45671564635374</v>
      </c>
      <c r="AR144" s="227">
        <f>[3]ИЦПМЭР!CZ62*100</f>
        <v>100.38229796680436</v>
      </c>
      <c r="AS144" s="230">
        <f>T144</f>
        <v>113.04748698028438</v>
      </c>
    </row>
    <row r="145" spans="1:45" s="1" customFormat="1" ht="42" hidden="1" customHeight="1" outlineLevel="1" x14ac:dyDescent="0.2">
      <c r="A145" s="231" t="s">
        <v>105</v>
      </c>
      <c r="B145" s="232"/>
      <c r="C145" s="233"/>
      <c r="D145" s="233"/>
      <c r="E145" s="233"/>
      <c r="F145" s="233"/>
      <c r="G145" s="233"/>
      <c r="H145" s="233"/>
      <c r="I145" s="234"/>
      <c r="J145" s="234"/>
      <c r="K145" s="235"/>
      <c r="L145" s="236"/>
      <c r="M145" s="232">
        <v>119.51135248706255</v>
      </c>
      <c r="N145" s="233">
        <v>99.677386842273137</v>
      </c>
      <c r="O145" s="233">
        <v>109.75954679670741</v>
      </c>
      <c r="P145" s="233">
        <v>112.59521413368051</v>
      </c>
      <c r="Q145" s="233">
        <v>102.81913644929142</v>
      </c>
      <c r="R145" s="237">
        <f>[3]ИЦПМЭР!CA71*100</f>
        <v>102.03320720836243</v>
      </c>
      <c r="S145" s="237">
        <f>[3]ИЦПМЭР!CN71*100</f>
        <v>103.82437233718245</v>
      </c>
      <c r="T145" s="235">
        <f>[3]ИЦПМЭР!DA71*100</f>
        <v>114.37302180233844</v>
      </c>
      <c r="U145" s="237">
        <f>[3]ИЦПМЭР!DN71*100</f>
        <v>107.50213455065369</v>
      </c>
      <c r="V145" s="237">
        <f>[3]ИЦПМЭР!EA71*100</f>
        <v>105.71153177598345</v>
      </c>
      <c r="W145" s="238">
        <f>[3]ИЦПМЭР!EN71*100</f>
        <v>105.40019450793116</v>
      </c>
      <c r="X145" s="239"/>
      <c r="Y145" s="107"/>
      <c r="Z145" s="225"/>
      <c r="AA145" s="225"/>
      <c r="AB145" s="226"/>
      <c r="AC145" s="145"/>
      <c r="AD145" s="240">
        <f>[3]ИЦПМЭР!DD68*100</f>
        <v>102.09261997792048</v>
      </c>
      <c r="AE145" s="240">
        <f>[3]ИЦПМЭР!DG68*100</f>
        <v>101.82312893741243</v>
      </c>
      <c r="AF145" s="240">
        <f>[3]ИЦПМЭР!DJ68*100</f>
        <v>101.06555966062314</v>
      </c>
      <c r="AG145" s="240">
        <f>[3]ИЦПМЭР!DM68*100</f>
        <v>101.28782378021579</v>
      </c>
      <c r="AH145" s="145">
        <f>U145</f>
        <v>107.50213455065369</v>
      </c>
      <c r="AI145" s="241"/>
      <c r="AJ145" s="107"/>
      <c r="AK145" s="108"/>
      <c r="AL145" s="108"/>
      <c r="AM145" s="108"/>
      <c r="AN145" s="150"/>
      <c r="AO145" s="240">
        <f>[3]ИЦПМЭР!CQ68*100</f>
        <v>108.12322492389261</v>
      </c>
      <c r="AP145" s="240">
        <f>[3]ИЦПМЭР!CT68*100</f>
        <v>101.7031081591784</v>
      </c>
      <c r="AQ145" s="240">
        <f>[3]ИЦПМЭР!CW68*100</f>
        <v>101.96903883647204</v>
      </c>
      <c r="AR145" s="240">
        <f>[3]ИЦПМЭР!CZ68*100</f>
        <v>102.11876424113267</v>
      </c>
      <c r="AS145" s="242">
        <f>T145</f>
        <v>114.37302180233844</v>
      </c>
    </row>
    <row r="146" spans="1:45" s="262" customFormat="1" ht="28.15" hidden="1" customHeight="1" outlineLevel="1" thickBot="1" x14ac:dyDescent="0.25">
      <c r="A146" s="243" t="s">
        <v>106</v>
      </c>
      <c r="B146" s="244">
        <f>'[3]df08-12'!CL63*100</f>
        <v>117.23840500072428</v>
      </c>
      <c r="C146" s="245">
        <f>'[3]df08-12'!DY63*100</f>
        <v>100.90136925070345</v>
      </c>
      <c r="D146" s="245">
        <f>'[3]df08-12'!FH62</f>
        <v>115.50581758299016</v>
      </c>
      <c r="E146" s="245">
        <f>'[3]df08-12'!GN62*100</f>
        <v>116.33574815220859</v>
      </c>
      <c r="F146" s="245">
        <f>'[3]df08-12'!HZ62*100</f>
        <v>104.53618334891097</v>
      </c>
      <c r="G146" s="245">
        <f>'[3]df13-18-1к'!ET65*100</f>
        <v>106.27746355842814</v>
      </c>
      <c r="H146" s="245">
        <f>'[3]df13-18-1к'!FY66*100</f>
        <v>107.12723036341978</v>
      </c>
      <c r="I146" s="246">
        <f>'[3]df13-18-1к'!HM66*100</f>
        <v>115.94685586765763</v>
      </c>
      <c r="J146" s="246">
        <f>'[3]df13-18-1к'!JE66*100</f>
        <v>110.38740130446014</v>
      </c>
      <c r="K146" s="246">
        <f>'[3]df13-18-1к'!KA66*100</f>
        <v>108.30716413944418</v>
      </c>
      <c r="L146" s="247">
        <f>'[3]df13-18-1к'!KW66*100</f>
        <v>104.1682697681274</v>
      </c>
      <c r="M146" s="248"/>
      <c r="N146" s="249"/>
      <c r="O146" s="249"/>
      <c r="P146" s="249"/>
      <c r="Q146" s="249"/>
      <c r="R146" s="249"/>
      <c r="S146" s="249"/>
      <c r="T146" s="250"/>
      <c r="U146" s="249"/>
      <c r="V146" s="249"/>
      <c r="W146" s="251"/>
      <c r="X146" s="252"/>
      <c r="Y146" s="252">
        <f>'[3]df13-18-1к'!FZ66*100</f>
        <v>109.5247700557977</v>
      </c>
      <c r="Z146" s="253">
        <f>'[3]df13-18-1к'!GA66*100</f>
        <v>112.26982706519873</v>
      </c>
      <c r="AA146" s="253">
        <f>'[3]df13-18-1к'!GB66*100</f>
        <v>103.26809280009135</v>
      </c>
      <c r="AB146" s="254">
        <f>'[3]df13-18-1к'!GC66*100</f>
        <v>104.40658723784088</v>
      </c>
      <c r="AC146" s="255">
        <f>J146</f>
        <v>110.38740130446014</v>
      </c>
      <c r="AD146" s="256"/>
      <c r="AE146" s="253"/>
      <c r="AF146" s="257"/>
      <c r="AG146" s="257"/>
      <c r="AH146" s="258"/>
      <c r="AI146" s="259"/>
      <c r="AJ146" s="252">
        <f>'[3]df13-18-1к'!HN66*100</f>
        <v>114.91054905027731</v>
      </c>
      <c r="AK146" s="253">
        <f>'[3]df13-18-1к'!HO66*100</f>
        <v>114.56741641474491</v>
      </c>
      <c r="AL146" s="253">
        <f>'[3]df13-18-1к'!HP66*100</f>
        <v>114.69660697399458</v>
      </c>
      <c r="AM146" s="253">
        <f>'[3]df13-18-1к'!HQ66*100</f>
        <v>116.23306661480244</v>
      </c>
      <c r="AN146" s="260">
        <f>I146</f>
        <v>115.94685586765763</v>
      </c>
      <c r="AO146" s="253"/>
      <c r="AP146" s="253"/>
      <c r="AQ146" s="253"/>
      <c r="AR146" s="253"/>
      <c r="AS146" s="261"/>
    </row>
    <row r="147" spans="1:45" ht="2.4500000000000002" hidden="1" customHeight="1" outlineLevel="1" thickTop="1" x14ac:dyDescent="0.25">
      <c r="B147" s="263"/>
      <c r="C147" s="264"/>
      <c r="D147" s="108"/>
      <c r="E147" s="108"/>
      <c r="F147" s="264"/>
      <c r="G147" s="108"/>
      <c r="H147" s="108"/>
      <c r="I147" s="156"/>
      <c r="J147" s="156"/>
      <c r="K147" s="265"/>
      <c r="L147" s="266"/>
      <c r="M147" s="1"/>
      <c r="N147" s="264"/>
      <c r="O147" s="108"/>
      <c r="P147" s="108"/>
      <c r="Q147" s="264"/>
      <c r="R147" s="264"/>
      <c r="S147" s="264"/>
      <c r="T147" s="265"/>
      <c r="U147" s="108"/>
      <c r="V147" s="108"/>
      <c r="W147" s="157"/>
      <c r="X147" s="267"/>
      <c r="Y147" s="268"/>
      <c r="Z147" s="269"/>
      <c r="AA147" s="269"/>
      <c r="AB147" s="269"/>
      <c r="AC147" s="270"/>
      <c r="AD147" s="270"/>
      <c r="AE147" s="268"/>
      <c r="AF147" s="271"/>
      <c r="AG147" s="271"/>
      <c r="AH147" s="270"/>
      <c r="AI147" s="2"/>
      <c r="AJ147" s="264"/>
      <c r="AK147" s="264"/>
      <c r="AL147" s="264"/>
      <c r="AM147" s="264"/>
      <c r="AN147" s="272"/>
      <c r="AO147" s="272"/>
      <c r="AP147" s="272"/>
      <c r="AQ147" s="272"/>
      <c r="AR147" s="272"/>
      <c r="AS147" s="272"/>
    </row>
    <row r="148" spans="1:45" s="298" customFormat="1" ht="23.45" hidden="1" customHeight="1" outlineLevel="1" x14ac:dyDescent="0.2">
      <c r="A148" s="273" t="s">
        <v>107</v>
      </c>
      <c r="B148" s="274">
        <f>'[3]df08-12'!CL69*100</f>
        <v>114.97062446323527</v>
      </c>
      <c r="C148" s="275">
        <f>'[3]df08-12'!DP69*100</f>
        <v>100.82606098335741</v>
      </c>
      <c r="D148" s="276">
        <f>'[3]df08-12'!EX69*100</f>
        <v>115.91279453504761</v>
      </c>
      <c r="E148" s="277">
        <f>'[3]df08-12'!GD69*100</f>
        <v>102.50281876862648</v>
      </c>
      <c r="F148" s="275">
        <f>'[3]df08-12'!HP69*100</f>
        <v>107.58050972137079</v>
      </c>
      <c r="G148" s="276">
        <f>'[3]df13-18-1к'!EE72*100</f>
        <v>104.40097516452455</v>
      </c>
      <c r="H148" s="277">
        <f>'[3]df13-18-1к'!FY72*100</f>
        <v>111.65315980483483</v>
      </c>
      <c r="I148" s="278">
        <f>'[3]df13-18-1к'!HM72*100</f>
        <v>112.83425633920845</v>
      </c>
      <c r="J148" s="278">
        <f>'[3]df13-18-1к'!JE72*100</f>
        <v>112.01404552515024</v>
      </c>
      <c r="K148" s="278">
        <f>'[3]df13-18-1к'!KA72*100</f>
        <v>107.65494893440479</v>
      </c>
      <c r="L148" s="279">
        <f>'[3]df13-18-1к'!KW72*100</f>
        <v>105.73544970876605</v>
      </c>
      <c r="M148" s="280"/>
      <c r="N148" s="275"/>
      <c r="O148" s="276"/>
      <c r="P148" s="277"/>
      <c r="Q148" s="275"/>
      <c r="R148" s="281"/>
      <c r="S148" s="281"/>
      <c r="T148" s="282"/>
      <c r="U148" s="283"/>
      <c r="V148" s="283"/>
      <c r="W148" s="284"/>
      <c r="X148" s="285"/>
      <c r="Y148" s="286">
        <f>'[3]df13-18-1к'!JA72*100</f>
        <v>108.67804228450875</v>
      </c>
      <c r="Z148" s="287">
        <f>'[3]df13-18-1к'!JB72*100</f>
        <v>101.21588504895678</v>
      </c>
      <c r="AA148" s="287">
        <f>'[3]df13-18-1к'!JC72*100</f>
        <v>95.953240436316747</v>
      </c>
      <c r="AB148" s="288">
        <f>'[3]df13-18-1к'!JD72*100</f>
        <v>100.98539119702718</v>
      </c>
      <c r="AC148" s="289">
        <f>J148</f>
        <v>112.01404552515024</v>
      </c>
      <c r="AD148" s="290">
        <f>'[3]df13-18-1к'!JF73*100</f>
        <v>100.09044061924868</v>
      </c>
      <c r="AE148" s="291">
        <f>'[3]df13-18-1к'!JG73*100</f>
        <v>102.89678508514386</v>
      </c>
      <c r="AF148" s="291">
        <f>'[3]df13-18-1к'!JH73*100</f>
        <v>102.21674876847291</v>
      </c>
      <c r="AG148" s="292">
        <f>'[3]df13-18-1к'!JI73*100</f>
        <v>103.75000000000001</v>
      </c>
      <c r="AH148" s="293"/>
      <c r="AI148" s="294"/>
      <c r="AJ148" s="295">
        <f>'[3]df13-18-1к'!HN72*100</f>
        <v>126.73303581595388</v>
      </c>
      <c r="AK148" s="296">
        <f>'[3]df13-18-1к'!HO72*100</f>
        <v>115.52093695709156</v>
      </c>
      <c r="AL148" s="296">
        <f>'[3]df13-18-1к'!HP72*100</f>
        <v>115.78707904848838</v>
      </c>
      <c r="AM148" s="296">
        <f>'[3]df13-18-1к'!HQ72*100</f>
        <v>114.60440192103134</v>
      </c>
      <c r="AN148" s="297">
        <f>I148</f>
        <v>112.83425633920845</v>
      </c>
      <c r="AO148" s="290">
        <f>'[3]df13-18-1к'!HI73*100</f>
        <v>107.34841192493458</v>
      </c>
      <c r="AP148" s="291">
        <f>'[3]df13-18-1к'!HJ73*100</f>
        <v>99.561503680882595</v>
      </c>
      <c r="AQ148" s="291">
        <f>'[3]df13-18-1к'!HK73*100</f>
        <v>98.031834008128627</v>
      </c>
      <c r="AR148" s="292">
        <f>'[3]df13-18-1к'!HL73*100</f>
        <v>104.3828878040209</v>
      </c>
      <c r="AS148" s="282"/>
    </row>
    <row r="149" spans="1:45" s="304" customFormat="1" ht="18" hidden="1" customHeight="1" outlineLevel="1" x14ac:dyDescent="0.2">
      <c r="A149" s="299" t="s">
        <v>45</v>
      </c>
      <c r="B149" s="219">
        <f>'[3]df08-12'!CL71*100</f>
        <v>110.41268936978868</v>
      </c>
      <c r="C149" s="300">
        <f>'[3]df08-12'!DP71*100</f>
        <v>96.243820834975253</v>
      </c>
      <c r="D149" s="108">
        <f>'[3]df08-12'!EX71*100</f>
        <v>126.17285666371873</v>
      </c>
      <c r="E149" s="164">
        <f>'[3]df08-12'!GD71*100</f>
        <v>97.300650640112224</v>
      </c>
      <c r="F149" s="300">
        <f>'[3]df08-12'!HP71*100</f>
        <v>108.91235693209755</v>
      </c>
      <c r="G149" s="108">
        <f>'[3]df13-18-1к'!EE74*100</f>
        <v>105.44363633662397</v>
      </c>
      <c r="H149" s="152">
        <f>'[3]df13-18-1к'!FY74*100</f>
        <v>107.45182307596752</v>
      </c>
      <c r="I149" s="156">
        <f>'[3]df13-18-1к'!HM74*100</f>
        <v>113.69197045681294</v>
      </c>
      <c r="J149" s="156">
        <f>'[3]df13-18-1к'!JE74*100</f>
        <v>116.36466445952938</v>
      </c>
      <c r="K149" s="156">
        <f>'[3]df13-18-1к'!KA74*100</f>
        <v>108.58847868125</v>
      </c>
      <c r="L149" s="157">
        <f>'[3]df13-18-1к'!KW74*100</f>
        <v>105.50311658246056</v>
      </c>
      <c r="M149" s="162"/>
      <c r="N149" s="300"/>
      <c r="O149" s="108"/>
      <c r="P149" s="152"/>
      <c r="Q149" s="300"/>
      <c r="R149" s="108"/>
      <c r="S149" s="108"/>
      <c r="T149" s="156"/>
      <c r="U149" s="108"/>
      <c r="V149" s="108"/>
      <c r="W149" s="157"/>
      <c r="X149" s="177"/>
      <c r="Y149" s="159">
        <f>'[3]df13-18-1к'!JA74*100</f>
        <v>117.66600141020834</v>
      </c>
      <c r="Z149" s="160">
        <f>'[3]df13-18-1к'!JB74*100</f>
        <v>101.68890105637765</v>
      </c>
      <c r="AA149" s="160">
        <f>'[3]df13-18-1к'!JC74*100</f>
        <v>95.900621034201123</v>
      </c>
      <c r="AB149" s="161">
        <f>'[3]df13-18-1к'!JD74*100</f>
        <v>99.621741738767241</v>
      </c>
      <c r="AC149" s="158">
        <f>J149</f>
        <v>116.36466445952938</v>
      </c>
      <c r="AD149" s="301">
        <f>'[3]df13-18-1к'!JF74*100</f>
        <v>109.98816579075768</v>
      </c>
      <c r="AE149" s="302">
        <f>'[3]df13-18-1к'!JG74*100</f>
        <v>114.78945656924387</v>
      </c>
      <c r="AF149" s="302">
        <f>'[3]df13-18-1к'!JH74*100</f>
        <v>121.99321361103092</v>
      </c>
      <c r="AG149" s="303">
        <f>'[3]df13-18-1к'!JI74*100</f>
        <v>112.69707258616499</v>
      </c>
      <c r="AH149" s="158"/>
      <c r="AI149" s="120"/>
      <c r="AJ149" s="107">
        <f>'[3]df13-18-1к'!HN74*100</f>
        <v>130.5662686567164</v>
      </c>
      <c r="AK149" s="108">
        <f>'[3]df13-18-1к'!HO74*100</f>
        <v>116.32849204344531</v>
      </c>
      <c r="AL149" s="108">
        <f>'[3]df13-18-1к'!HP74*100</f>
        <v>122.38767857142858</v>
      </c>
      <c r="AM149" s="108">
        <f>'[3]df13-18-1к'!HQ74*100</f>
        <v>117.24033707865169</v>
      </c>
      <c r="AN149" s="156">
        <f>I149</f>
        <v>113.69197045681294</v>
      </c>
      <c r="AO149" s="301">
        <f>'[3]df13-18-1к'!HI74*100</f>
        <v>112.01432792298797</v>
      </c>
      <c r="AP149" s="302">
        <f>'[3]df13-18-1к'!HJ74*100</f>
        <v>101.63132092996223</v>
      </c>
      <c r="AQ149" s="302">
        <f>'[3]df13-18-1к'!HK74*100</f>
        <v>97.774294961165921</v>
      </c>
      <c r="AR149" s="303">
        <f>'[3]df13-18-1к'!HL74*100</f>
        <v>104.4790550292736</v>
      </c>
      <c r="AS149" s="156"/>
    </row>
    <row r="150" spans="1:45" s="324" customFormat="1" ht="17.45" hidden="1" customHeight="1" outlineLevel="1" thickBot="1" x14ac:dyDescent="0.25">
      <c r="A150" s="305" t="s">
        <v>46</v>
      </c>
      <c r="B150" s="306">
        <f>'[3]df08-12'!CL72*100</f>
        <v>120.73259013986686</v>
      </c>
      <c r="C150" s="307">
        <f>'[3]df08-12'!DP72*100</f>
        <v>105.68859790040636</v>
      </c>
      <c r="D150" s="308">
        <f>'[3]df08-12'!EX72*100</f>
        <v>108.36704534621944</v>
      </c>
      <c r="E150" s="309">
        <f>'[3]df08-12'!GD72*100</f>
        <v>109.10425358485456</v>
      </c>
      <c r="F150" s="307">
        <f>'[3]df08-12'!HP72*100</f>
        <v>106.38926686799147</v>
      </c>
      <c r="G150" s="308">
        <f>'[3]df13-18-1к'!EE75*100</f>
        <v>103.22929682139382</v>
      </c>
      <c r="H150" s="310">
        <f>'[3]df13-18-1к'!FY75*100</f>
        <v>116.32144130504847</v>
      </c>
      <c r="I150" s="311">
        <f>'[3]df13-18-1к'!HM75*100</f>
        <v>111.84400026857033</v>
      </c>
      <c r="J150" s="311">
        <f>'[3]df13-18-1к'!JE75*100</f>
        <v>106.82912788022428</v>
      </c>
      <c r="K150" s="311">
        <f>'[3]df13-18-1к'!KA75*100</f>
        <v>106.42434251233841</v>
      </c>
      <c r="L150" s="312">
        <f>'[3]df13-18-1к'!KW75*100</f>
        <v>106.05278157479657</v>
      </c>
      <c r="M150" s="313">
        <f>'[3]df04-07'!K71*100</f>
        <v>120.03171900671472</v>
      </c>
      <c r="N150" s="307">
        <f>'[3]df08-12'!C72*100</f>
        <v>104.86222549365813</v>
      </c>
      <c r="O150" s="308">
        <f>'[3]df08-12'!AQ72*100</f>
        <v>106.06639310008525</v>
      </c>
      <c r="P150" s="310">
        <f>'[3]df08-12'!BE72*100</f>
        <v>109.48386844036568</v>
      </c>
      <c r="Q150" s="307">
        <f>'[3]df08-12'!BS72*100</f>
        <v>104.37945732722345</v>
      </c>
      <c r="R150" s="308">
        <f>'[3]df08-12'!CG72*100</f>
        <v>102.52036122230912</v>
      </c>
      <c r="S150" s="308">
        <f>'[3]df13-18-1к'!AU75*100</f>
        <v>114.89047253240581</v>
      </c>
      <c r="T150" s="311">
        <f>'[3]df13-18-1к'!BK75*100</f>
        <v>111.81711191464314</v>
      </c>
      <c r="U150" s="308">
        <f>'[3]df13-18-1к'!CA75*100</f>
        <v>107.73166362268279</v>
      </c>
      <c r="V150" s="308">
        <f>'[3]df13-18-1к'!CQ75*100</f>
        <v>107.5065112901548</v>
      </c>
      <c r="W150" s="312">
        <f>'[3]df13-18-1к'!DG75*100</f>
        <v>106.17559198559317</v>
      </c>
      <c r="X150" s="314"/>
      <c r="Y150" s="315">
        <f>'[3]df13-18-1к'!JA75*100</f>
        <v>104.76003925392044</v>
      </c>
      <c r="Z150" s="316">
        <f>'[3]df13-18-1к'!JB75*100</f>
        <v>100.86204026516714</v>
      </c>
      <c r="AA150" s="316">
        <f>'[3]df13-18-1к'!JC75*100</f>
        <v>96.021548562902126</v>
      </c>
      <c r="AB150" s="317">
        <f>'[3]df13-18-1к'!JD75*100</f>
        <v>104.39986385492388</v>
      </c>
      <c r="AC150" s="318">
        <f>J150</f>
        <v>106.82912788022428</v>
      </c>
      <c r="AD150" s="319">
        <f>'[3]df13-18-1к'!JF75*100</f>
        <v>107.34768489258668</v>
      </c>
      <c r="AE150" s="320">
        <f>'[3]df13-18-1к'!JG75*100</f>
        <v>107.54906797348234</v>
      </c>
      <c r="AF150" s="320">
        <f>'[3]df13-18-1к'!JH75*100</f>
        <v>105.85571656819062</v>
      </c>
      <c r="AG150" s="321">
        <f>'[3]df13-18-1к'!JI75*100</f>
        <v>107.51228239235073</v>
      </c>
      <c r="AH150" s="318">
        <f>U150</f>
        <v>107.73166362268279</v>
      </c>
      <c r="AI150" s="322"/>
      <c r="AJ150" s="323">
        <f>'[3]df13-18-1к'!HN75*100</f>
        <v>124.96614874067653</v>
      </c>
      <c r="AK150" s="308">
        <f>'[3]df13-18-1к'!HO75*100</f>
        <v>114.95975741252128</v>
      </c>
      <c r="AL150" s="308">
        <f>'[3]df13-18-1к'!HP75*100</f>
        <v>108.73603952992322</v>
      </c>
      <c r="AM150" s="308">
        <f>'[3]df13-18-1к'!HQ75*100</f>
        <v>108.92851863128629</v>
      </c>
      <c r="AN150" s="311">
        <f>I150</f>
        <v>111.84400026857033</v>
      </c>
      <c r="AO150" s="323">
        <f>'[3]df13-18-1к'!HI75*100</f>
        <v>105.25539757724331</v>
      </c>
      <c r="AP150" s="308">
        <f>'[3]df13-18-1к'!HJ75*100</f>
        <v>98.193543547116036</v>
      </c>
      <c r="AQ150" s="308">
        <f>'[3]df13-18-1к'!HK75*100</f>
        <v>98.543015022441338</v>
      </c>
      <c r="AR150" s="312">
        <f>'[3]df13-18-1к'!HL75*100</f>
        <v>104.33312347531698</v>
      </c>
      <c r="AS150" s="311">
        <f>T150</f>
        <v>111.81711191464314</v>
      </c>
    </row>
    <row r="151" spans="1:45" s="336" customFormat="1" ht="28.9" hidden="1" customHeight="1" outlineLevel="1" thickBot="1" x14ac:dyDescent="0.25">
      <c r="A151" s="325" t="s">
        <v>108</v>
      </c>
      <c r="B151" s="326">
        <f>'[3]df08-12'!CL77*100</f>
        <v>116.66648578406338</v>
      </c>
      <c r="C151" s="316">
        <f>'[3]df08-12'!DP77*100</f>
        <v>110.20144182505842</v>
      </c>
      <c r="D151" s="316">
        <f>'[3]df08-12'!EX77*100</f>
        <v>110.44594352590393</v>
      </c>
      <c r="E151" s="316">
        <f>'[3]df08-12'!GD77*100</f>
        <v>109.11633661268915</v>
      </c>
      <c r="F151" s="316">
        <f>'[3]df08-12'!HP77*100</f>
        <v>108.23725992668824</v>
      </c>
      <c r="G151" s="316">
        <f>'[3]df13-18-1к'!EE80*100</f>
        <v>107.29730143724416</v>
      </c>
      <c r="H151" s="316">
        <f>'[3]df13-18-1к'!FY80*100</f>
        <v>104.77665912836109</v>
      </c>
      <c r="I151" s="327">
        <f>'[3]df13-18-1к'!HM80*100</f>
        <v>113.10948452857697</v>
      </c>
      <c r="J151" s="327">
        <f>'[3]df13-18-1к'!JE80*100</f>
        <v>114.08234309922072</v>
      </c>
      <c r="K151" s="327">
        <f>'[3]df13-18-1к'!KA80*100</f>
        <v>105.06997624210996</v>
      </c>
      <c r="L151" s="317">
        <f>'[3]df13-18-1к'!KW80*100</f>
        <v>104.04520167036641</v>
      </c>
      <c r="M151" s="328">
        <f>'[3]df04-07'!K76*100</f>
        <v>122.89799881324701</v>
      </c>
      <c r="N151" s="329">
        <f>'[3]df08-12'!C77*100</f>
        <v>117.87847532931863</v>
      </c>
      <c r="O151" s="329">
        <f>'[3]df08-12'!AQ77*100</f>
        <v>139.75454507514871</v>
      </c>
      <c r="P151" s="310">
        <f>'[3]df08-12'!BE77*100</f>
        <v>111.45413453260804</v>
      </c>
      <c r="Q151" s="329">
        <f>'[3]df08-12'!BS77*100</f>
        <v>104.00627537780073</v>
      </c>
      <c r="R151" s="316">
        <f>'[3]df08-12'!CG77*100</f>
        <v>110.00603301455696</v>
      </c>
      <c r="S151" s="316">
        <f>'[3]df13-18-1к'!AU80*100</f>
        <v>101.05882338131056</v>
      </c>
      <c r="T151" s="327">
        <f>'[3]df13-18-1к'!BK80*100</f>
        <v>112.96483638990016</v>
      </c>
      <c r="U151" s="316">
        <f>'[3]df13-18-1к'!CA80*100</f>
        <v>112.39300547410123</v>
      </c>
      <c r="V151" s="316">
        <f>'[3]df13-18-1к'!CQ80*100</f>
        <v>106.03756028614364</v>
      </c>
      <c r="W151" s="317">
        <f>'[3]df13-18-1к'!DG80*100</f>
        <v>105.55183139316058</v>
      </c>
      <c r="X151" s="330"/>
      <c r="Y151" s="315">
        <f>'[3]df13-18-1к'!JA80*100</f>
        <v>105.4741155113848</v>
      </c>
      <c r="Z151" s="316">
        <f>'[3]df13-18-1к'!JB80*100</f>
        <v>100.21767248340548</v>
      </c>
      <c r="AA151" s="316">
        <f>'[3]df13-18-1к'!JC80*100</f>
        <v>102.55096307703657</v>
      </c>
      <c r="AB151" s="317">
        <f>'[3]df13-18-1к'!JD80*100</f>
        <v>100.15908417700655</v>
      </c>
      <c r="AC151" s="318">
        <f>J151</f>
        <v>114.08234309922072</v>
      </c>
      <c r="AD151" s="319">
        <f>'[3]df13-18-1к'!JF80*100</f>
        <v>117.28217823901947</v>
      </c>
      <c r="AE151" s="320">
        <f>'[3]df13-18-1к'!JG80*100</f>
        <v>116.92168299783539</v>
      </c>
      <c r="AF151" s="320">
        <f>'[3]df13-18-1к'!JH80*100</f>
        <v>113.63213192376904</v>
      </c>
      <c r="AG151" s="321">
        <f>'[3]df13-18-1к'!JI80*100</f>
        <v>109.35879497350362</v>
      </c>
      <c r="AH151" s="318">
        <f>U151</f>
        <v>112.39300547410123</v>
      </c>
      <c r="AI151" s="331"/>
      <c r="AJ151" s="332">
        <f>'[3]df13-18-1к'!HN80*100</f>
        <v>109.19880522898171</v>
      </c>
      <c r="AK151" s="333">
        <f>'[3]df13-18-1к'!HO80*100</f>
        <v>113.25109070193622</v>
      </c>
      <c r="AL151" s="333">
        <f>'[3]df13-18-1к'!HP80*100</f>
        <v>113.66052637278568</v>
      </c>
      <c r="AM151" s="333">
        <f>'[3]df13-18-1к'!HQ80*100</f>
        <v>115.64484868016274</v>
      </c>
      <c r="AN151" s="334">
        <f>I151</f>
        <v>113.10948452857697</v>
      </c>
      <c r="AO151" s="332">
        <f>'[3]df13-18-1к'!HI80*100</f>
        <v>105.8421198702198</v>
      </c>
      <c r="AP151" s="333">
        <f>'[3]df13-18-1к'!HJ80*100</f>
        <v>103.13649187265581</v>
      </c>
      <c r="AQ151" s="333">
        <f>'[3]df13-18-1к'!HK80*100</f>
        <v>107.91609016506816</v>
      </c>
      <c r="AR151" s="335">
        <f>'[3]df13-18-1к'!HL80*100</f>
        <v>100.55902812175484</v>
      </c>
      <c r="AS151" s="334">
        <f>T151</f>
        <v>112.96483638990016</v>
      </c>
    </row>
    <row r="152" spans="1:45" s="1" customFormat="1" ht="27.6" hidden="1" customHeight="1" outlineLevel="2" x14ac:dyDescent="0.2">
      <c r="A152" s="337" t="s">
        <v>109</v>
      </c>
      <c r="B152" s="219"/>
      <c r="C152" s="108"/>
      <c r="D152" s="108"/>
      <c r="E152" s="108"/>
      <c r="F152" s="108"/>
      <c r="G152" s="108"/>
      <c r="H152" s="108">
        <f>'[3]df13-18-1к'!FY81*100</f>
        <v>0</v>
      </c>
      <c r="I152" s="156">
        <f>'[3]df13-18-1к'!HM81*100</f>
        <v>0</v>
      </c>
      <c r="J152" s="156">
        <f>'[3]df13-18-1к'!JE81*100</f>
        <v>0</v>
      </c>
      <c r="K152" s="156"/>
      <c r="L152" s="157"/>
      <c r="M152" s="162">
        <f>'[3]df04-07'!K75*100</f>
        <v>117.05790410627159</v>
      </c>
      <c r="N152" s="108">
        <f>'[3]df04-07'!L75*100</f>
        <v>112.74942587836456</v>
      </c>
      <c r="O152" s="108" t="e">
        <f>'[3]df08-12'!#REF!*100</f>
        <v>#REF!</v>
      </c>
      <c r="P152" s="108"/>
      <c r="Q152" s="108"/>
      <c r="R152" s="108"/>
      <c r="S152" s="108"/>
      <c r="T152" s="156"/>
      <c r="U152" s="108"/>
      <c r="V152" s="108"/>
      <c r="W152" s="157"/>
      <c r="X152" s="177"/>
      <c r="Y152" s="159"/>
      <c r="Z152" s="160"/>
      <c r="AA152" s="160"/>
      <c r="AB152" s="161"/>
      <c r="AC152" s="158"/>
      <c r="AD152" s="179"/>
      <c r="AE152" s="180"/>
      <c r="AF152" s="180"/>
      <c r="AG152" s="181"/>
      <c r="AH152" s="158"/>
      <c r="AI152" s="120"/>
      <c r="AJ152" s="107"/>
      <c r="AK152" s="108"/>
      <c r="AL152" s="108"/>
      <c r="AM152" s="108"/>
      <c r="AN152" s="156"/>
      <c r="AO152" s="107"/>
      <c r="AP152" s="108"/>
      <c r="AQ152" s="108"/>
      <c r="AR152" s="157"/>
      <c r="AS152" s="156"/>
    </row>
    <row r="153" spans="1:45" s="361" customFormat="1" ht="34.15" hidden="1" customHeight="1" outlineLevel="1" x14ac:dyDescent="0.2">
      <c r="A153" s="338" t="s">
        <v>110</v>
      </c>
      <c r="B153" s="339">
        <f>'[3]df08-12'!CL92*100-0.4</f>
        <v>119.00564258530883</v>
      </c>
      <c r="C153" s="340">
        <f>'[3]df08-12'!DY92</f>
        <v>105.00147181100157</v>
      </c>
      <c r="D153" s="340">
        <f>'[3]df08-12'!EX92*100</f>
        <v>107.91552816646134</v>
      </c>
      <c r="E153" s="341">
        <f>'[3]df08-12'!GD92*100</f>
        <v>108.81759329527216</v>
      </c>
      <c r="F153" s="340">
        <f>'[3]df08-12'!HP92*100</f>
        <v>106.78887965348932</v>
      </c>
      <c r="G153" s="340">
        <f>'[3]df13-18-1к'!EE95*100</f>
        <v>106.00698091850485</v>
      </c>
      <c r="H153" s="287">
        <f>'[3]df13-18-1к'!FY95*100</f>
        <v>103.36364958343785</v>
      </c>
      <c r="I153" s="342">
        <f>'[3]df13-18-1к'!HM95*100</f>
        <v>110.73199212795566</v>
      </c>
      <c r="J153" s="342">
        <f>'[3]df13-18-1к'!JE95*100</f>
        <v>109.38542081664251</v>
      </c>
      <c r="K153" s="342">
        <f>'[3]df13-18-1к'!KA95*100</f>
        <v>107.68535165892888</v>
      </c>
      <c r="L153" s="343">
        <f>'[3]df13-18-1к'!KW95*100</f>
        <v>105.83457481261385</v>
      </c>
      <c r="M153" s="344"/>
      <c r="N153" s="340"/>
      <c r="O153" s="340"/>
      <c r="P153" s="341"/>
      <c r="Q153" s="340"/>
      <c r="R153" s="276"/>
      <c r="S153" s="276"/>
      <c r="T153" s="278"/>
      <c r="U153" s="276"/>
      <c r="V153" s="276"/>
      <c r="W153" s="279"/>
      <c r="X153" s="345"/>
      <c r="Y153" s="346">
        <f>'[3]df13-18-1к'!JA95*100</f>
        <v>102.10324048988622</v>
      </c>
      <c r="Z153" s="347">
        <f>'[3]df13-18-1к'!JB95*100</f>
        <v>100.25664946044208</v>
      </c>
      <c r="AA153" s="347">
        <f>'[3]df13-18-1к'!JC95*100</f>
        <v>102.05674055825116</v>
      </c>
      <c r="AB153" s="348">
        <f>'[3]df13-18-1к'!JD95*100</f>
        <v>101.5521557391682</v>
      </c>
      <c r="AC153" s="349">
        <f>J153</f>
        <v>109.38542081664251</v>
      </c>
      <c r="AD153" s="350">
        <f>'[3]df13-18-1к'!JF95*100</f>
        <v>108.85721409149807</v>
      </c>
      <c r="AE153" s="351">
        <f>'[3]df13-18-1к'!JG95*100</f>
        <v>111.82853052722082</v>
      </c>
      <c r="AF153" s="351">
        <f>'[3]df13-18-1к'!JH95*100</f>
        <v>109.94230682617929</v>
      </c>
      <c r="AG153" s="352">
        <f>'[3]df13-18-1к'!JI95*100</f>
        <v>107.77417176544408</v>
      </c>
      <c r="AH153" s="353"/>
      <c r="AI153" s="280"/>
      <c r="AJ153" s="354">
        <f>'[3]df13-18-1к'!HN95*100</f>
        <v>109.62715757644348</v>
      </c>
      <c r="AK153" s="355">
        <f>'[3]df13-18-1к'!HO95*100</f>
        <v>110.19718347712977</v>
      </c>
      <c r="AL153" s="355">
        <f>'[3]df13-18-1к'!HP95*100</f>
        <v>110.74617522188936</v>
      </c>
      <c r="AM153" s="355">
        <f>'[3]df13-18-1к'!HQ95*100</f>
        <v>111.4750290440423</v>
      </c>
      <c r="AN153" s="356">
        <f>I153</f>
        <v>110.73199212795566</v>
      </c>
      <c r="AO153" s="357">
        <f>'[3]df13-18-1к'!HI95*100</f>
        <v>104.76573879464588</v>
      </c>
      <c r="AP153" s="358">
        <f>'[3]df13-18-1к'!HJ95*100</f>
        <v>100.45781949314714</v>
      </c>
      <c r="AQ153" s="358">
        <f>'[3]df13-18-1к'!HK95*100</f>
        <v>102.87718035989045</v>
      </c>
      <c r="AR153" s="359">
        <f>'[3]df13-18-1к'!HL95*100</f>
        <v>102.8269778459254</v>
      </c>
      <c r="AS153" s="360"/>
    </row>
    <row r="154" spans="1:45" s="324" customFormat="1" ht="22.9" hidden="1" customHeight="1" outlineLevel="1" thickBot="1" x14ac:dyDescent="0.25">
      <c r="A154" s="362" t="s">
        <v>111</v>
      </c>
      <c r="B154" s="363">
        <f>'[3]df08-12'!CL66*100</f>
        <v>122.68203674825963</v>
      </c>
      <c r="C154" s="364">
        <f>'[3]df08-12'!DY66</f>
        <v>105.2</v>
      </c>
      <c r="D154" s="364">
        <f>'[3]df08-12'!EX66*100</f>
        <v>112.71243853682331</v>
      </c>
      <c r="E154" s="365">
        <f>'[3]df08-12'!GD66*100</f>
        <v>114.25808307958114</v>
      </c>
      <c r="F154" s="364">
        <f>'[3]df08-12'!HP66*100</f>
        <v>110.67607239702706</v>
      </c>
      <c r="G154" s="364">
        <f>'[3]df13-18-1к'!EE69*100</f>
        <v>101.49523531509708</v>
      </c>
      <c r="H154" s="365">
        <f>'[3]df13-18-1к'!FY69*100</f>
        <v>104.39715895144175</v>
      </c>
      <c r="I154" s="366">
        <f>'[3]df13-18-1к'!HM69*100</f>
        <v>105.65536801414406</v>
      </c>
      <c r="J154" s="367">
        <f>'[3]df13-18-1к'!JE69*100</f>
        <v>106.17081511833912</v>
      </c>
      <c r="K154" s="367">
        <f>'[3]df13-18-1к'!KA69*100</f>
        <v>107.05551012984363</v>
      </c>
      <c r="L154" s="368">
        <f>'[3]df13-18-1к'!KW69*100</f>
        <v>106.54946767181168</v>
      </c>
      <c r="M154" s="313">
        <f>'[3]df04-07'!K65*100</f>
        <v>123.10601944778124</v>
      </c>
      <c r="N154" s="308">
        <f>'[3]df08-12'!C66*100</f>
        <v>103.20616925610264</v>
      </c>
      <c r="O154" s="308">
        <f>'[3]df08-12'!AQ66*100</f>
        <v>106.53134329423781</v>
      </c>
      <c r="P154" s="310">
        <f>'[3]df08-12'!BE66*100</f>
        <v>109.91165851796141</v>
      </c>
      <c r="Q154" s="308">
        <f>'[3]df08-12'!BS66*100</f>
        <v>108.6383562651686</v>
      </c>
      <c r="R154" s="308">
        <f>'[3]df08-12'!CG66*100</f>
        <v>105.63442326335111</v>
      </c>
      <c r="S154" s="308">
        <f>'[3]df13-18-1к'!AU69*100</f>
        <v>104.3282120611905</v>
      </c>
      <c r="T154" s="311">
        <f>'[3]df13-18-1к'!BK69*100</f>
        <v>105.6277553946551</v>
      </c>
      <c r="U154" s="308">
        <f>'[3]df13-18-1к'!CA69*100</f>
        <v>105.8880421813936</v>
      </c>
      <c r="V154" s="308">
        <f>'[3]df13-18-1к'!CQ69*100</f>
        <v>106.74500696023885</v>
      </c>
      <c r="W154" s="312">
        <f>'[3]df13-18-1к'!DG69*100</f>
        <v>106.21280743912148</v>
      </c>
      <c r="X154" s="314"/>
      <c r="Y154" s="315">
        <f>'[3]df13-18-1к'!JA69*100</f>
        <v>100.73466049781878</v>
      </c>
      <c r="Z154" s="316">
        <f>'[3]df13-18-1к'!JB69*100</f>
        <v>100.54995001383666</v>
      </c>
      <c r="AA154" s="316">
        <f>'[3]df13-18-1к'!JC69*100</f>
        <v>102.90643357361317</v>
      </c>
      <c r="AB154" s="317">
        <f>'[3]df13-18-1к'!JD69*100</f>
        <v>101.83640367931916</v>
      </c>
      <c r="AC154" s="318">
        <f>J154</f>
        <v>106.17081511833912</v>
      </c>
      <c r="AD154" s="319">
        <f>'[3]df13-18-1к'!JF69*100</f>
        <v>105.00031521875908</v>
      </c>
      <c r="AE154" s="320">
        <f>'[3]df13-18-1к'!JG69*100</f>
        <v>105.86319305423721</v>
      </c>
      <c r="AF154" s="320">
        <f>'[3]df13-18-1к'!JH69*100</f>
        <v>107.01865688664502</v>
      </c>
      <c r="AG154" s="321">
        <f>'[3]df13-18-1к'!JI69*100</f>
        <v>106.17745975820199</v>
      </c>
      <c r="AH154" s="318">
        <f>U154</f>
        <v>105.8880421813936</v>
      </c>
      <c r="AI154" s="322"/>
      <c r="AJ154" s="323">
        <f>'[3]df13-18-1к'!HN69*100</f>
        <v>106.14970261360308</v>
      </c>
      <c r="AK154" s="308">
        <f>'[3]df13-18-1к'!HO69*100</f>
        <v>105.67271298346486</v>
      </c>
      <c r="AL154" s="308">
        <f>'[3]df13-18-1к'!HP69*100</f>
        <v>105.23042766448336</v>
      </c>
      <c r="AM154" s="308">
        <f>'[3]df13-18-1к'!HQ69*100</f>
        <v>105.78059291439222</v>
      </c>
      <c r="AN154" s="311">
        <f>I154</f>
        <v>105.65536801414406</v>
      </c>
      <c r="AO154" s="323">
        <f>'[3]df13-18-1к'!HI69*100</f>
        <v>100.70570601024245</v>
      </c>
      <c r="AP154" s="308">
        <f>'[3]df13-18-1к'!HJ69*100</f>
        <v>100.50038269947486</v>
      </c>
      <c r="AQ154" s="308">
        <f>'[3]df13-18-1к'!HK69*100</f>
        <v>102.30181339901306</v>
      </c>
      <c r="AR154" s="312">
        <f>'[3]df13-18-1к'!HL69*100</f>
        <v>101.65641950754565</v>
      </c>
      <c r="AS154" s="311">
        <f>T154</f>
        <v>105.6277553946551</v>
      </c>
    </row>
    <row r="155" spans="1:45" s="198" customFormat="1" ht="16.149999999999999" hidden="1" customHeight="1" outlineLevel="1" thickTop="1" x14ac:dyDescent="0.2">
      <c r="A155" s="369" t="s">
        <v>112</v>
      </c>
      <c r="B155" s="370"/>
      <c r="C155" s="371"/>
      <c r="D155" s="371"/>
      <c r="E155" s="371"/>
      <c r="F155" s="371"/>
      <c r="G155" s="371"/>
      <c r="H155" s="371"/>
      <c r="I155" s="372"/>
      <c r="J155" s="372"/>
      <c r="K155" s="372"/>
      <c r="L155" s="373"/>
      <c r="M155" s="374">
        <f>'[3]df04-07'!K93*100</f>
        <v>114.63076604347582</v>
      </c>
      <c r="N155" s="371">
        <f>'[3]df08-12'!C93*100</f>
        <v>107.34309013110119</v>
      </c>
      <c r="O155" s="371"/>
      <c r="P155" s="371"/>
      <c r="Q155" s="371"/>
      <c r="R155" s="164"/>
      <c r="S155" s="164"/>
      <c r="T155" s="375"/>
      <c r="U155" s="376"/>
      <c r="V155" s="376"/>
      <c r="W155" s="377"/>
      <c r="X155" s="378"/>
      <c r="Y155" s="379"/>
      <c r="Z155" s="380"/>
      <c r="AA155" s="380"/>
      <c r="AB155" s="381"/>
      <c r="AC155" s="382"/>
      <c r="AD155" s="194"/>
      <c r="AE155" s="383"/>
      <c r="AF155" s="383"/>
      <c r="AG155" s="384"/>
      <c r="AH155" s="385"/>
      <c r="AI155" s="386"/>
      <c r="AJ155" s="387"/>
      <c r="AK155" s="388"/>
      <c r="AL155" s="388"/>
      <c r="AM155" s="388"/>
      <c r="AN155" s="389"/>
      <c r="AO155" s="188"/>
      <c r="AP155" s="189"/>
      <c r="AQ155" s="189"/>
      <c r="AR155" s="191"/>
      <c r="AS155" s="390"/>
    </row>
    <row r="156" spans="1:45" s="410" customFormat="1" ht="31.15" hidden="1" customHeight="1" outlineLevel="1" x14ac:dyDescent="0.2">
      <c r="A156" s="391" t="s">
        <v>113</v>
      </c>
      <c r="B156" s="274">
        <f>'[3]df08-12'!CL90*100</f>
        <v>112.76613449038697</v>
      </c>
      <c r="C156" s="392">
        <f>'[3]df08-12'!DP90*100</f>
        <v>110.31128473451366</v>
      </c>
      <c r="D156" s="392">
        <f>'[3]df08-12'!EX90*100</f>
        <v>106.17386492044017</v>
      </c>
      <c r="E156" s="392">
        <f>'[3]df08-12'!GD90*100</f>
        <v>108.24598456124575</v>
      </c>
      <c r="F156" s="392">
        <f>'[3]df08-12'!HP90*100</f>
        <v>105.35221469288155</v>
      </c>
      <c r="G156" s="392">
        <f>'[3]df13-18-1к'!EE93*100</f>
        <v>106.60627988424312</v>
      </c>
      <c r="H156" s="392">
        <f>'[3]df13-18-1к'!FY93*100</f>
        <v>107.59807115972799</v>
      </c>
      <c r="I156" s="393">
        <f>'[3]df13-18-1к'!HM93*100</f>
        <v>115.6655404086718</v>
      </c>
      <c r="J156" s="393">
        <f>'[3]df13-18-1к'!JE93*100</f>
        <v>108.60853384623543</v>
      </c>
      <c r="K156" s="393">
        <f>'[3]df13-18-1к'!KA93*100</f>
        <v>106.96943649634154</v>
      </c>
      <c r="L156" s="394">
        <f>'[3]df13-18-1к'!KW93*100</f>
        <v>105.66397609712257</v>
      </c>
      <c r="M156" s="395"/>
      <c r="N156" s="396"/>
      <c r="O156" s="396"/>
      <c r="P156" s="396"/>
      <c r="Q156" s="396"/>
      <c r="R156" s="397"/>
      <c r="S156" s="397"/>
      <c r="T156" s="398"/>
      <c r="U156" s="399"/>
      <c r="V156" s="399"/>
      <c r="W156" s="400"/>
      <c r="X156" s="401"/>
      <c r="Y156" s="402">
        <f>'[3]df13-18-1к'!JA93*100</f>
        <v>103.57233902944314</v>
      </c>
      <c r="Z156" s="403">
        <f>'[3]df13-18-1к'!JB93*100</f>
        <v>102.47793360402451</v>
      </c>
      <c r="AA156" s="403">
        <f>'[3]df13-18-1к'!JC93*100</f>
        <v>100.44457383894192</v>
      </c>
      <c r="AB156" s="404">
        <f>'[3]df13-18-1к'!JD93*100</f>
        <v>101.49745624822384</v>
      </c>
      <c r="AC156" s="405">
        <f>J156</f>
        <v>108.60853384623543</v>
      </c>
      <c r="AD156" s="406">
        <f>'[3]df13-18-1к'!JF93*100</f>
        <v>109.28189376058396</v>
      </c>
      <c r="AE156" s="407">
        <f>'[3]df13-18-1к'!JG93*100</f>
        <v>108.64110386387102</v>
      </c>
      <c r="AF156" s="407">
        <f>'[3]df13-18-1к'!JH93*100</f>
        <v>108.44103182127698</v>
      </c>
      <c r="AG156" s="408">
        <f>'[3]df13-18-1к'!JI93*100</f>
        <v>108.2071060900056</v>
      </c>
      <c r="AH156" s="405"/>
      <c r="AI156" s="395"/>
      <c r="AJ156" s="401">
        <f>'[3]df13-18-1к'!HN93*100</f>
        <v>116.24706746045091</v>
      </c>
      <c r="AK156" s="399">
        <f>'[3]df13-18-1к'!HO93*100</f>
        <v>116.80258868789797</v>
      </c>
      <c r="AL156" s="399">
        <f>'[3]df13-18-1к'!HP93*100</f>
        <v>115.94319304404736</v>
      </c>
      <c r="AM156" s="399">
        <f>'[3]df13-18-1к'!HQ93*100</f>
        <v>114.08719834465934</v>
      </c>
      <c r="AN156" s="409">
        <f>I156</f>
        <v>115.6655404086718</v>
      </c>
      <c r="AO156" s="401">
        <f>'[3]df13-18-1к'!HI93*100</f>
        <v>108.12658510255709</v>
      </c>
      <c r="AP156" s="399">
        <f>'[3]df13-18-1к'!HJ93*100</f>
        <v>103.08237172324466</v>
      </c>
      <c r="AQ156" s="399">
        <f>'[3]df13-18-1к'!HK93*100</f>
        <v>100.62989253904951</v>
      </c>
      <c r="AR156" s="400">
        <f>'[3]df13-18-1к'!HL93*100</f>
        <v>101.71687683466206</v>
      </c>
      <c r="AS156" s="409"/>
    </row>
    <row r="157" spans="1:45" s="425" customFormat="1" ht="30" hidden="1" customHeight="1" outlineLevel="1" thickBot="1" x14ac:dyDescent="0.25">
      <c r="A157" s="411" t="s">
        <v>114</v>
      </c>
      <c r="B157" s="412">
        <f>'[3]df08-12'!CL91*100</f>
        <v>114.08100356505848</v>
      </c>
      <c r="C157" s="340">
        <f>'[3]df08-12'!DP91*100</f>
        <v>113.09312202673706</v>
      </c>
      <c r="D157" s="340">
        <f>'[3]df08-12'!EX91*100</f>
        <v>108.12541657220072</v>
      </c>
      <c r="E157" s="340">
        <f>'[3]df08-12'!GD91*100</f>
        <v>108.5492581081694</v>
      </c>
      <c r="F157" s="340">
        <f>'[3]df08-12'!HP91*100</f>
        <v>105.34782270236518</v>
      </c>
      <c r="G157" s="340">
        <f>'[3]df13-18-1к'!EE94*100</f>
        <v>107.608549842861</v>
      </c>
      <c r="H157" s="340">
        <f>'[3]df13-18-1к'!FY94*100</f>
        <v>106.56136203143718</v>
      </c>
      <c r="I157" s="342">
        <f>'[3]df13-18-1к'!HM94*100</f>
        <v>109.35993340694114</v>
      </c>
      <c r="J157" s="342">
        <f>'[3]df13-18-1к'!JE94*100</f>
        <v>108.73489446605417</v>
      </c>
      <c r="K157" s="342">
        <f>'[3]df13-18-1к'!KA94*100</f>
        <v>106.5692832093529</v>
      </c>
      <c r="L157" s="343">
        <f>'[3]df13-18-1к'!KW94*100</f>
        <v>106.44421296677487</v>
      </c>
      <c r="M157" s="395"/>
      <c r="N157" s="340"/>
      <c r="O157" s="340"/>
      <c r="P157" s="340"/>
      <c r="Q157" s="340"/>
      <c r="R157" s="276"/>
      <c r="S157" s="276"/>
      <c r="T157" s="278"/>
      <c r="U157" s="276"/>
      <c r="V157" s="276"/>
      <c r="W157" s="279"/>
      <c r="X157" s="413"/>
      <c r="Y157" s="414">
        <f>'[3]df13-18-1к'!JA94*100</f>
        <v>101.28688269919037</v>
      </c>
      <c r="Z157" s="415">
        <f>'[3]df13-18-1к'!JB94*100</f>
        <v>101.89544469995724</v>
      </c>
      <c r="AA157" s="415">
        <f>'[3]df13-18-1к'!JC94*100</f>
        <v>103.67004871231114</v>
      </c>
      <c r="AB157" s="416">
        <f>'[3]df13-18-1к'!JD94*100</f>
        <v>100.57432941415544</v>
      </c>
      <c r="AC157" s="417">
        <f>J157</f>
        <v>108.73489446605417</v>
      </c>
      <c r="AD157" s="418">
        <f>'[3]df13-18-1к'!JF94*100</f>
        <v>109.26024556352054</v>
      </c>
      <c r="AE157" s="419">
        <f>'[3]df13-18-1к'!JG94*100</f>
        <v>109.65124635185775</v>
      </c>
      <c r="AF157" s="419">
        <f>'[3]df13-18-1к'!JH94*100</f>
        <v>108.47934011511329</v>
      </c>
      <c r="AG157" s="420">
        <f>'[3]df13-18-1к'!JI94*100</f>
        <v>107.60895706569144</v>
      </c>
      <c r="AH157" s="417"/>
      <c r="AI157" s="421"/>
      <c r="AJ157" s="413">
        <f>'[3]df13-18-1к'!HN94*100</f>
        <v>108.30483336667749</v>
      </c>
      <c r="AK157" s="422">
        <f>'[3]df13-18-1к'!HO94*100</f>
        <v>108.07062130470455</v>
      </c>
      <c r="AL157" s="422">
        <f>'[3]df13-18-1к'!HP94*100</f>
        <v>110.73823550393713</v>
      </c>
      <c r="AM157" s="422">
        <f>'[3]df13-18-1к'!HQ94*100</f>
        <v>110.266818406016</v>
      </c>
      <c r="AN157" s="423">
        <f>I157</f>
        <v>109.35993340694114</v>
      </c>
      <c r="AO157" s="413">
        <f>'[3]df13-18-1к'!HI94*100</f>
        <v>102.22</v>
      </c>
      <c r="AP157" s="422">
        <f>'[3]df13-18-1к'!HJ94*100</f>
        <v>101.53209999999999</v>
      </c>
      <c r="AQ157" s="422">
        <f>'[3]df13-18-1к'!HK94*100</f>
        <v>104.79</v>
      </c>
      <c r="AR157" s="424">
        <f>'[3]df13-18-1к'!HL94*100</f>
        <v>101.3878136622707</v>
      </c>
      <c r="AS157" s="423"/>
    </row>
    <row r="158" spans="1:45" s="444" customFormat="1" ht="25.9" hidden="1" customHeight="1" outlineLevel="1" thickTop="1" x14ac:dyDescent="0.25">
      <c r="A158" s="426" t="s">
        <v>115</v>
      </c>
      <c r="B158" s="427"/>
      <c r="C158" s="428"/>
      <c r="D158" s="428"/>
      <c r="E158" s="428"/>
      <c r="F158" s="428"/>
      <c r="G158" s="428"/>
      <c r="H158" s="428"/>
      <c r="I158" s="429"/>
      <c r="J158" s="428"/>
      <c r="K158" s="428"/>
      <c r="L158" s="430"/>
      <c r="M158" s="431"/>
      <c r="N158" s="428"/>
      <c r="O158" s="428"/>
      <c r="P158" s="428"/>
      <c r="Q158" s="428"/>
      <c r="R158" s="428"/>
      <c r="S158" s="428"/>
      <c r="T158" s="429"/>
      <c r="U158" s="428"/>
      <c r="V158" s="432"/>
      <c r="W158" s="433"/>
      <c r="X158" s="434"/>
      <c r="Y158" s="435">
        <f>'[3]df13-18-1к'!FZ89*100</f>
        <v>106.40645652254064</v>
      </c>
      <c r="Z158" s="436">
        <f>'[3]df13-18-1к'!GA89*100</f>
        <v>107.59627495198723</v>
      </c>
      <c r="AA158" s="436">
        <f>'[3]df13-18-1к'!GB89*100</f>
        <v>107.68777528039011</v>
      </c>
      <c r="AB158" s="437">
        <f>'[3]df13-18-1к'!GC89*100</f>
        <v>109.58539057077026</v>
      </c>
      <c r="AC158" s="438"/>
      <c r="AD158" s="439">
        <f>'[3]df13-18-1к'!FU89*100</f>
        <v>101.93485283912325</v>
      </c>
      <c r="AE158" s="440">
        <f>'[3]df13-18-1к'!FV89*100</f>
        <v>102.6486177417643</v>
      </c>
      <c r="AF158" s="440">
        <f>'[3]df13-18-1к'!FW89*100</f>
        <v>101.58507661124719</v>
      </c>
      <c r="AG158" s="440">
        <f>'[3]df13-18-1к'!FX89*100</f>
        <v>103.09721685735849</v>
      </c>
      <c r="AH158" s="441">
        <f>'[3]пч1-СPI'!J44</f>
        <v>108.76451809060306</v>
      </c>
      <c r="AI158" s="442"/>
      <c r="AJ158" s="439">
        <f>'[3]df13-18-1к'!HN89*100</f>
        <v>116.21157553002656</v>
      </c>
      <c r="AK158" s="440">
        <f>'[3]df13-18-1к'!HO89*100</f>
        <v>115.81536967485857</v>
      </c>
      <c r="AL158" s="440">
        <f>'[3]df13-18-1к'!HP89*100</f>
        <v>115.68645570955114</v>
      </c>
      <c r="AM158" s="440">
        <f>'[3]df13-18-1к'!HQ89*100</f>
        <v>114.00198286406275</v>
      </c>
      <c r="AN158" s="438"/>
      <c r="AO158" s="439">
        <f>'[3]df13-18-1к'!HI89*100</f>
        <v>108.09844075160512</v>
      </c>
      <c r="AP158" s="440">
        <f>'[3]df13-18-1к'!HJ89*100</f>
        <v>102.2986527474107</v>
      </c>
      <c r="AQ158" s="440">
        <f>'[3]df13-18-1к'!HK89*100</f>
        <v>101.47200237007542</v>
      </c>
      <c r="AR158" s="443">
        <f>'[3]df13-18-1к'!HL89*100</f>
        <v>101.59605182315899</v>
      </c>
      <c r="AS158" s="441">
        <f>'[3]пч1-СPI'!I44</f>
        <v>115.40813348800307</v>
      </c>
    </row>
    <row r="159" spans="1:45" s="454" customFormat="1" ht="17.45" hidden="1" customHeight="1" outlineLevel="1" x14ac:dyDescent="0.3">
      <c r="A159" s="445" t="s">
        <v>116</v>
      </c>
      <c r="B159" s="427"/>
      <c r="C159" s="446"/>
      <c r="D159" s="446"/>
      <c r="E159" s="446"/>
      <c r="F159" s="446"/>
      <c r="G159" s="446"/>
      <c r="H159" s="446"/>
      <c r="I159" s="158"/>
      <c r="J159" s="180"/>
      <c r="K159" s="447"/>
      <c r="L159" s="448"/>
      <c r="M159" s="431" t="e">
        <f>#REF!</f>
        <v>#REF!</v>
      </c>
      <c r="N159" s="446" t="e">
        <f>#REF!</f>
        <v>#REF!</v>
      </c>
      <c r="O159" s="446" t="e">
        <f>#REF!</f>
        <v>#REF!</v>
      </c>
      <c r="P159" s="446" t="e">
        <f>#REF!</f>
        <v>#REF!</v>
      </c>
      <c r="Q159" s="446">
        <f>'[3]пч1-СPI'!F45</f>
        <v>104.97042140545582</v>
      </c>
      <c r="R159" s="449">
        <f>'[3]пч1-СPI'!G45</f>
        <v>106.31525253595242</v>
      </c>
      <c r="S159" s="449">
        <f>'[3]пч1-СPI'!H45</f>
        <v>107.74197240998488</v>
      </c>
      <c r="T159" s="450">
        <f>'[3]пч1-СPI'!I45</f>
        <v>116.38528387089326</v>
      </c>
      <c r="U159" s="449">
        <f>'[3]пч1-СPI'!J45</f>
        <v>108.9306092240718</v>
      </c>
      <c r="V159" s="449">
        <f>'[3]пч1-СPI'!K45</f>
        <v>106.8144494690237</v>
      </c>
      <c r="W159" s="451">
        <f>'[3]пч1-СPI'!L45</f>
        <v>105.66909768329072</v>
      </c>
      <c r="X159" s="434"/>
      <c r="Y159" s="439">
        <f>'[3]df13-18-1к'!FZ90*100</f>
        <v>105.85643423227569</v>
      </c>
      <c r="Z159" s="440">
        <f>'[3]df13-18-1к'!GA90*100</f>
        <v>107.25285402594457</v>
      </c>
      <c r="AA159" s="440">
        <f>'[3]df13-18-1к'!GB90*100</f>
        <v>107.9707864376865</v>
      </c>
      <c r="AB159" s="443">
        <f>'[3]df13-18-1к'!GC90*100</f>
        <v>109.81531836458723</v>
      </c>
      <c r="AC159" s="452"/>
      <c r="AD159" s="439">
        <f>'[3]df13-18-1к'!FU90*100</f>
        <v>102.14364383545926</v>
      </c>
      <c r="AE159" s="440">
        <f>'[3]df13-18-1к'!FV90*100</f>
        <v>102.88028051102529</v>
      </c>
      <c r="AF159" s="440">
        <f>'[3]df13-18-1к'!FW90*100</f>
        <v>101.16500133616204</v>
      </c>
      <c r="AG159" s="440">
        <f>'[3]df13-18-1к'!FX90*100</f>
        <v>103.29734209386427</v>
      </c>
      <c r="AH159" s="441">
        <f>U159</f>
        <v>108.9306092240718</v>
      </c>
      <c r="AI159" s="453"/>
      <c r="AJ159" s="439">
        <f>'[3]df13-18-1к'!HN90*100</f>
        <v>117.45121905267055</v>
      </c>
      <c r="AK159" s="440">
        <f>'[3]df13-18-1к'!HO90*100</f>
        <v>117.21280364529156</v>
      </c>
      <c r="AL159" s="440">
        <f>'[3]df13-18-1к'!HP90*100</f>
        <v>116.31473935388912</v>
      </c>
      <c r="AM159" s="440">
        <f>'[3]df13-18-1к'!HQ90*100</f>
        <v>114.67022815431579</v>
      </c>
      <c r="AN159" s="452"/>
      <c r="AO159" s="439">
        <f>'[3]df13-18-1к'!HI90*100</f>
        <v>109.24610214329806</v>
      </c>
      <c r="AP159" s="440">
        <f>'[3]df13-18-1к'!HJ90*100</f>
        <v>102.67144279791222</v>
      </c>
      <c r="AQ159" s="440">
        <f>'[3]df13-18-1к'!HK90*100</f>
        <v>100.38989253904951</v>
      </c>
      <c r="AR159" s="443">
        <f>'[3]df13-18-1к'!HL90*100</f>
        <v>101.83687683466206</v>
      </c>
      <c r="AS159" s="441">
        <f>T159</f>
        <v>116.38528387089326</v>
      </c>
    </row>
    <row r="160" spans="1:45" s="468" customFormat="1" ht="17.45" hidden="1" customHeight="1" outlineLevel="1" x14ac:dyDescent="0.3">
      <c r="A160" s="455" t="s">
        <v>117</v>
      </c>
      <c r="B160" s="427"/>
      <c r="C160" s="456"/>
      <c r="D160" s="456"/>
      <c r="E160" s="456"/>
      <c r="F160" s="456"/>
      <c r="G160" s="456"/>
      <c r="H160" s="456"/>
      <c r="I160" s="193"/>
      <c r="J160" s="383"/>
      <c r="K160" s="457"/>
      <c r="L160" s="458"/>
      <c r="M160" s="431" t="e">
        <f>#REF!</f>
        <v>#REF!</v>
      </c>
      <c r="N160" s="456" t="e">
        <f>#REF!</f>
        <v>#REF!</v>
      </c>
      <c r="O160" s="456" t="e">
        <f>#REF!</f>
        <v>#REF!</v>
      </c>
      <c r="P160" s="456" t="e">
        <f>#REF!</f>
        <v>#REF!</v>
      </c>
      <c r="Q160" s="456">
        <f>'[3]пч1-СPI'!F51</f>
        <v>105.40523129814309</v>
      </c>
      <c r="R160" s="459">
        <f>'[3]пч1-СPI'!G51</f>
        <v>108.0944046529706</v>
      </c>
      <c r="S160" s="459">
        <f>'[3]пч1-СPI'!H51</f>
        <v>108.10902978214546</v>
      </c>
      <c r="T160" s="460">
        <f>'[3]пч1-СPI'!I51</f>
        <v>112.55523010583583</v>
      </c>
      <c r="U160" s="459">
        <f>'[3]пч1-СPI'!J51</f>
        <v>108.22658025105245</v>
      </c>
      <c r="V160" s="459">
        <f>'[3]пч1-СPI'!K51</f>
        <v>106.2175363682984</v>
      </c>
      <c r="W160" s="461">
        <f>'[3]пч1-СPI'!L51</f>
        <v>106.47024787677803</v>
      </c>
      <c r="X160" s="462"/>
      <c r="Y160" s="463">
        <f>'[3]df13-18-1к'!FZ91*100</f>
        <v>108.03011980438649</v>
      </c>
      <c r="Z160" s="464">
        <f>'[3]df13-18-1к'!GA91*100</f>
        <v>108.59368599832226</v>
      </c>
      <c r="AA160" s="464">
        <f>'[3]df13-18-1к'!GB91*100</f>
        <v>106.8980956121808</v>
      </c>
      <c r="AB160" s="465">
        <f>'[3]df13-18-1к'!GC91*100</f>
        <v>108.92530883690353</v>
      </c>
      <c r="AC160" s="466"/>
      <c r="AD160" s="463">
        <f>'[3]df13-18-1к'!FU91*100</f>
        <v>101.37496563461158</v>
      </c>
      <c r="AE160" s="464">
        <f>'[3]df13-18-1к'!FV91*100</f>
        <v>101.96363896665814</v>
      </c>
      <c r="AF160" s="464">
        <f>'[3]df13-18-1к'!FW91*100</f>
        <v>102.78713763876878</v>
      </c>
      <c r="AG160" s="464">
        <f>'[3]df13-18-1к'!FX91*100</f>
        <v>102.521270885143</v>
      </c>
      <c r="AH160" s="467">
        <f>U160</f>
        <v>108.22658025105245</v>
      </c>
      <c r="AI160" s="453"/>
      <c r="AJ160" s="463">
        <f>'[3]df13-18-1к'!HN91*100</f>
        <v>112.57228412682139</v>
      </c>
      <c r="AK160" s="464">
        <f>'[3]df13-18-1к'!HO91*100</f>
        <v>111.6971214486814</v>
      </c>
      <c r="AL160" s="464">
        <f>'[3]df13-18-1к'!HP91*100</f>
        <v>113.8779136100335</v>
      </c>
      <c r="AM160" s="464">
        <f>'[3]df13-18-1к'!HQ91*100</f>
        <v>112.06351257007437</v>
      </c>
      <c r="AN160" s="466"/>
      <c r="AO160" s="463">
        <f>'[3]df13-18-1к'!HI91*100</f>
        <v>104.76914462417295</v>
      </c>
      <c r="AP160" s="464">
        <f>'[3]df13-18-1к'!HJ91*100</f>
        <v>101.17095032181882</v>
      </c>
      <c r="AQ160" s="464">
        <f>'[3]df13-18-1к'!HK91*100</f>
        <v>104.79396987529542</v>
      </c>
      <c r="AR160" s="465">
        <f>'[3]df13-18-1к'!HL91*100</f>
        <v>100.8878136622707</v>
      </c>
      <c r="AS160" s="467">
        <f>T160</f>
        <v>112.55523010583583</v>
      </c>
    </row>
    <row r="161" spans="1:45" ht="29.45" hidden="1" customHeight="1" outlineLevel="1" x14ac:dyDescent="0.2">
      <c r="A161" s="469">
        <f ca="1">TODAY()</f>
        <v>42289</v>
      </c>
      <c r="B161" s="675" t="s">
        <v>60</v>
      </c>
      <c r="C161" s="676"/>
      <c r="D161" s="676"/>
      <c r="E161" s="676"/>
      <c r="F161" s="676"/>
      <c r="G161" s="676"/>
      <c r="H161" s="676"/>
      <c r="I161" s="676"/>
      <c r="J161" s="676"/>
      <c r="K161" s="676"/>
      <c r="L161" s="676"/>
      <c r="M161" s="470"/>
      <c r="N161" s="470"/>
      <c r="O161" s="470"/>
      <c r="P161" s="470"/>
      <c r="Q161" s="470"/>
      <c r="R161" s="470"/>
      <c r="AC161" s="4"/>
      <c r="AD161" s="4"/>
      <c r="AE161" s="4"/>
      <c r="AF161" s="4"/>
      <c r="AG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</row>
    <row r="162" spans="1:45" ht="29.45" hidden="1" customHeight="1" outlineLevel="1" x14ac:dyDescent="0.2">
      <c r="A162" s="471" t="s">
        <v>1</v>
      </c>
      <c r="B162" s="677" t="s">
        <v>118</v>
      </c>
      <c r="C162" s="677"/>
      <c r="D162" s="677"/>
      <c r="E162" s="677"/>
      <c r="F162" s="677"/>
      <c r="G162" s="677"/>
      <c r="H162" s="677"/>
      <c r="I162" s="677"/>
      <c r="J162" s="677"/>
      <c r="K162" s="677"/>
      <c r="L162" s="678"/>
      <c r="AC162" s="4"/>
      <c r="AD162" s="4"/>
      <c r="AE162" s="4"/>
      <c r="AF162" s="4"/>
      <c r="AG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</row>
    <row r="163" spans="1:45" ht="29.45" hidden="1" customHeight="1" outlineLevel="1" x14ac:dyDescent="0.2">
      <c r="A163" s="472" t="s">
        <v>7</v>
      </c>
      <c r="B163" s="93">
        <v>2008</v>
      </c>
      <c r="C163" s="91">
        <v>2009</v>
      </c>
      <c r="D163" s="91">
        <v>2010</v>
      </c>
      <c r="E163" s="91">
        <v>2011</v>
      </c>
      <c r="F163" s="91">
        <v>2012</v>
      </c>
      <c r="G163" s="91">
        <v>2013</v>
      </c>
      <c r="H163" s="92">
        <v>2014</v>
      </c>
      <c r="I163" s="91">
        <v>2015</v>
      </c>
      <c r="J163" s="93">
        <v>2016</v>
      </c>
      <c r="K163" s="91">
        <v>2017</v>
      </c>
      <c r="L163" s="91">
        <v>2018</v>
      </c>
      <c r="AC163" s="4"/>
      <c r="AD163" s="4"/>
      <c r="AE163" s="4"/>
      <c r="AF163" s="4"/>
      <c r="AG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</row>
    <row r="164" spans="1:45" ht="29.45" hidden="1" customHeight="1" outlineLevel="1" x14ac:dyDescent="0.2">
      <c r="A164" s="473" t="s">
        <v>76</v>
      </c>
      <c r="B164" s="679" t="s">
        <v>8</v>
      </c>
      <c r="C164" s="679"/>
      <c r="D164" s="679"/>
      <c r="E164" s="679"/>
      <c r="F164" s="679"/>
      <c r="G164" s="679"/>
      <c r="H164" s="679"/>
      <c r="I164" s="26" t="s">
        <v>9</v>
      </c>
      <c r="J164" s="679" t="s">
        <v>0</v>
      </c>
      <c r="K164" s="679"/>
      <c r="L164" s="680"/>
      <c r="AC164" s="4"/>
      <c r="AD164" s="4"/>
      <c r="AE164" s="4"/>
      <c r="AF164" s="4"/>
      <c r="AG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</row>
    <row r="165" spans="1:45" ht="50.45" hidden="1" outlineLevel="1" x14ac:dyDescent="0.2">
      <c r="A165" s="474" t="s">
        <v>10</v>
      </c>
      <c r="B165" s="108">
        <f>'[3]df04-07'!K11*100</f>
        <v>119.1161414691281</v>
      </c>
      <c r="C165" s="108">
        <f>'[3]df08-12'!C11*100</f>
        <v>120.05740497773429</v>
      </c>
      <c r="D165" s="108">
        <f>'[3]df08-12'!AQ11*100</f>
        <v>116.01149916442179</v>
      </c>
      <c r="E165" s="108">
        <f>'[3]df08-12'!BE11*100</f>
        <v>113.38123541211856</v>
      </c>
      <c r="F165" s="108">
        <f>'[3]df08-12'!BS11*100</f>
        <v>100.79939269435963</v>
      </c>
      <c r="G165" s="111">
        <f>'[3]df08-12'!CG11*100</f>
        <v>109.92302408016886</v>
      </c>
      <c r="H165" s="111">
        <f>'[3]df13-18-1к'!AU11*100</f>
        <v>106.15428495953867</v>
      </c>
      <c r="I165" s="109">
        <f>'[3]df13-18-1к'!BK11*100</f>
        <v>105.76061684754387</v>
      </c>
      <c r="J165" s="109">
        <f>'[3]df13-18-1к'!CA11*100</f>
        <v>107.7549947279789</v>
      </c>
      <c r="K165" s="109">
        <f>'[3]df13-18-1к'!CQ11*100</f>
        <v>107.0813542829238</v>
      </c>
      <c r="L165" s="110">
        <f>'[3]df13-18-1к'!DG11*100</f>
        <v>107.60755045794583</v>
      </c>
      <c r="AC165" s="4"/>
      <c r="AD165" s="4"/>
      <c r="AE165" s="4"/>
      <c r="AF165" s="4"/>
      <c r="AG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</row>
    <row r="166" spans="1:45" ht="16.899999999999999" hidden="1" outlineLevel="1" x14ac:dyDescent="0.2">
      <c r="A166" s="475" t="s">
        <v>13</v>
      </c>
      <c r="B166" s="476">
        <f>'[3]df04-07'!K12*100</f>
        <v>124.18395724892</v>
      </c>
      <c r="C166" s="476">
        <f>'[3]df08-12'!C12*100</f>
        <v>80.224545727681473</v>
      </c>
      <c r="D166" s="476">
        <f>'[3]df08-12'!AQ12*100</f>
        <v>117.44607669999516</v>
      </c>
      <c r="E166" s="476">
        <f>'[3]df08-12'!BE12*100</f>
        <v>131.72484418732176</v>
      </c>
      <c r="F166" s="476">
        <f>'[3]df08-12'!BS12*100</f>
        <v>120.9602615657255</v>
      </c>
      <c r="G166" s="476">
        <f>'[3]df08-12'!CG12*100</f>
        <v>105.83259429409924</v>
      </c>
      <c r="H166" s="476">
        <f>'[3]df13-18-1к'!AU12*100</f>
        <v>105.1332507195842</v>
      </c>
      <c r="I166" s="477">
        <f>'[3]df13-18-1к'!BK12*100</f>
        <v>111.32452818517358</v>
      </c>
      <c r="J166" s="477">
        <f>'[3]df13-18-1к'!CA12*100</f>
        <v>104.92798854972449</v>
      </c>
      <c r="K166" s="477">
        <f>'[3]df13-18-1к'!CQ12*100</f>
        <v>111.59460112386567</v>
      </c>
      <c r="L166" s="478">
        <f>'[3]df13-18-1к'!DG12*100</f>
        <v>102.38930683076548</v>
      </c>
      <c r="AC166" s="4"/>
      <c r="AD166" s="4"/>
      <c r="AE166" s="4"/>
      <c r="AF166" s="4"/>
      <c r="AG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</row>
    <row r="167" spans="1:45" ht="33.6" hidden="1" outlineLevel="1" x14ac:dyDescent="0.2">
      <c r="A167" s="479" t="s">
        <v>79</v>
      </c>
      <c r="B167" s="138">
        <f>'[3]df04-07'!K13*100</f>
        <v>125.43175346188764</v>
      </c>
      <c r="C167" s="138">
        <f>'[3]df08-12'!C13*100</f>
        <v>80.061946480751118</v>
      </c>
      <c r="D167" s="138">
        <f>'[3]df08-12'!AQ13*100</f>
        <v>118.33677048246381</v>
      </c>
      <c r="E167" s="138">
        <f>'[3]df08-12'!BE13*100</f>
        <v>132.80098425364434</v>
      </c>
      <c r="F167" s="138">
        <f>'[3]df08-12'!BS13*100</f>
        <v>123.66108392080632</v>
      </c>
      <c r="G167" s="138">
        <f>'[3]df08-12'!CG13*100</f>
        <v>105.87655451670959</v>
      </c>
      <c r="H167" s="138">
        <f>'[3]df13-18-1к'!AU13*100</f>
        <v>106.03265573204041</v>
      </c>
      <c r="I167" s="139">
        <f>'[3]df13-18-1к'!BK13*100</f>
        <v>110.79807041265516</v>
      </c>
      <c r="J167" s="139">
        <f>'[3]df13-18-1к'!CA13*100</f>
        <v>104.17127073051505</v>
      </c>
      <c r="K167" s="139">
        <f>'[3]df13-18-1к'!CQ13*100</f>
        <v>111.90189182331052</v>
      </c>
      <c r="L167" s="140">
        <f>'[3]df13-18-1к'!DG13*100</f>
        <v>101.84486324622858</v>
      </c>
      <c r="AC167" s="4"/>
      <c r="AD167" s="4"/>
      <c r="AE167" s="4"/>
      <c r="AF167" s="4"/>
      <c r="AG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</row>
    <row r="168" spans="1:45" ht="33.6" hidden="1" outlineLevel="1" x14ac:dyDescent="0.2">
      <c r="A168" s="480" t="s">
        <v>80</v>
      </c>
      <c r="B168" s="108" t="e">
        <f>[3]ИЦПМЭР!#REF!*100</f>
        <v>#REF!</v>
      </c>
      <c r="C168" s="108">
        <f>'[3]df08-12'!C14*100</f>
        <v>83.332444844090489</v>
      </c>
      <c r="D168" s="108">
        <f>'[3]df08-12'!AQ14*100</f>
        <v>115.65820409870385</v>
      </c>
      <c r="E168" s="108">
        <f>'[3]df08-12'!BE14*100</f>
        <v>130.40069079521444</v>
      </c>
      <c r="F168" s="108">
        <f>'[3]df08-12'!BS14*100</f>
        <v>127.14217901808034</v>
      </c>
      <c r="G168" s="108">
        <f>'[3]df08-12'!CG14*100</f>
        <v>107.18866193892282</v>
      </c>
      <c r="H168" s="108" t="e">
        <f>'[3]df08-12'!#REF!*100</f>
        <v>#REF!</v>
      </c>
      <c r="I168" s="156" t="e">
        <f>'[3]df08-12'!#REF!*100</f>
        <v>#REF!</v>
      </c>
      <c r="J168" s="156" t="e">
        <f>'[18]df08-12'!#REF!*100</f>
        <v>#REF!</v>
      </c>
      <c r="K168" s="156"/>
      <c r="L168" s="157"/>
      <c r="AC168" s="4"/>
      <c r="AD168" s="4"/>
      <c r="AE168" s="4"/>
      <c r="AF168" s="4"/>
      <c r="AG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</row>
    <row r="169" spans="1:45" ht="33.6" hidden="1" outlineLevel="1" x14ac:dyDescent="0.2">
      <c r="A169" s="481" t="s">
        <v>81</v>
      </c>
      <c r="B169" s="108">
        <f>'[3]df04-07'!K14*100</f>
        <v>124.09287408825898</v>
      </c>
      <c r="C169" s="108">
        <f>'[3]df08-12'!C14*100</f>
        <v>83.332444844090489</v>
      </c>
      <c r="D169" s="108">
        <f>'[3]df08-12'!AQ14*100</f>
        <v>115.65820409870385</v>
      </c>
      <c r="E169" s="108">
        <f>'[3]df08-12'!BE14*100</f>
        <v>130.40069079521444</v>
      </c>
      <c r="F169" s="108">
        <f>'[3]df08-12'!BS14*100</f>
        <v>127.14217901808034</v>
      </c>
      <c r="G169" s="108">
        <f>'[3]df08-12'!CG14*100</f>
        <v>107.18866193892282</v>
      </c>
      <c r="H169" s="108">
        <f>'[3]df13-18-1к'!AU14*100</f>
        <v>108.97974045688525</v>
      </c>
      <c r="I169" s="156">
        <f>'[3]df13-18-1к'!BK14*100</f>
        <v>110.92381859138895</v>
      </c>
      <c r="J169" s="156">
        <f>'[3]df13-18-1к'!CA14*100</f>
        <v>104.5333999719499</v>
      </c>
      <c r="K169" s="156">
        <f>'[3]df13-18-1к'!CQ14*100</f>
        <v>112.10100005703652</v>
      </c>
      <c r="L169" s="157">
        <f>'[3]df13-18-1к'!DG14*100</f>
        <v>101.53099458371619</v>
      </c>
      <c r="AC169" s="4"/>
      <c r="AD169" s="4"/>
      <c r="AE169" s="4"/>
      <c r="AF169" s="4"/>
      <c r="AG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</row>
    <row r="170" spans="1:45" ht="16.899999999999999" hidden="1" outlineLevel="1" x14ac:dyDescent="0.2">
      <c r="A170" s="481" t="s">
        <v>82</v>
      </c>
      <c r="B170" s="108">
        <f>'[3]df04-07'!K15*100</f>
        <v>123.74461886997028</v>
      </c>
      <c r="C170" s="108">
        <f>'[3]df08-12'!C15*100</f>
        <v>79.630337273159356</v>
      </c>
      <c r="D170" s="108">
        <f>'[3]df08-12'!AQ15*100</f>
        <v>122.52407293056878</v>
      </c>
      <c r="E170" s="108">
        <f>'[3]df08-12'!BE15*100</f>
        <v>133.10956085958944</v>
      </c>
      <c r="F170" s="108">
        <f>'[3]df08-12'!BS15*100</f>
        <v>120.28711914095665</v>
      </c>
      <c r="G170" s="108">
        <f>'[3]df08-12'!CG15*100</f>
        <v>100.77678666629272</v>
      </c>
      <c r="H170" s="108">
        <f>'[3]df13-18-1к'!AU17*100</f>
        <v>109.65348338128904</v>
      </c>
      <c r="I170" s="156">
        <f>'[3]df13-18-1к'!BK17*100</f>
        <v>111.33650013278435</v>
      </c>
      <c r="J170" s="156">
        <f>'[3]df13-18-1к'!CA17*100</f>
        <v>102.54417368609086</v>
      </c>
      <c r="K170" s="156">
        <f>'[3]df13-18-1к'!CQ17*100</f>
        <v>113.0264510561547</v>
      </c>
      <c r="L170" s="157">
        <f>'[3]df13-18-1к'!DG17*100</f>
        <v>100.5382622863558</v>
      </c>
      <c r="AC170" s="4"/>
      <c r="AD170" s="4"/>
      <c r="AE170" s="4"/>
      <c r="AF170" s="4"/>
      <c r="AG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</row>
    <row r="171" spans="1:45" ht="28.15" hidden="1" customHeight="1" outlineLevel="1" x14ac:dyDescent="0.2">
      <c r="A171" s="481" t="s">
        <v>19</v>
      </c>
      <c r="B171" s="108">
        <f>'[3]df04-07'!K20*100</f>
        <v>169.87226485603057</v>
      </c>
      <c r="C171" s="108">
        <f>'[3]df08-12'!C20*100</f>
        <v>74.464918327786464</v>
      </c>
      <c r="D171" s="108">
        <f>'[3]df08-12'!AQ20*100</f>
        <v>134.47094374229394</v>
      </c>
      <c r="E171" s="108">
        <f>'[3]df08-12'!BE20*100</f>
        <v>137.5877086146173</v>
      </c>
      <c r="F171" s="108">
        <f>'[3]df08-12'!BS20*100</f>
        <v>92.514667466412305</v>
      </c>
      <c r="G171" s="108">
        <f>'[3]df08-12'!CG20*100</f>
        <v>90.008485974538658</v>
      </c>
      <c r="H171" s="108">
        <f>'[3]df13-18-1к'!AU23*100</f>
        <v>99.368921726583153</v>
      </c>
      <c r="I171" s="156">
        <f>'[3]df13-18-1к'!BK23*100</f>
        <v>114.63164372005691</v>
      </c>
      <c r="J171" s="156">
        <f>'[3]df13-18-1к'!CA23*100</f>
        <v>98.416284072845556</v>
      </c>
      <c r="K171" s="156">
        <f>'[3]df13-18-1к'!CQ23*100</f>
        <v>107.71504652765745</v>
      </c>
      <c r="L171" s="157">
        <f>'[3]df13-18-1к'!DG23*100</f>
        <v>104.52452493012738</v>
      </c>
      <c r="AC171" s="4"/>
      <c r="AD171" s="4"/>
      <c r="AE171" s="4"/>
      <c r="AF171" s="4"/>
      <c r="AG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</row>
    <row r="172" spans="1:45" ht="34.9" hidden="1" outlineLevel="1" x14ac:dyDescent="0.2">
      <c r="A172" s="482" t="s">
        <v>83</v>
      </c>
      <c r="B172" s="483">
        <f>'[3]уг-маз'!AL18</f>
        <v>130.5830159730159</v>
      </c>
      <c r="C172" s="483">
        <f>'[3]уг-маз'!AZ18</f>
        <v>103.02640044548102</v>
      </c>
      <c r="D172" s="483">
        <f>'[3]уг-маз'!BN18</f>
        <v>105.82852955478366</v>
      </c>
      <c r="E172" s="483">
        <f>'[3]уг-маз'!CB18</f>
        <v>131.09600151235102</v>
      </c>
      <c r="F172" s="483">
        <f>'[3]уг-маз'!CP18</f>
        <v>110.59122989564978</v>
      </c>
      <c r="G172" s="483">
        <f>'[3]уг-маз'!DD18</f>
        <v>106.64752246267371</v>
      </c>
      <c r="H172" s="483">
        <f>'[3]уг-маз'!DR18</f>
        <v>104.46545034838184</v>
      </c>
      <c r="I172" s="484">
        <f>'[3]уг-маз'!EF18</f>
        <v>100.74297221331811</v>
      </c>
      <c r="J172" s="484">
        <f>'[3]уг-маз'!ET18</f>
        <v>105.37816508260147</v>
      </c>
      <c r="K172" s="484">
        <f>'[3]уг-маз'!FH18</f>
        <v>108.53957530087617</v>
      </c>
      <c r="L172" s="485">
        <f>'[3]уг-маз'!FV18</f>
        <v>106.79199564706103</v>
      </c>
      <c r="AC172" s="4"/>
      <c r="AD172" s="4"/>
      <c r="AE172" s="4"/>
      <c r="AF172" s="4"/>
      <c r="AG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</row>
    <row r="173" spans="1:45" ht="16.899999999999999" hidden="1" outlineLevel="1" x14ac:dyDescent="0.2">
      <c r="A173" s="481" t="s">
        <v>84</v>
      </c>
      <c r="B173" s="108">
        <f>'[3]df04-07'!K19*100</f>
        <v>114.47926813900263</v>
      </c>
      <c r="C173" s="108">
        <f>'[3]df08-12'!C19*100</f>
        <v>118.0093686772758</v>
      </c>
      <c r="D173" s="108">
        <f>'[3]df08-12'!AQ19*100</f>
        <v>94.709660617953205</v>
      </c>
      <c r="E173" s="108"/>
      <c r="F173" s="108"/>
      <c r="G173" s="108"/>
      <c r="H173" s="108"/>
      <c r="I173" s="156"/>
      <c r="J173" s="156"/>
      <c r="K173" s="156"/>
      <c r="L173" s="157"/>
      <c r="AC173" s="4"/>
      <c r="AD173" s="4"/>
      <c r="AE173" s="4"/>
      <c r="AF173" s="4"/>
      <c r="AG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</row>
    <row r="174" spans="1:45" ht="16.899999999999999" hidden="1" outlineLevel="1" x14ac:dyDescent="0.2">
      <c r="A174" s="479" t="s">
        <v>85</v>
      </c>
      <c r="B174" s="138">
        <f>'[3]df04-07'!K22*100</f>
        <v>112.77045159725709</v>
      </c>
      <c r="C174" s="138">
        <f>'[3]df08-12'!C22*100</f>
        <v>87.64501411392817</v>
      </c>
      <c r="D174" s="138">
        <f>'[3]df08-12'!AQ22*100</f>
        <v>126.65662924347004</v>
      </c>
      <c r="E174" s="138">
        <f>'[3]df08-12'!BE22*100</f>
        <v>122.25402909984784</v>
      </c>
      <c r="F174" s="138">
        <f>'[3]df08-12'!BS22*100</f>
        <v>101.20507360552709</v>
      </c>
      <c r="G174" s="138">
        <f>'[3]df08-12'!CG22*100</f>
        <v>101.81352089850621</v>
      </c>
      <c r="H174" s="138">
        <f>'[3]df13-18-1к'!AU25*100</f>
        <v>98.884531350488587</v>
      </c>
      <c r="I174" s="139">
        <f>'[3]df13-18-1к'!BK25*100</f>
        <v>118.20822753757858</v>
      </c>
      <c r="J174" s="139">
        <f>'[3]df13-18-1к'!CA25*100</f>
        <v>109.78308561525543</v>
      </c>
      <c r="K174" s="139">
        <f>'[3]df13-18-1к'!CQ25*100</f>
        <v>108.26308176119414</v>
      </c>
      <c r="L174" s="140">
        <f>'[3]df13-18-1к'!DG25*100</f>
        <v>105.97190066139557</v>
      </c>
      <c r="AC174" s="4"/>
      <c r="AD174" s="4"/>
      <c r="AE174" s="4"/>
      <c r="AF174" s="4"/>
      <c r="AG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</row>
    <row r="175" spans="1:45" ht="20.45" hidden="1" customHeight="1" outlineLevel="1" x14ac:dyDescent="0.2">
      <c r="A175" s="481" t="s">
        <v>86</v>
      </c>
      <c r="B175" s="108">
        <f>'[3]df04-07'!K23*100</f>
        <v>109.35624030727405</v>
      </c>
      <c r="C175" s="108">
        <f>'[3]df08-12'!C23*100</f>
        <v>81.102256032874322</v>
      </c>
      <c r="D175" s="108">
        <f>'[3]df08-12'!AQ23*100</f>
        <v>145.09301315440362</v>
      </c>
      <c r="E175" s="108">
        <f>'[3]df08-12'!BE23*100</f>
        <v>129.98487693423803</v>
      </c>
      <c r="F175" s="108">
        <f>'[3]df08-12'!BS23*100</f>
        <v>96.96589826259131</v>
      </c>
      <c r="G175" s="108">
        <f>'[3]df08-12'!CG23*100</f>
        <v>97.30799338210366</v>
      </c>
      <c r="H175" s="108">
        <f>'[3]df13-18-1к'!AU26*100</f>
        <v>98.502124175865319</v>
      </c>
      <c r="I175" s="156">
        <f>'[3]df13-18-1к'!BK26*100</f>
        <v>119.75166239005586</v>
      </c>
      <c r="J175" s="156">
        <f>'[3]df13-18-1к'!CA26*100</f>
        <v>110.08934576516569</v>
      </c>
      <c r="K175" s="156">
        <f>'[3]df13-18-1к'!CQ26*100</f>
        <v>108.81300186253335</v>
      </c>
      <c r="L175" s="157">
        <f>'[3]df13-18-1к'!DG26*100</f>
        <v>105.73244119908911</v>
      </c>
      <c r="AC175" s="4"/>
      <c r="AD175" s="4"/>
      <c r="AE175" s="4"/>
      <c r="AF175" s="4"/>
      <c r="AG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</row>
    <row r="176" spans="1:45" ht="22.15" hidden="1" customHeight="1" outlineLevel="1" x14ac:dyDescent="0.2">
      <c r="A176" s="481" t="s">
        <v>87</v>
      </c>
      <c r="B176" s="108">
        <f>'[3]df04-07'!K24*100</f>
        <v>117.945237798926</v>
      </c>
      <c r="C176" s="108">
        <f>'[3]df08-12'!C24*100</f>
        <v>101.98135076868786</v>
      </c>
      <c r="D176" s="108">
        <f>'[3]df08-12'!AQ24*100</f>
        <v>101.72770570375607</v>
      </c>
      <c r="E176" s="108">
        <f>'[3]df08-12'!BE24*100</f>
        <v>106.14551080149481</v>
      </c>
      <c r="F176" s="108">
        <f>'[3]df08-12'!BS24*100</f>
        <v>109.98976120206945</v>
      </c>
      <c r="G176" s="108">
        <f>'[3]df08-12'!CG24*100</f>
        <v>109.34145558426455</v>
      </c>
      <c r="H176" s="108">
        <f>'[3]df13-18-1к'!AU27*100</f>
        <v>100.16214866675976</v>
      </c>
      <c r="I176" s="156">
        <f>'[3]df13-18-1к'!BK27*100</f>
        <v>113.45607524185151</v>
      </c>
      <c r="J176" s="156">
        <f>'[3]df13-18-1к'!CA27*100</f>
        <v>107.83148525379941</v>
      </c>
      <c r="K176" s="156">
        <f>'[3]df13-18-1к'!CQ27*100</f>
        <v>107.13920955747989</v>
      </c>
      <c r="L176" s="157">
        <f>'[3]df13-18-1к'!DG27*100</f>
        <v>106.44226106930175</v>
      </c>
      <c r="AC176" s="4"/>
      <c r="AD176" s="4"/>
      <c r="AE176" s="4"/>
      <c r="AF176" s="4"/>
      <c r="AG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</row>
    <row r="177" spans="1:45" ht="16.899999999999999" hidden="1" outlineLevel="1" x14ac:dyDescent="0.2">
      <c r="A177" s="475" t="s">
        <v>88</v>
      </c>
      <c r="B177" s="476">
        <f>'[3]df04-07'!K25*100</f>
        <v>121.54412409666631</v>
      </c>
      <c r="C177" s="476">
        <f>'[3]df08-12'!C25*100</f>
        <v>97.647081358109261</v>
      </c>
      <c r="D177" s="476">
        <f>'[3]df08-12'!AQ25*100</f>
        <v>112.26119401435055</v>
      </c>
      <c r="E177" s="476">
        <f>'[3]df08-12'!BE25*100</f>
        <v>115.27254889603084</v>
      </c>
      <c r="F177" s="476">
        <f>'[3]df08-12'!BS25*100</f>
        <v>103.56859217357078</v>
      </c>
      <c r="G177" s="476">
        <f>'[3]df08-12'!CG25*100</f>
        <v>101.89251211000095</v>
      </c>
      <c r="H177" s="476">
        <f>'[3]df13-18-1к'!AU28*100</f>
        <v>106.09424361967044</v>
      </c>
      <c r="I177" s="477">
        <f>'[3]df13-18-1к'!BK28*100</f>
        <v>114.13831068430503</v>
      </c>
      <c r="J177" s="477">
        <f>'[3]df13-18-1к'!CA28*100</f>
        <v>111.08789807958806</v>
      </c>
      <c r="K177" s="477">
        <f>'[3]df13-18-1к'!CQ28*100</f>
        <v>108.28646632535586</v>
      </c>
      <c r="L177" s="478">
        <f>'[3]df13-18-1к'!DG28*100</f>
        <v>104.62676287708604</v>
      </c>
      <c r="AC177" s="4"/>
      <c r="AD177" s="4"/>
      <c r="AE177" s="4"/>
      <c r="AF177" s="4"/>
      <c r="AG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</row>
    <row r="178" spans="1:45" ht="22.15" hidden="1" customHeight="1" outlineLevel="1" x14ac:dyDescent="0.2">
      <c r="A178" s="481" t="s">
        <v>89</v>
      </c>
      <c r="B178" s="108">
        <f>'[3]df04-07'!K16*100</f>
        <v>131.46944595352798</v>
      </c>
      <c r="C178" s="108">
        <f>'[3]df08-12'!C16*100</f>
        <v>83.53743687745775</v>
      </c>
      <c r="D178" s="108">
        <f>'[3]df08-12'!AQ16*100</f>
        <v>114.79977725721247</v>
      </c>
      <c r="E178" s="108">
        <f>'[3]df08-12'!BE16*100</f>
        <v>128.83135638996805</v>
      </c>
      <c r="F178" s="108">
        <f>'[3]df08-12'!BS16*100</f>
        <v>109.28155462309648</v>
      </c>
      <c r="G178" s="108">
        <f>'[3]df08-12'!CG16*100</f>
        <v>104.4815789851304</v>
      </c>
      <c r="H178" s="108">
        <f>'[3]df13-18-1к'!AU18*100</f>
        <v>109.93632338643306</v>
      </c>
      <c r="I178" s="156">
        <f>'[3]df13-18-1к'!BK18*100</f>
        <v>104.72622058613641</v>
      </c>
      <c r="J178" s="156">
        <f>'[3]df13-18-1к'!CA18*100</f>
        <v>115.4123794402115</v>
      </c>
      <c r="K178" s="156">
        <f>'[3]df13-18-1к'!CQ18*100</f>
        <v>109.59522647416331</v>
      </c>
      <c r="L178" s="157">
        <f>'[3]df13-18-1к'!DG18*100</f>
        <v>100.53323279135755</v>
      </c>
      <c r="AC178" s="4"/>
      <c r="AD178" s="4"/>
      <c r="AE178" s="4"/>
      <c r="AF178" s="4"/>
      <c r="AG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</row>
    <row r="179" spans="1:45" ht="33" hidden="1" customHeight="1" outlineLevel="1" x14ac:dyDescent="0.2">
      <c r="A179" s="486" t="s">
        <v>90</v>
      </c>
      <c r="B179" s="108">
        <f>'[3]df04-07'!K26*100</f>
        <v>121.8783123037324</v>
      </c>
      <c r="C179" s="108">
        <f>'[3]df08-12'!C26*100</f>
        <v>89.277843365708804</v>
      </c>
      <c r="D179" s="108">
        <f>'[3]df08-12'!AQ26*100</f>
        <v>123.34675549516427</v>
      </c>
      <c r="E179" s="108">
        <f>'[3]df08-12'!BE26*100</f>
        <v>113.06398341493711</v>
      </c>
      <c r="F179" s="108">
        <f>'[3]df08-12'!BS26*100</f>
        <v>96.357842731135321</v>
      </c>
      <c r="G179" s="108">
        <f>'[3]df08-12'!CG26*100</f>
        <v>95.423082502487205</v>
      </c>
      <c r="H179" s="108">
        <f>'[3]df13-18-1к'!AU29*100</f>
        <v>105.07287930508771</v>
      </c>
      <c r="I179" s="156">
        <f>'[3]df13-18-1к'!BK29*100</f>
        <v>127.08495634601643</v>
      </c>
      <c r="J179" s="156">
        <f>'[3]df13-18-1к'!CA29*100</f>
        <v>109.50750864482465</v>
      </c>
      <c r="K179" s="156">
        <f>'[3]df13-18-1к'!CQ29*100</f>
        <v>107.58642576571353</v>
      </c>
      <c r="L179" s="157">
        <f>'[3]df13-18-1к'!DG29*100</f>
        <v>105.87423980244913</v>
      </c>
      <c r="AC179" s="4"/>
      <c r="AD179" s="4"/>
      <c r="AE179" s="4"/>
      <c r="AF179" s="4"/>
      <c r="AG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</row>
    <row r="180" spans="1:45" ht="33.6" hidden="1" outlineLevel="1" x14ac:dyDescent="0.2">
      <c r="A180" s="474" t="s">
        <v>91</v>
      </c>
      <c r="B180" s="108">
        <f>'[3]df04-07'!K28*100</f>
        <v>132.75904769525582</v>
      </c>
      <c r="C180" s="108">
        <f>'[3]df08-12'!C28*100</f>
        <v>81.517112606835511</v>
      </c>
      <c r="D180" s="108">
        <f>'[3]df08-12'!AQ28*100</f>
        <v>118.52033515793474</v>
      </c>
      <c r="E180" s="108">
        <f>'[3]df08-12'!BE28*100</f>
        <v>115.17334034868925</v>
      </c>
      <c r="F180" s="108">
        <f>'[3]df08-12'!BS28*100</f>
        <v>98.24781984791035</v>
      </c>
      <c r="G180" s="108">
        <f>'[3]df08-12'!CG28*100</f>
        <v>94.844752458794815</v>
      </c>
      <c r="H180" s="108">
        <f>'[3]df13-18-1к'!AU31*100</f>
        <v>104.43472777658636</v>
      </c>
      <c r="I180" s="156">
        <f>'[3]df13-18-1к'!BK31*100</f>
        <v>120.65216188727294</v>
      </c>
      <c r="J180" s="156">
        <f>'[3]df13-18-1к'!CA31*100</f>
        <v>109.27215989483376</v>
      </c>
      <c r="K180" s="156">
        <f>'[3]df13-18-1к'!CQ31*100</f>
        <v>107.31595660360934</v>
      </c>
      <c r="L180" s="157">
        <f>'[3]df13-18-1к'!DG31*100</f>
        <v>105.31194338715491</v>
      </c>
      <c r="AC180" s="4"/>
      <c r="AD180" s="4"/>
      <c r="AE180" s="4"/>
      <c r="AF180" s="4"/>
      <c r="AG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</row>
    <row r="181" spans="1:45" ht="23.45" hidden="1" customHeight="1" outlineLevel="1" x14ac:dyDescent="0.2">
      <c r="A181" s="487" t="s">
        <v>92</v>
      </c>
      <c r="B181" s="180">
        <f>'[3]df04-07'!K33*100</f>
        <v>101.17959678570109</v>
      </c>
      <c r="C181" s="180">
        <f>'[3]df08-12'!C33*100</f>
        <v>106.2702685026121</v>
      </c>
      <c r="D181" s="180">
        <f>'[3]df08-12'!AQ33*100</f>
        <v>136.2058930632229</v>
      </c>
      <c r="E181" s="180">
        <f>'[3]df08-12'!BE33*100</f>
        <v>112.86176468188502</v>
      </c>
      <c r="F181" s="180">
        <f>'[3]df08-12'!BS33*100</f>
        <v>92.660159003216577</v>
      </c>
      <c r="G181" s="180">
        <f>'[3]df08-12'!CG33*100</f>
        <v>95.384112348599785</v>
      </c>
      <c r="H181" s="180">
        <f>'[3]df13-18-1к'!AU36*100</f>
        <v>109.05003704736774</v>
      </c>
      <c r="I181" s="158">
        <f>'[3]df13-18-1к'!BK36*100</f>
        <v>148.80333825713154</v>
      </c>
      <c r="J181" s="158">
        <f>'[3]df13-18-1к'!CA36*100</f>
        <v>109.10486501863437</v>
      </c>
      <c r="K181" s="158">
        <f>'[3]df13-18-1к'!CQ36*100</f>
        <v>106.9120672790058</v>
      </c>
      <c r="L181" s="181">
        <f>'[3]df13-18-1к'!DG36*100</f>
        <v>106.54601094500558</v>
      </c>
      <c r="AC181" s="4"/>
      <c r="AD181" s="4"/>
      <c r="AE181" s="4"/>
      <c r="AF181" s="4"/>
      <c r="AG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</row>
    <row r="182" spans="1:45" ht="25.15" hidden="1" customHeight="1" outlineLevel="1" x14ac:dyDescent="0.2">
      <c r="A182" s="474" t="s">
        <v>93</v>
      </c>
      <c r="B182" s="108">
        <f>'[3]df04-07'!K34*100</f>
        <v>118.34656053269343</v>
      </c>
      <c r="C182" s="108">
        <f>'[3]df08-12'!C34*100</f>
        <v>102.8647604303397</v>
      </c>
      <c r="D182" s="108">
        <f>'[3]df08-12'!AQ34*100</f>
        <v>110.65518232617053</v>
      </c>
      <c r="E182" s="108">
        <f>'[3]df08-12'!BE34*100</f>
        <v>108.81715612500456</v>
      </c>
      <c r="F182" s="108">
        <f>'[3]df08-12'!BS34*100</f>
        <v>101.31768596490107</v>
      </c>
      <c r="G182" s="108">
        <f>'[3]df08-12'!CG34*100</f>
        <v>100.33585359481376</v>
      </c>
      <c r="H182" s="108">
        <f>'[3]df13-18-1к'!AU37*100</f>
        <v>101.9038551278103</v>
      </c>
      <c r="I182" s="156">
        <f>'[3]df13-18-1к'!BK37*100</f>
        <v>113.20022438349666</v>
      </c>
      <c r="J182" s="156">
        <f>'[3]df13-18-1к'!CA37*100</f>
        <v>109.36857522295722</v>
      </c>
      <c r="K182" s="156">
        <f>'[3]df13-18-1к'!CQ37*100</f>
        <v>109.46951295635472</v>
      </c>
      <c r="L182" s="157">
        <f>'[3]df13-18-1к'!DG37*100</f>
        <v>106.5829544025958</v>
      </c>
      <c r="AC182" s="4"/>
      <c r="AD182" s="4"/>
      <c r="AE182" s="4"/>
      <c r="AF182" s="4"/>
      <c r="AG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</row>
    <row r="183" spans="1:45" ht="50.45" hidden="1" outlineLevel="1" x14ac:dyDescent="0.2">
      <c r="A183" s="488" t="s">
        <v>94</v>
      </c>
      <c r="B183" s="108">
        <f>'[3]df04-07'!K35*100</f>
        <v>124.07662223732869</v>
      </c>
      <c r="C183" s="108">
        <f>'[3]df08-12'!C35*100</f>
        <v>92.687847272805243</v>
      </c>
      <c r="D183" s="108">
        <f>'[3]df08-12'!AQ35*100</f>
        <v>113.57613261397152</v>
      </c>
      <c r="E183" s="108">
        <f>'[3]df08-12'!BE35*100</f>
        <v>119.18313453605724</v>
      </c>
      <c r="F183" s="108">
        <f>'[3]df08-12'!BS35*100</f>
        <v>104.1575668174759</v>
      </c>
      <c r="G183" s="108">
        <f>'[3]df08-12'!CG35*100</f>
        <v>101.33312539631399</v>
      </c>
      <c r="H183" s="108">
        <f>'[3]df13-18-1к'!AU38*100</f>
        <v>105.69071056350813</v>
      </c>
      <c r="I183" s="156">
        <f>'[3]df13-18-1к'!BK38*100</f>
        <v>116.99539764932673</v>
      </c>
      <c r="J183" s="156">
        <f>'[3]df13-18-1к'!CA38*100</f>
        <v>111.13860751660165</v>
      </c>
      <c r="K183" s="156">
        <f>'[3]df13-18-1к'!CQ38*100</f>
        <v>107.79429879614433</v>
      </c>
      <c r="L183" s="157">
        <f>'[3]df13-18-1к'!DG38*100</f>
        <v>105.59803210409883</v>
      </c>
      <c r="AC183" s="4"/>
      <c r="AD183" s="4"/>
      <c r="AE183" s="4"/>
      <c r="AF183" s="4"/>
      <c r="AG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</row>
    <row r="184" spans="1:45" ht="84" hidden="1" outlineLevel="1" x14ac:dyDescent="0.2">
      <c r="A184" s="488" t="s">
        <v>95</v>
      </c>
      <c r="B184" s="108">
        <f>'[3]df04-07'!K39*100</f>
        <v>114.73298006807566</v>
      </c>
      <c r="C184" s="108">
        <f>'[3]df08-12'!C39*100</f>
        <v>105.1867865466735</v>
      </c>
      <c r="D184" s="108">
        <f>'[3]df08-12'!AQ39*100</f>
        <v>106.3042761272541</v>
      </c>
      <c r="E184" s="108">
        <f>'[3]df08-12'!BE39*100</f>
        <v>109.0239890085446</v>
      </c>
      <c r="F184" s="108">
        <f>'[3]df08-12'!BS39*100</f>
        <v>104.05079131772452</v>
      </c>
      <c r="G184" s="108">
        <f>'[3]df08-12'!CG39*100</f>
        <v>101.67391576580836</v>
      </c>
      <c r="H184" s="108">
        <f>'[3]df13-18-1к'!AU42*100</f>
        <v>103.62613530947822</v>
      </c>
      <c r="I184" s="156">
        <f>'[3]df13-18-1к'!BK42*100</f>
        <v>114.0540385157182</v>
      </c>
      <c r="J184" s="156">
        <f>'[3]df13-18-1к'!CA42*100</f>
        <v>110.37296840383223</v>
      </c>
      <c r="K184" s="156">
        <f>'[3]df13-18-1к'!CQ42*100</f>
        <v>107.61177063098894</v>
      </c>
      <c r="L184" s="157">
        <f>'[3]df13-18-1к'!DG42*100</f>
        <v>105.78292867925656</v>
      </c>
      <c r="AC184" s="4"/>
      <c r="AD184" s="4"/>
      <c r="AE184" s="4"/>
      <c r="AF184" s="4"/>
      <c r="AG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</row>
    <row r="185" spans="1:45" ht="33.6" hidden="1" outlineLevel="1" x14ac:dyDescent="0.2">
      <c r="A185" s="474" t="s">
        <v>96</v>
      </c>
      <c r="B185" s="108"/>
      <c r="C185" s="108"/>
      <c r="D185" s="108"/>
      <c r="E185" s="108"/>
      <c r="F185" s="108"/>
      <c r="G185" s="108"/>
      <c r="H185" s="108"/>
      <c r="I185" s="156"/>
      <c r="J185" s="156"/>
      <c r="K185" s="156"/>
      <c r="L185" s="157"/>
      <c r="AC185" s="4"/>
      <c r="AD185" s="4"/>
      <c r="AE185" s="4"/>
      <c r="AF185" s="4"/>
      <c r="AG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</row>
    <row r="186" spans="1:45" ht="16.899999999999999" hidden="1" outlineLevel="1" x14ac:dyDescent="0.2">
      <c r="A186" s="481" t="s">
        <v>97</v>
      </c>
      <c r="B186" s="108"/>
      <c r="C186" s="108"/>
      <c r="D186" s="108"/>
      <c r="E186" s="108"/>
      <c r="F186" s="108"/>
      <c r="G186" s="108"/>
      <c r="H186" s="108"/>
      <c r="I186" s="156"/>
      <c r="J186" s="156"/>
      <c r="K186" s="156"/>
      <c r="L186" s="157"/>
      <c r="AC186" s="4"/>
      <c r="AD186" s="4"/>
      <c r="AE186" s="4"/>
      <c r="AF186" s="4"/>
      <c r="AG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</row>
    <row r="187" spans="1:45" ht="33.6" hidden="1" outlineLevel="1" x14ac:dyDescent="0.2">
      <c r="A187" s="486" t="s">
        <v>98</v>
      </c>
      <c r="B187" s="108">
        <f>'[3]df04-07'!K46*100</f>
        <v>117.13491634007151</v>
      </c>
      <c r="C187" s="108">
        <f>'[3]df08-12'!C46*100</f>
        <v>95.848750944653801</v>
      </c>
      <c r="D187" s="108">
        <f>'[3]df08-12'!AQ46*100</f>
        <v>101.84995884669317</v>
      </c>
      <c r="E187" s="108">
        <f>'[3]df08-12'!BE46*100</f>
        <v>111.30090829646477</v>
      </c>
      <c r="F187" s="108">
        <f>'[3]df08-12'!BS46*100</f>
        <v>104.05491863237373</v>
      </c>
      <c r="G187" s="108">
        <f>'[3]df08-12'!CG46*100</f>
        <v>103.57116279906585</v>
      </c>
      <c r="H187" s="108">
        <f>'[3]df13-18-1к'!AU49*100</f>
        <v>102.6905604709054</v>
      </c>
      <c r="I187" s="156">
        <f>'[3]df13-18-1к'!BK49*100</f>
        <v>110.2120917689948</v>
      </c>
      <c r="J187" s="156">
        <f>'[3]df13-18-1к'!CA49*100</f>
        <v>108.86456563289732</v>
      </c>
      <c r="K187" s="156">
        <f>'[3]df13-18-1к'!CQ49*100</f>
        <v>108.24357623321978</v>
      </c>
      <c r="L187" s="157">
        <f>'[3]df13-18-1к'!DG49*100</f>
        <v>106.30014277218561</v>
      </c>
      <c r="AC187" s="4"/>
      <c r="AD187" s="4"/>
      <c r="AE187" s="4"/>
      <c r="AF187" s="4"/>
      <c r="AG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</row>
    <row r="188" spans="1:45" ht="33.6" hidden="1" outlineLevel="1" x14ac:dyDescent="0.2">
      <c r="A188" s="481" t="s">
        <v>34</v>
      </c>
      <c r="B188" s="108">
        <f>'[3]df04-07'!K47*100-0.1</f>
        <v>107.66164048954553</v>
      </c>
      <c r="C188" s="108">
        <f>'[3]df08-12'!C47*100</f>
        <v>99.203607491476674</v>
      </c>
      <c r="D188" s="108">
        <f>'[3]df08-12'!AQ47*100</f>
        <v>113.7930350958668</v>
      </c>
      <c r="E188" s="108">
        <f>'[3]df08-12'!BE47*100</f>
        <v>115.03546941953377</v>
      </c>
      <c r="F188" s="108">
        <f>'[3]df08-12'!BS47*100</f>
        <v>97.985093523149729</v>
      </c>
      <c r="G188" s="108">
        <f>'[3]df08-12'!CG47*100</f>
        <v>101.35467987284048</v>
      </c>
      <c r="H188" s="108">
        <f>'[3]df13-18-1к'!AU50*100</f>
        <v>100.83080204669574</v>
      </c>
      <c r="I188" s="156">
        <f>'[3]df13-18-1к'!BK50*100</f>
        <v>118.9104177877324</v>
      </c>
      <c r="J188" s="156">
        <f>'[3]df13-18-1к'!CA50*100</f>
        <v>112.971571317083</v>
      </c>
      <c r="K188" s="156">
        <f>'[3]df13-18-1к'!CQ50*100</f>
        <v>107.51740825332929</v>
      </c>
      <c r="L188" s="157">
        <f>'[3]df13-18-1к'!DG50*100</f>
        <v>105.83110248104867</v>
      </c>
      <c r="AC188" s="4"/>
      <c r="AD188" s="4"/>
      <c r="AE188" s="4"/>
      <c r="AF188" s="4"/>
      <c r="AG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</row>
    <row r="189" spans="1:45" ht="33" hidden="1" customHeight="1" outlineLevel="1" x14ac:dyDescent="0.2">
      <c r="A189" s="488" t="s">
        <v>99</v>
      </c>
      <c r="B189" s="108">
        <f>'[3]df04-07'!K49*100</f>
        <v>122.20282828446025</v>
      </c>
      <c r="C189" s="108">
        <f>'[3]df13-18-1к'!JG52*100</f>
        <v>103.80327254543884</v>
      </c>
      <c r="D189" s="108">
        <f>'[3]df13-18-1к'!JH52*100</f>
        <v>106.62956922398237</v>
      </c>
      <c r="E189" s="108">
        <f>'[3]df08-12'!BE49*100</f>
        <v>111.6406534547862</v>
      </c>
      <c r="F189" s="108">
        <f>'[3]df08-12'!BS49*100</f>
        <v>108.81693865349922</v>
      </c>
      <c r="G189" s="108">
        <f>'[3]df08-12'!CG49*100</f>
        <v>103.21170036951655</v>
      </c>
      <c r="H189" s="108">
        <f>'[3]df13-18-1к'!AU52*100</f>
        <v>101.10987068990904</v>
      </c>
      <c r="I189" s="156">
        <f>'[3]df13-18-1к'!BK52*100</f>
        <v>105.03667850009325</v>
      </c>
      <c r="J189" s="156">
        <f>'[3]df13-18-1к'!CA52*100</f>
        <v>104.79568546345503</v>
      </c>
      <c r="K189" s="156">
        <f>'[3]df13-18-1к'!CQ52*100</f>
        <v>106.86749878098074</v>
      </c>
      <c r="L189" s="157">
        <f>'[3]df13-18-1к'!DG52*100</f>
        <v>106.77293931504981</v>
      </c>
      <c r="AC189" s="4"/>
      <c r="AD189" s="4"/>
      <c r="AE189" s="4"/>
      <c r="AF189" s="4"/>
      <c r="AG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</row>
    <row r="190" spans="1:45" ht="28.15" hidden="1" customHeight="1" outlineLevel="1" x14ac:dyDescent="0.2">
      <c r="A190" s="488" t="s">
        <v>100</v>
      </c>
      <c r="B190" s="108">
        <f>'[3]df04-07'!K50*100</f>
        <v>110.67528890624607</v>
      </c>
      <c r="C190" s="108">
        <f>'[3]df08-12'!C50*100</f>
        <v>107.9645228811349</v>
      </c>
      <c r="D190" s="108">
        <f>'[3]df08-12'!AQ50*100</f>
        <v>106.04828085474185</v>
      </c>
      <c r="E190" s="108">
        <f>'[3]df08-12'!BE50*100</f>
        <v>118.34971843511217</v>
      </c>
      <c r="F190" s="108">
        <f>'[3]df08-12'!BS50*100</f>
        <v>102.34602347313999</v>
      </c>
      <c r="G190" s="108">
        <f>'[3]df08-12'!CG50*100</f>
        <v>104.17610561721243</v>
      </c>
      <c r="H190" s="108">
        <f>'[3]df13-18-1к'!AU53*100</f>
        <v>103.34647151263441</v>
      </c>
      <c r="I190" s="156">
        <f>'[3]df13-18-1к'!BK53*100</f>
        <v>114.86992122685353</v>
      </c>
      <c r="J190" s="156">
        <f>'[3]df13-18-1к'!CA53*100</f>
        <v>110.22858043701342</v>
      </c>
      <c r="K190" s="156">
        <f>'[3]df13-18-1к'!CQ53*100</f>
        <v>106.36756975442549</v>
      </c>
      <c r="L190" s="157">
        <f>'[3]df13-18-1к'!DG53*100</f>
        <v>105.28996885091935</v>
      </c>
      <c r="AC190" s="4"/>
      <c r="AD190" s="4"/>
      <c r="AE190" s="4"/>
      <c r="AF190" s="4"/>
      <c r="AG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</row>
    <row r="191" spans="1:45" ht="33.6" hidden="1" customHeight="1" outlineLevel="1" x14ac:dyDescent="0.2">
      <c r="A191" s="488" t="s">
        <v>101</v>
      </c>
      <c r="B191" s="108">
        <f>'[3]df04-07'!K53*100</f>
        <v>122.06948660871943</v>
      </c>
      <c r="C191" s="108">
        <f>'[3]df08-12'!C53*100</f>
        <v>107.24754561887322</v>
      </c>
      <c r="D191" s="108">
        <f>'[3]df08-12'!AQ53*100</f>
        <v>107.08980110525725</v>
      </c>
      <c r="E191" s="108">
        <f>'[3]df08-12'!BE53*100</f>
        <v>111.72029301558976</v>
      </c>
      <c r="F191" s="108">
        <f>'[3]df08-12'!BS53*100</f>
        <v>102.61128680987557</v>
      </c>
      <c r="G191" s="108">
        <f>'[3]df08-12'!CG53*100</f>
        <v>105.77045384729229</v>
      </c>
      <c r="H191" s="108">
        <f>'[3]df13-18-1к'!AU56*100</f>
        <v>108.42832026352124</v>
      </c>
      <c r="I191" s="156">
        <f>'[3]df13-18-1к'!BK56*100</f>
        <v>118.51862303275755</v>
      </c>
      <c r="J191" s="156">
        <f>'[3]df13-18-1к'!CA56*100</f>
        <v>108.59269440320212</v>
      </c>
      <c r="K191" s="156">
        <f>'[3]df13-18-1к'!CQ56*100</f>
        <v>107.79947745953811</v>
      </c>
      <c r="L191" s="157">
        <f>'[3]df13-18-1к'!DG56*100</f>
        <v>105.9332865248151</v>
      </c>
      <c r="AC191" s="4"/>
      <c r="AD191" s="4"/>
      <c r="AE191" s="4"/>
      <c r="AF191" s="4"/>
      <c r="AG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</row>
    <row r="192" spans="1:45" ht="16.899999999999999" hidden="1" outlineLevel="1" x14ac:dyDescent="0.2">
      <c r="A192" s="489" t="s">
        <v>102</v>
      </c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AC192" s="4"/>
      <c r="AD192" s="4"/>
      <c r="AE192" s="4"/>
      <c r="AF192" s="4"/>
      <c r="AG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</row>
    <row r="193" spans="1:45" ht="23.45" hidden="1" customHeight="1" outlineLevel="1" thickBot="1" x14ac:dyDescent="0.25">
      <c r="A193" s="490" t="s">
        <v>106</v>
      </c>
      <c r="B193" s="491">
        <v>122.02709376687066</v>
      </c>
      <c r="C193" s="491">
        <v>94.935129032819134</v>
      </c>
      <c r="D193" s="491">
        <f>'[3]df08-12'!AQ63*100</f>
        <v>112.23605505514274</v>
      </c>
      <c r="E193" s="491">
        <f>'[3]df08-12'!BE63*100</f>
        <v>117.75429280413501</v>
      </c>
      <c r="F193" s="491">
        <f>'[3]df08-12'!BS63*100</f>
        <v>106.81991916756451</v>
      </c>
      <c r="G193" s="491">
        <f>'[3]df08-12'!CG63*100</f>
        <v>103.28567654130619</v>
      </c>
      <c r="H193" s="491">
        <f>'[3]df13-18-1к'!AU66*100</f>
        <v>106.05956571348986</v>
      </c>
      <c r="I193" s="492">
        <f>'[3]df13-18-1к'!BK66*100</f>
        <v>112.60366708153336</v>
      </c>
      <c r="J193" s="492">
        <f>'[3]df13-18-1к'!CA66*100</f>
        <v>109.51319567975008</v>
      </c>
      <c r="K193" s="492">
        <f>'[3]df13-18-1к'!CQ66*100</f>
        <v>109.07813497033261</v>
      </c>
      <c r="L193" s="493">
        <f>'[3]df13-18-1к'!DG66*100</f>
        <v>104.49330745615475</v>
      </c>
      <c r="AC193" s="4"/>
      <c r="AD193" s="4"/>
      <c r="AE193" s="4"/>
      <c r="AF193" s="4"/>
      <c r="AG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</row>
    <row r="194" spans="1:45" ht="51" hidden="1" outlineLevel="1" thickTop="1" x14ac:dyDescent="0.2">
      <c r="A194" s="480" t="s">
        <v>104</v>
      </c>
      <c r="B194" s="162">
        <v>121.52301170511161</v>
      </c>
      <c r="C194" s="143">
        <v>97.547970986321332</v>
      </c>
      <c r="D194" s="143">
        <v>112.39841671742801</v>
      </c>
      <c r="E194" s="143">
        <v>115.51292308445693</v>
      </c>
      <c r="F194" s="143">
        <v>104.28591964326807</v>
      </c>
      <c r="G194" s="222">
        <f>[3]ИЦПМЭР!CA65*100</f>
        <v>103.27707881698301</v>
      </c>
      <c r="H194" s="222">
        <f>[3]ИЦПМЭР!CN65*100</f>
        <v>105.19974142409644</v>
      </c>
      <c r="I194" s="220">
        <f>[3]ИЦПМЭР!DA65*100</f>
        <v>113.04748698028438</v>
      </c>
      <c r="J194" s="220">
        <f>[3]ИЦПМЭР!DN65*100</f>
        <v>106.35776787043758</v>
      </c>
      <c r="K194" s="220">
        <f>[3]ИЦПМЭР!EA65*100</f>
        <v>107.05665266630595</v>
      </c>
      <c r="L194" s="494">
        <f>[3]ИЦПМЭР!EN65*100</f>
        <v>105.86399388338749</v>
      </c>
      <c r="AC194" s="4"/>
      <c r="AD194" s="4"/>
      <c r="AE194" s="4"/>
      <c r="AF194" s="4"/>
      <c r="AG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</row>
    <row r="195" spans="1:45" ht="50.45" hidden="1" outlineLevel="1" x14ac:dyDescent="0.2">
      <c r="A195" s="495" t="s">
        <v>119</v>
      </c>
      <c r="B195" s="496">
        <v>119.51135248706255</v>
      </c>
      <c r="C195" s="233">
        <v>99.677386842273137</v>
      </c>
      <c r="D195" s="233">
        <v>109.75954679670741</v>
      </c>
      <c r="E195" s="233">
        <v>112.59521413368051</v>
      </c>
      <c r="F195" s="233">
        <v>102.81913644929142</v>
      </c>
      <c r="G195" s="237">
        <f>[3]ИЦПМЭР!CA71*100</f>
        <v>102.03320720836243</v>
      </c>
      <c r="H195" s="237">
        <f>[3]ИЦПМЭР!CN71*100</f>
        <v>103.82437233718245</v>
      </c>
      <c r="I195" s="235">
        <f>[3]ИЦПМЭР!DA71*100</f>
        <v>114.37302180233844</v>
      </c>
      <c r="J195" s="235">
        <f>[3]ИЦПМЭР!DN71*100</f>
        <v>107.50213455065369</v>
      </c>
      <c r="K195" s="235">
        <f>[3]ИЦПМЭР!EA71*100</f>
        <v>105.71153177598345</v>
      </c>
      <c r="L195" s="497">
        <f>[3]ИЦПМЭР!EN71*100</f>
        <v>105.40019450793116</v>
      </c>
      <c r="AC195" s="4"/>
      <c r="AD195" s="4"/>
      <c r="AE195" s="4"/>
      <c r="AF195" s="4"/>
      <c r="AG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</row>
    <row r="196" spans="1:45" ht="17.45" hidden="1" outlineLevel="1" thickBot="1" x14ac:dyDescent="0.25">
      <c r="A196" s="498" t="s">
        <v>106</v>
      </c>
      <c r="B196" s="248"/>
      <c r="C196" s="249"/>
      <c r="D196" s="249"/>
      <c r="E196" s="249"/>
      <c r="F196" s="249"/>
      <c r="G196" s="249"/>
      <c r="H196" s="249"/>
      <c r="I196" s="250"/>
      <c r="J196" s="250"/>
      <c r="K196" s="250"/>
      <c r="L196" s="251"/>
      <c r="AC196" s="4"/>
      <c r="AD196" s="4"/>
      <c r="AE196" s="4"/>
      <c r="AF196" s="4"/>
      <c r="AG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</row>
    <row r="197" spans="1:45" ht="16.899999999999999" hidden="1" outlineLevel="1" x14ac:dyDescent="0.25">
      <c r="A197" s="499"/>
      <c r="B197" s="1"/>
      <c r="C197" s="264"/>
      <c r="D197" s="108"/>
      <c r="E197" s="108"/>
      <c r="F197" s="264"/>
      <c r="G197" s="264"/>
      <c r="H197" s="264"/>
      <c r="I197" s="265"/>
      <c r="J197" s="156"/>
      <c r="K197" s="156"/>
      <c r="L197" s="157"/>
      <c r="AC197" s="4"/>
      <c r="AD197" s="4"/>
      <c r="AE197" s="4"/>
      <c r="AF197" s="4"/>
      <c r="AG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</row>
    <row r="198" spans="1:45" ht="16.899999999999999" hidden="1" outlineLevel="1" x14ac:dyDescent="0.2">
      <c r="A198" s="500" t="s">
        <v>107</v>
      </c>
      <c r="B198" s="280"/>
      <c r="C198" s="275"/>
      <c r="D198" s="276"/>
      <c r="E198" s="277"/>
      <c r="F198" s="275"/>
      <c r="G198" s="281"/>
      <c r="H198" s="281"/>
      <c r="I198" s="282"/>
      <c r="J198" s="282"/>
      <c r="K198" s="282"/>
      <c r="L198" s="284"/>
      <c r="AC198" s="4"/>
      <c r="AD198" s="4"/>
      <c r="AE198" s="4"/>
      <c r="AF198" s="4"/>
      <c r="AG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</row>
    <row r="199" spans="1:45" ht="17.45" hidden="1" outlineLevel="1" x14ac:dyDescent="0.2">
      <c r="A199" s="501" t="s">
        <v>45</v>
      </c>
      <c r="B199" s="162"/>
      <c r="C199" s="300"/>
      <c r="D199" s="108"/>
      <c r="E199" s="152"/>
      <c r="F199" s="300"/>
      <c r="G199" s="108"/>
      <c r="H199" s="108"/>
      <c r="I199" s="156"/>
      <c r="J199" s="156"/>
      <c r="K199" s="156"/>
      <c r="L199" s="157"/>
      <c r="AC199" s="4"/>
      <c r="AD199" s="4"/>
      <c r="AE199" s="4"/>
      <c r="AF199" s="4"/>
      <c r="AG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</row>
    <row r="200" spans="1:45" ht="17.45" hidden="1" outlineLevel="1" x14ac:dyDescent="0.2">
      <c r="A200" s="502" t="s">
        <v>46</v>
      </c>
      <c r="B200" s="496">
        <f>'[3]df04-07'!K71*100</f>
        <v>120.03171900671472</v>
      </c>
      <c r="C200" s="503">
        <f>'[3]df08-12'!C72*100</f>
        <v>104.86222549365813</v>
      </c>
      <c r="D200" s="189">
        <f>'[3]df08-12'!AQ72*100</f>
        <v>106.06639310008525</v>
      </c>
      <c r="E200" s="237">
        <f>'[3]df08-12'!BE72*100</f>
        <v>109.48386844036568</v>
      </c>
      <c r="F200" s="503">
        <f>'[3]df08-12'!BS72*100</f>
        <v>104.37945732722345</v>
      </c>
      <c r="G200" s="189">
        <f>'[3]df08-12'!CG72*100</f>
        <v>102.52036122230912</v>
      </c>
      <c r="H200" s="189">
        <f>'[3]df13-18-1к'!AU75*100</f>
        <v>114.89047253240581</v>
      </c>
      <c r="I200" s="190">
        <f>'[3]df13-18-1к'!BK75*100</f>
        <v>111.81711191464314</v>
      </c>
      <c r="J200" s="190">
        <f>'[3]df13-18-1к'!CA75*100</f>
        <v>107.73166362268279</v>
      </c>
      <c r="K200" s="190">
        <f>'[3]df13-18-1к'!CQ75*100</f>
        <v>107.5065112901548</v>
      </c>
      <c r="L200" s="191">
        <f>'[3]df13-18-1к'!DG75*100</f>
        <v>106.17559198559317</v>
      </c>
      <c r="AC200" s="4"/>
      <c r="AD200" s="4"/>
      <c r="AE200" s="4"/>
      <c r="AF200" s="4"/>
      <c r="AG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</row>
    <row r="201" spans="1:45" ht="34.15" hidden="1" outlineLevel="1" thickBot="1" x14ac:dyDescent="0.25">
      <c r="A201" s="504" t="s">
        <v>108</v>
      </c>
      <c r="B201" s="505">
        <f>'[3]df04-07'!K76*100</f>
        <v>122.89799881324701</v>
      </c>
      <c r="C201" s="506">
        <f>'[3]df08-12'!C77*100</f>
        <v>117.87847532931863</v>
      </c>
      <c r="D201" s="506">
        <f>'[3]df08-12'!AQ77*100</f>
        <v>139.75454507514871</v>
      </c>
      <c r="E201" s="507">
        <f>'[3]df08-12'!BE77*100</f>
        <v>111.45413453260804</v>
      </c>
      <c r="F201" s="506">
        <f>'[3]df08-12'!BS77*100</f>
        <v>104.00627537780073</v>
      </c>
      <c r="G201" s="506">
        <f>'[3]df08-12'!CG77*100</f>
        <v>110.00603301455696</v>
      </c>
      <c r="H201" s="508">
        <f>'[3]df13-18-1к'!AU80*100</f>
        <v>101.05882338131056</v>
      </c>
      <c r="I201" s="509">
        <f>'[3]df13-18-1к'!BK80*100</f>
        <v>112.96483638990016</v>
      </c>
      <c r="J201" s="509">
        <f>'[3]df13-18-1к'!CA80*100</f>
        <v>112.39300547410123</v>
      </c>
      <c r="K201" s="509">
        <f>'[3]df13-18-1к'!CQ80*100</f>
        <v>106.03756028614364</v>
      </c>
      <c r="L201" s="510">
        <f>'[3]df13-18-1к'!DG80*100</f>
        <v>105.55183139316058</v>
      </c>
      <c r="AC201" s="4"/>
      <c r="AD201" s="4"/>
      <c r="AE201" s="4"/>
      <c r="AF201" s="4"/>
      <c r="AG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</row>
    <row r="202" spans="1:45" ht="33.6" hidden="1" outlineLevel="1" x14ac:dyDescent="0.2">
      <c r="A202" s="511" t="s">
        <v>120</v>
      </c>
      <c r="B202" s="162">
        <f>'[3]df04-07'!K75*100</f>
        <v>117.05790410627159</v>
      </c>
      <c r="C202" s="108">
        <f>'[3]df04-07'!L75*100</f>
        <v>112.74942587836456</v>
      </c>
      <c r="D202" s="108" t="e">
        <f>'[3]df08-12'!#REF!*100</f>
        <v>#REF!</v>
      </c>
      <c r="E202" s="108"/>
      <c r="F202" s="108"/>
      <c r="G202" s="108"/>
      <c r="H202" s="108"/>
      <c r="I202" s="156"/>
      <c r="J202" s="156"/>
      <c r="K202" s="156"/>
      <c r="L202" s="157"/>
      <c r="AC202" s="4"/>
      <c r="AD202" s="4"/>
      <c r="AE202" s="4"/>
      <c r="AF202" s="4"/>
      <c r="AG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</row>
    <row r="203" spans="1:45" ht="50.45" hidden="1" outlineLevel="1" x14ac:dyDescent="0.2">
      <c r="A203" s="512" t="s">
        <v>110</v>
      </c>
      <c r="B203" s="344"/>
      <c r="C203" s="340"/>
      <c r="D203" s="340"/>
      <c r="E203" s="341"/>
      <c r="F203" s="340"/>
      <c r="G203" s="276"/>
      <c r="H203" s="276"/>
      <c r="I203" s="278"/>
      <c r="J203" s="278"/>
      <c r="K203" s="278"/>
      <c r="L203" s="279"/>
      <c r="AC203" s="4"/>
      <c r="AD203" s="4"/>
      <c r="AE203" s="4"/>
      <c r="AF203" s="4"/>
      <c r="AG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</row>
    <row r="204" spans="1:45" ht="18" hidden="1" outlineLevel="1" thickBot="1" x14ac:dyDescent="0.25">
      <c r="A204" s="513" t="s">
        <v>121</v>
      </c>
      <c r="B204" s="514">
        <f>'[3]df04-07'!K65*100</f>
        <v>123.10601944778124</v>
      </c>
      <c r="C204" s="515">
        <f>'[3]df08-12'!C66*100</f>
        <v>103.20616925610264</v>
      </c>
      <c r="D204" s="515">
        <f>'[3]df08-12'!AQ66*100</f>
        <v>106.53134329423781</v>
      </c>
      <c r="E204" s="516">
        <f>'[3]df08-12'!BE66*100</f>
        <v>109.91165851796141</v>
      </c>
      <c r="F204" s="515">
        <f>'[3]df08-12'!BS66*100</f>
        <v>108.6383562651686</v>
      </c>
      <c r="G204" s="515">
        <f>'[3]df08-12'!CG66*100</f>
        <v>105.63442326335111</v>
      </c>
      <c r="H204" s="515">
        <f>'[3]df13-18-1к'!AU69*100</f>
        <v>104.3282120611905</v>
      </c>
      <c r="I204" s="517">
        <f>'[3]df13-18-1к'!BK69*100</f>
        <v>105.6277553946551</v>
      </c>
      <c r="J204" s="517">
        <f>'[3]df13-18-1к'!CA69*100</f>
        <v>105.8880421813936</v>
      </c>
      <c r="K204" s="517">
        <f>'[3]df13-18-1к'!CQ69*100</f>
        <v>106.74500696023885</v>
      </c>
      <c r="L204" s="518">
        <f>'[3]df13-18-1к'!DG69*100</f>
        <v>106.21280743912148</v>
      </c>
      <c r="AC204" s="4"/>
      <c r="AD204" s="4"/>
      <c r="AE204" s="4"/>
      <c r="AF204" s="4"/>
      <c r="AG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</row>
    <row r="205" spans="1:45" ht="16.899999999999999" hidden="1" outlineLevel="1" x14ac:dyDescent="0.2">
      <c r="A205" s="502" t="s">
        <v>112</v>
      </c>
      <c r="B205" s="374">
        <f>'[3]df04-07'!K93*100</f>
        <v>114.63076604347582</v>
      </c>
      <c r="C205" s="371">
        <f>'[3]df08-12'!C93*100</f>
        <v>107.34309013110119</v>
      </c>
      <c r="D205" s="371"/>
      <c r="E205" s="371"/>
      <c r="F205" s="371"/>
      <c r="G205" s="164"/>
      <c r="H205" s="164"/>
      <c r="I205" s="375"/>
      <c r="J205" s="390"/>
      <c r="K205" s="390"/>
      <c r="L205" s="377"/>
      <c r="AC205" s="4"/>
      <c r="AD205" s="4"/>
      <c r="AE205" s="4"/>
      <c r="AF205" s="4"/>
      <c r="AG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</row>
    <row r="206" spans="1:45" ht="17.45" hidden="1" outlineLevel="1" thickBot="1" x14ac:dyDescent="0.25">
      <c r="A206" s="498" t="s">
        <v>113</v>
      </c>
      <c r="B206" s="395"/>
      <c r="C206" s="396"/>
      <c r="D206" s="396"/>
      <c r="E206" s="396"/>
      <c r="F206" s="396"/>
      <c r="G206" s="397"/>
      <c r="H206" s="397"/>
      <c r="I206" s="398"/>
      <c r="J206" s="409"/>
      <c r="K206" s="409"/>
      <c r="L206" s="400"/>
      <c r="AC206" s="4"/>
      <c r="AD206" s="4"/>
      <c r="AE206" s="4"/>
      <c r="AF206" s="4"/>
      <c r="AG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</row>
    <row r="207" spans="1:45" ht="17.45" hidden="1" outlineLevel="1" thickBot="1" x14ac:dyDescent="0.25">
      <c r="A207" s="498" t="s">
        <v>114</v>
      </c>
      <c r="B207" s="395"/>
      <c r="C207" s="340"/>
      <c r="D207" s="340"/>
      <c r="E207" s="340"/>
      <c r="F207" s="340"/>
      <c r="G207" s="276"/>
      <c r="H207" s="276"/>
      <c r="I207" s="278"/>
      <c r="J207" s="278"/>
      <c r="K207" s="278"/>
      <c r="L207" s="279"/>
      <c r="AC207" s="4"/>
      <c r="AD207" s="4"/>
      <c r="AE207" s="4"/>
      <c r="AF207" s="4"/>
      <c r="AG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</row>
    <row r="208" spans="1:45" ht="33.6" hidden="1" outlineLevel="1" x14ac:dyDescent="0.2">
      <c r="A208" s="519" t="s">
        <v>115</v>
      </c>
      <c r="B208" s="520">
        <f>'[3]пч1-СPI'!B44</f>
        <v>114.12249325549941</v>
      </c>
      <c r="C208" s="520">
        <f>'[3]пч1-СPI'!C44</f>
        <v>111.65603783366993</v>
      </c>
      <c r="D208" s="520">
        <f>'[3]пч1-СPI'!D44</f>
        <v>106.84207074595733</v>
      </c>
      <c r="E208" s="520">
        <f>'[3]пч1-СPI'!E44</f>
        <v>108.41115670476287</v>
      </c>
      <c r="F208" s="520">
        <f>'[3]пч1-СPI'!F45</f>
        <v>104.97042140545582</v>
      </c>
      <c r="G208" s="520">
        <f>'[3]пч1-СPI'!G44</f>
        <v>106.76736498696356</v>
      </c>
      <c r="H208" s="521">
        <f>'[3]пч1-СPI'!H44</f>
        <v>107.83612507884945</v>
      </c>
      <c r="I208" s="522">
        <f>'[3]пч1-СPI'!I44</f>
        <v>115.40813348800307</v>
      </c>
      <c r="J208" s="522">
        <f>'[3]пч1-СPI'!J44</f>
        <v>108.76451809060306</v>
      </c>
      <c r="K208" s="522">
        <f>'[3]пч1-СPI'!K45</f>
        <v>106.8144494690237</v>
      </c>
      <c r="L208" s="520">
        <f>'[3]пч1-СPI'!L44</f>
        <v>105.93332911819546</v>
      </c>
      <c r="AC208" s="4"/>
      <c r="AD208" s="4"/>
      <c r="AE208" s="4"/>
      <c r="AF208" s="4"/>
      <c r="AG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</row>
    <row r="209" spans="1:45" ht="24" hidden="1" customHeight="1" outlineLevel="1" x14ac:dyDescent="0.3">
      <c r="A209" s="523" t="s">
        <v>122</v>
      </c>
      <c r="B209" s="447">
        <f>'[3]пч1-СPI'!B45</f>
        <v>113.96373532806724</v>
      </c>
      <c r="C209" s="447">
        <f>'[3]пч1-СPI'!C45</f>
        <v>110.68869444879049</v>
      </c>
      <c r="D209" s="447">
        <f>'[3]пч1-СPI'!D45</f>
        <v>106.33213274240492</v>
      </c>
      <c r="E209" s="447">
        <f>'[3]пч1-СPI'!E45</f>
        <v>108.38725796041986</v>
      </c>
      <c r="F209" s="447">
        <f>'[3]пч1-СPI'!F45</f>
        <v>104.97042140545582</v>
      </c>
      <c r="G209" s="447">
        <f>'[3]пч1-СPI'!G45</f>
        <v>106.31525253595242</v>
      </c>
      <c r="H209" s="447">
        <f>'[3]пч1-СPI'!H45</f>
        <v>107.74197240998488</v>
      </c>
      <c r="I209" s="524">
        <f>'[3]пч1-СPI'!I45</f>
        <v>116.38528387089326</v>
      </c>
      <c r="J209" s="524">
        <f>'[3]пч1-СPI'!J45</f>
        <v>108.9306092240718</v>
      </c>
      <c r="K209" s="524">
        <f>'[3]пч1-СPI'!K45</f>
        <v>106.8144494690237</v>
      </c>
      <c r="L209" s="448">
        <f>'[3]пч1-СPI'!L45</f>
        <v>105.66909768329072</v>
      </c>
      <c r="AC209" s="4"/>
      <c r="AD209" s="4"/>
      <c r="AE209" s="4"/>
      <c r="AF209" s="4"/>
      <c r="AG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</row>
    <row r="210" spans="1:45" ht="24.6" hidden="1" customHeight="1" outlineLevel="1" x14ac:dyDescent="0.3">
      <c r="A210" s="525" t="s">
        <v>117</v>
      </c>
      <c r="B210" s="526">
        <f>'[3]пч1-СPI'!B51</f>
        <v>114.54045232398475</v>
      </c>
      <c r="C210" s="526">
        <f>'[3]пч1-СPI'!C51</f>
        <v>114.51453139439469</v>
      </c>
      <c r="D210" s="526">
        <f>'[3]пч1-СPI'!D51</f>
        <v>108.30708946764949</v>
      </c>
      <c r="E210" s="526">
        <f>'[3]пч1-СPI'!E51</f>
        <v>108.4362269183658</v>
      </c>
      <c r="F210" s="526">
        <f>'[3]пч1-СPI'!F51</f>
        <v>105.40523129814309</v>
      </c>
      <c r="G210" s="526">
        <f>'[3]пч1-СPI'!G51</f>
        <v>108.0944046529706</v>
      </c>
      <c r="H210" s="526">
        <f>'[3]пч1-СPI'!H51</f>
        <v>108.10902978214546</v>
      </c>
      <c r="I210" s="527">
        <f>'[3]пч1-СPI'!I51</f>
        <v>112.55523010583583</v>
      </c>
      <c r="J210" s="527">
        <f>'[3]пч1-СPI'!J51</f>
        <v>108.22658025105245</v>
      </c>
      <c r="K210" s="527">
        <f>'[3]пч1-СPI'!K51</f>
        <v>106.2175363682984</v>
      </c>
      <c r="L210" s="528">
        <f>'[3]пч1-СPI'!L51</f>
        <v>106.47024787677803</v>
      </c>
      <c r="AC210" s="4"/>
      <c r="AD210" s="4"/>
      <c r="AE210" s="4"/>
      <c r="AF210" s="4"/>
      <c r="AG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</row>
    <row r="211" spans="1:45" collapsed="1" x14ac:dyDescent="0.15">
      <c r="A211" s="4"/>
      <c r="AC211" s="4"/>
      <c r="AD211" s="4"/>
      <c r="AE211" s="4"/>
      <c r="AF211" s="4"/>
      <c r="AG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</row>
    <row r="212" spans="1:45" x14ac:dyDescent="0.15">
      <c r="A212" s="4"/>
      <c r="AC212" s="4"/>
      <c r="AD212" s="4"/>
      <c r="AE212" s="4"/>
      <c r="AF212" s="4"/>
      <c r="AG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</row>
    <row r="213" spans="1:45" x14ac:dyDescent="0.15">
      <c r="A213" s="4"/>
      <c r="AC213" s="4"/>
      <c r="AD213" s="4"/>
      <c r="AE213" s="4"/>
      <c r="AF213" s="4"/>
      <c r="AG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</row>
    <row r="214" spans="1:45" x14ac:dyDescent="0.15">
      <c r="A214" s="4"/>
      <c r="AC214" s="4"/>
      <c r="AD214" s="4"/>
      <c r="AE214" s="4"/>
      <c r="AF214" s="4"/>
      <c r="AG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</row>
    <row r="215" spans="1:45" x14ac:dyDescent="0.15">
      <c r="A215" s="4"/>
      <c r="AC215" s="4"/>
      <c r="AD215" s="4"/>
      <c r="AE215" s="4"/>
      <c r="AF215" s="4"/>
      <c r="AG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</row>
    <row r="216" spans="1:45" x14ac:dyDescent="0.15">
      <c r="A216" s="4"/>
      <c r="I216" s="529" t="s">
        <v>123</v>
      </c>
      <c r="J216" s="529"/>
      <c r="K216" s="529"/>
      <c r="AC216" s="4"/>
      <c r="AD216" s="4"/>
      <c r="AE216" s="4"/>
      <c r="AF216" s="4"/>
      <c r="AG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</row>
    <row r="217" spans="1:45" x14ac:dyDescent="0.15">
      <c r="A217" s="4"/>
      <c r="AC217" s="4"/>
      <c r="AD217" s="4"/>
      <c r="AE217" s="4"/>
      <c r="AF217" s="4"/>
      <c r="AG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</row>
    <row r="218" spans="1:45" x14ac:dyDescent="0.15">
      <c r="A218" s="4"/>
      <c r="AC218" s="4"/>
      <c r="AD218" s="4"/>
      <c r="AE218" s="4"/>
      <c r="AF218" s="4"/>
      <c r="AG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</row>
    <row r="219" spans="1:45" x14ac:dyDescent="0.15">
      <c r="A219" s="4"/>
      <c r="AC219" s="4"/>
      <c r="AD219" s="4"/>
      <c r="AE219" s="4"/>
      <c r="AF219" s="4"/>
      <c r="AG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</row>
    <row r="220" spans="1:45" x14ac:dyDescent="0.15">
      <c r="A220" s="4"/>
      <c r="AC220" s="4"/>
      <c r="AD220" s="4"/>
      <c r="AE220" s="4"/>
      <c r="AF220" s="4"/>
      <c r="AG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</row>
    <row r="221" spans="1:45" x14ac:dyDescent="0.15">
      <c r="A221" s="4"/>
      <c r="AC221" s="4"/>
      <c r="AD221" s="4"/>
      <c r="AE221" s="4"/>
      <c r="AF221" s="4"/>
      <c r="AG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</row>
    <row r="222" spans="1:45" x14ac:dyDescent="0.15">
      <c r="A222" s="4"/>
      <c r="AC222" s="4"/>
      <c r="AD222" s="4"/>
      <c r="AE222" s="4"/>
      <c r="AF222" s="4"/>
      <c r="AG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</row>
    <row r="223" spans="1:45" x14ac:dyDescent="0.15">
      <c r="A223" s="4"/>
      <c r="AC223" s="4"/>
      <c r="AD223" s="4"/>
      <c r="AE223" s="4"/>
      <c r="AF223" s="4"/>
      <c r="AG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</row>
    <row r="224" spans="1:45" x14ac:dyDescent="0.15">
      <c r="A224" s="4"/>
      <c r="AC224" s="4"/>
      <c r="AD224" s="4"/>
      <c r="AE224" s="4"/>
      <c r="AF224" s="4"/>
      <c r="AG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</row>
    <row r="225" spans="1:45" x14ac:dyDescent="0.15">
      <c r="A225" s="4"/>
      <c r="AC225" s="4"/>
      <c r="AD225" s="4"/>
      <c r="AE225" s="4"/>
      <c r="AF225" s="4"/>
      <c r="AG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</row>
    <row r="226" spans="1:45" x14ac:dyDescent="0.15">
      <c r="A226" s="4"/>
      <c r="AC226" s="4"/>
      <c r="AD226" s="4"/>
      <c r="AE226" s="4"/>
      <c r="AF226" s="4"/>
      <c r="AG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</row>
    <row r="227" spans="1:45" x14ac:dyDescent="0.15">
      <c r="A227" s="4"/>
      <c r="AC227" s="4"/>
      <c r="AD227" s="4"/>
      <c r="AE227" s="4"/>
      <c r="AF227" s="4"/>
      <c r="AG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</row>
    <row r="228" spans="1:45" x14ac:dyDescent="0.15">
      <c r="A228" s="4"/>
      <c r="AC228" s="4"/>
      <c r="AD228" s="4"/>
      <c r="AE228" s="4"/>
      <c r="AF228" s="4"/>
      <c r="AG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</row>
    <row r="229" spans="1:45" x14ac:dyDescent="0.15">
      <c r="A229" s="4"/>
      <c r="AC229" s="4"/>
      <c r="AD229" s="4"/>
      <c r="AE229" s="4"/>
      <c r="AF229" s="4"/>
      <c r="AG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</row>
    <row r="230" spans="1:45" x14ac:dyDescent="0.15">
      <c r="A230" s="4"/>
      <c r="AC230" s="4"/>
      <c r="AD230" s="4"/>
      <c r="AE230" s="4"/>
      <c r="AF230" s="4"/>
      <c r="AG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</row>
    <row r="231" spans="1:45" x14ac:dyDescent="0.15">
      <c r="A231" s="4"/>
      <c r="AC231" s="4"/>
      <c r="AD231" s="4"/>
      <c r="AE231" s="4"/>
      <c r="AF231" s="4"/>
      <c r="AG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</row>
    <row r="232" spans="1:45" x14ac:dyDescent="0.15">
      <c r="A232" s="4"/>
      <c r="AC232" s="4"/>
      <c r="AD232" s="4"/>
      <c r="AE232" s="4"/>
      <c r="AF232" s="4"/>
      <c r="AG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</row>
    <row r="233" spans="1:45" x14ac:dyDescent="0.15">
      <c r="A233" s="4"/>
      <c r="AC233" s="4"/>
      <c r="AD233" s="4"/>
      <c r="AE233" s="4"/>
      <c r="AF233" s="4"/>
      <c r="AG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</row>
    <row r="234" spans="1:45" x14ac:dyDescent="0.15">
      <c r="A234" s="4"/>
      <c r="AC234" s="4"/>
      <c r="AD234" s="4"/>
      <c r="AE234" s="4"/>
      <c r="AF234" s="4"/>
      <c r="AG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</row>
    <row r="235" spans="1:45" x14ac:dyDescent="0.15">
      <c r="A235" s="4"/>
      <c r="AC235" s="4"/>
      <c r="AD235" s="4"/>
      <c r="AE235" s="4"/>
      <c r="AF235" s="4"/>
      <c r="AG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</row>
    <row r="236" spans="1:45" x14ac:dyDescent="0.15">
      <c r="A236" s="4"/>
      <c r="AC236" s="4"/>
      <c r="AD236" s="4"/>
      <c r="AE236" s="4"/>
      <c r="AF236" s="4"/>
      <c r="AG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</row>
    <row r="237" spans="1:45" x14ac:dyDescent="0.15">
      <c r="A237" s="4"/>
      <c r="AC237" s="4"/>
      <c r="AD237" s="4"/>
      <c r="AE237" s="4"/>
      <c r="AF237" s="4"/>
      <c r="AG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</row>
    <row r="238" spans="1:45" x14ac:dyDescent="0.15">
      <c r="A238" s="4"/>
      <c r="AC238" s="4"/>
      <c r="AD238" s="4"/>
      <c r="AE238" s="4"/>
      <c r="AF238" s="4"/>
      <c r="AG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</row>
    <row r="239" spans="1:45" x14ac:dyDescent="0.15">
      <c r="A239" s="4"/>
      <c r="AC239" s="4"/>
      <c r="AD239" s="4"/>
      <c r="AE239" s="4"/>
      <c r="AF239" s="4"/>
      <c r="AG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</row>
    <row r="240" spans="1:45" x14ac:dyDescent="0.15">
      <c r="A240" s="4"/>
      <c r="AC240" s="4"/>
      <c r="AD240" s="4"/>
      <c r="AE240" s="4"/>
      <c r="AF240" s="4"/>
      <c r="AG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</row>
    <row r="241" spans="1:45" x14ac:dyDescent="0.15">
      <c r="A241" s="4"/>
      <c r="AC241" s="4"/>
      <c r="AD241" s="4"/>
      <c r="AE241" s="4"/>
      <c r="AF241" s="4"/>
      <c r="AG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</row>
    <row r="242" spans="1:45" x14ac:dyDescent="0.15">
      <c r="A242" s="4"/>
      <c r="AC242" s="4"/>
      <c r="AD242" s="4"/>
      <c r="AE242" s="4"/>
      <c r="AF242" s="4"/>
      <c r="AG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</row>
    <row r="243" spans="1:45" x14ac:dyDescent="0.15">
      <c r="A243" s="4"/>
      <c r="AC243" s="4"/>
      <c r="AD243" s="4"/>
      <c r="AE243" s="4"/>
      <c r="AF243" s="4"/>
      <c r="AG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</row>
    <row r="244" spans="1:45" x14ac:dyDescent="0.15">
      <c r="A244" s="4"/>
      <c r="AC244" s="4"/>
      <c r="AD244" s="4"/>
      <c r="AE244" s="4"/>
      <c r="AF244" s="4"/>
      <c r="AG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</row>
    <row r="245" spans="1:45" x14ac:dyDescent="0.15">
      <c r="A245" s="4"/>
      <c r="AC245" s="4"/>
      <c r="AD245" s="4"/>
      <c r="AE245" s="4"/>
      <c r="AF245" s="4"/>
      <c r="AG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</row>
    <row r="246" spans="1:45" x14ac:dyDescent="0.15">
      <c r="A246" s="4"/>
      <c r="AC246" s="4"/>
      <c r="AD246" s="4"/>
      <c r="AE246" s="4"/>
      <c r="AF246" s="4"/>
      <c r="AG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</row>
    <row r="247" spans="1:45" x14ac:dyDescent="0.15">
      <c r="A247" s="4"/>
      <c r="AC247" s="4"/>
      <c r="AD247" s="4"/>
      <c r="AE247" s="4"/>
      <c r="AF247" s="4"/>
      <c r="AG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</row>
    <row r="248" spans="1:45" x14ac:dyDescent="0.15">
      <c r="A248" s="4"/>
      <c r="AC248" s="4"/>
      <c r="AD248" s="4"/>
      <c r="AE248" s="4"/>
      <c r="AF248" s="4"/>
      <c r="AG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</row>
    <row r="249" spans="1:45" x14ac:dyDescent="0.15">
      <c r="A249" s="4"/>
      <c r="AC249" s="4"/>
      <c r="AD249" s="4"/>
      <c r="AE249" s="4"/>
      <c r="AF249" s="4"/>
      <c r="AG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</row>
    <row r="250" spans="1:45" x14ac:dyDescent="0.15">
      <c r="A250" s="4"/>
      <c r="AC250" s="4"/>
      <c r="AD250" s="4"/>
      <c r="AE250" s="4"/>
      <c r="AF250" s="4"/>
      <c r="AG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</row>
    <row r="251" spans="1:45" x14ac:dyDescent="0.15">
      <c r="A251" s="4"/>
      <c r="AC251" s="4"/>
      <c r="AD251" s="4"/>
      <c r="AE251" s="4"/>
      <c r="AF251" s="4"/>
      <c r="AG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</row>
    <row r="252" spans="1:45" x14ac:dyDescent="0.15">
      <c r="A252" s="4"/>
      <c r="AC252" s="4"/>
      <c r="AD252" s="4"/>
      <c r="AE252" s="4"/>
      <c r="AF252" s="4"/>
      <c r="AG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</row>
    <row r="253" spans="1:45" x14ac:dyDescent="0.15">
      <c r="A253" s="4"/>
      <c r="AC253" s="4"/>
      <c r="AD253" s="4"/>
      <c r="AE253" s="4"/>
      <c r="AF253" s="4"/>
      <c r="AG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</row>
    <row r="254" spans="1:45" x14ac:dyDescent="0.15">
      <c r="A254" s="4"/>
      <c r="AC254" s="4"/>
      <c r="AD254" s="4"/>
      <c r="AE254" s="4"/>
      <c r="AF254" s="4"/>
      <c r="AG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</row>
    <row r="255" spans="1:45" x14ac:dyDescent="0.15">
      <c r="A255" s="4"/>
      <c r="AC255" s="4"/>
      <c r="AD255" s="4"/>
      <c r="AE255" s="4"/>
      <c r="AF255" s="4"/>
      <c r="AG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</row>
    <row r="256" spans="1:45" x14ac:dyDescent="0.15">
      <c r="A256" s="4"/>
      <c r="AC256" s="4"/>
      <c r="AD256" s="4"/>
      <c r="AE256" s="4"/>
      <c r="AF256" s="4"/>
      <c r="AG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</row>
    <row r="257" spans="1:45" x14ac:dyDescent="0.15">
      <c r="A257" s="4"/>
      <c r="AC257" s="4"/>
      <c r="AD257" s="4"/>
      <c r="AE257" s="4"/>
      <c r="AF257" s="4"/>
      <c r="AG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</row>
    <row r="258" spans="1:45" x14ac:dyDescent="0.15">
      <c r="A258" s="4"/>
      <c r="AC258" s="4"/>
      <c r="AD258" s="4"/>
      <c r="AE258" s="4"/>
      <c r="AF258" s="4"/>
      <c r="AG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</row>
    <row r="259" spans="1:45" x14ac:dyDescent="0.15">
      <c r="A259" s="4"/>
      <c r="AC259" s="4"/>
      <c r="AD259" s="4"/>
      <c r="AE259" s="4"/>
      <c r="AF259" s="4"/>
      <c r="AG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</row>
    <row r="260" spans="1:45" x14ac:dyDescent="0.15">
      <c r="A260" s="4"/>
      <c r="AC260" s="4"/>
      <c r="AD260" s="4"/>
      <c r="AE260" s="4"/>
      <c r="AF260" s="4"/>
      <c r="AG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</row>
    <row r="261" spans="1:45" x14ac:dyDescent="0.15">
      <c r="A261" s="4"/>
      <c r="AC261" s="4"/>
      <c r="AD261" s="4"/>
      <c r="AE261" s="4"/>
      <c r="AF261" s="4"/>
      <c r="AG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</row>
    <row r="262" spans="1:45" x14ac:dyDescent="0.15">
      <c r="A262" s="4"/>
      <c r="AC262" s="4"/>
      <c r="AD262" s="4"/>
      <c r="AE262" s="4"/>
      <c r="AF262" s="4"/>
      <c r="AG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</row>
    <row r="263" spans="1:45" x14ac:dyDescent="0.15">
      <c r="A263" s="4"/>
      <c r="AC263" s="4"/>
      <c r="AD263" s="4"/>
      <c r="AE263" s="4"/>
      <c r="AF263" s="4"/>
      <c r="AG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</row>
    <row r="264" spans="1:45" x14ac:dyDescent="0.15">
      <c r="A264" s="4"/>
      <c r="AC264" s="4"/>
      <c r="AD264" s="4"/>
      <c r="AE264" s="4"/>
      <c r="AF264" s="4"/>
      <c r="AG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</row>
    <row r="265" spans="1:45" x14ac:dyDescent="0.15">
      <c r="A265" s="4"/>
      <c r="AC265" s="4"/>
      <c r="AD265" s="4"/>
      <c r="AE265" s="4"/>
      <c r="AF265" s="4"/>
      <c r="AG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</row>
    <row r="266" spans="1:45" x14ac:dyDescent="0.15">
      <c r="A266" s="4"/>
      <c r="AC266" s="4"/>
      <c r="AD266" s="4"/>
      <c r="AE266" s="4"/>
      <c r="AF266" s="4"/>
      <c r="AG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</row>
    <row r="267" spans="1:45" x14ac:dyDescent="0.15">
      <c r="A267" s="4"/>
      <c r="AC267" s="4"/>
      <c r="AD267" s="4"/>
      <c r="AE267" s="4"/>
      <c r="AF267" s="4"/>
      <c r="AG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</row>
    <row r="268" spans="1:45" x14ac:dyDescent="0.15">
      <c r="A268" s="4"/>
      <c r="AC268" s="4"/>
      <c r="AD268" s="4"/>
      <c r="AE268" s="4"/>
      <c r="AF268" s="4"/>
      <c r="AG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</row>
    <row r="269" spans="1:45" x14ac:dyDescent="0.15">
      <c r="A269" s="4"/>
      <c r="AC269" s="4"/>
      <c r="AD269" s="4"/>
      <c r="AE269" s="4"/>
      <c r="AF269" s="4"/>
      <c r="AG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</row>
    <row r="270" spans="1:45" x14ac:dyDescent="0.15">
      <c r="A270" s="4"/>
      <c r="AC270" s="4"/>
      <c r="AD270" s="4"/>
      <c r="AE270" s="4"/>
      <c r="AF270" s="4"/>
      <c r="AG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</row>
    <row r="271" spans="1:45" x14ac:dyDescent="0.15">
      <c r="A271" s="4"/>
      <c r="AC271" s="4"/>
      <c r="AD271" s="4"/>
      <c r="AE271" s="4"/>
      <c r="AF271" s="4"/>
      <c r="AG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</row>
    <row r="272" spans="1:45" x14ac:dyDescent="0.15">
      <c r="A272" s="4"/>
      <c r="AC272" s="4"/>
      <c r="AD272" s="4"/>
      <c r="AE272" s="4"/>
      <c r="AF272" s="4"/>
      <c r="AG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</row>
    <row r="273" spans="1:45" x14ac:dyDescent="0.15">
      <c r="A273" s="4"/>
      <c r="AC273" s="4"/>
      <c r="AD273" s="4"/>
      <c r="AE273" s="4"/>
      <c r="AF273" s="4"/>
      <c r="AG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</row>
    <row r="274" spans="1:45" x14ac:dyDescent="0.15">
      <c r="A274" s="4"/>
      <c r="AC274" s="4"/>
      <c r="AD274" s="4"/>
      <c r="AE274" s="4"/>
      <c r="AF274" s="4"/>
      <c r="AG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</row>
    <row r="275" spans="1:45" x14ac:dyDescent="0.15">
      <c r="A275" s="4"/>
      <c r="AC275" s="4"/>
      <c r="AD275" s="4"/>
      <c r="AE275" s="4"/>
      <c r="AF275" s="4"/>
      <c r="AG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</row>
    <row r="276" spans="1:45" x14ac:dyDescent="0.15">
      <c r="A276" s="4"/>
      <c r="AC276" s="4"/>
      <c r="AD276" s="4"/>
      <c r="AE276" s="4"/>
      <c r="AF276" s="4"/>
      <c r="AG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</row>
    <row r="277" spans="1:45" x14ac:dyDescent="0.15">
      <c r="A277" s="4"/>
      <c r="AC277" s="4"/>
      <c r="AD277" s="4"/>
      <c r="AE277" s="4"/>
      <c r="AF277" s="4"/>
      <c r="AG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</row>
    <row r="278" spans="1:45" x14ac:dyDescent="0.15">
      <c r="A278" s="4"/>
      <c r="AC278" s="4"/>
      <c r="AD278" s="4"/>
      <c r="AE278" s="4"/>
      <c r="AF278" s="4"/>
      <c r="AG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</row>
    <row r="279" spans="1:45" x14ac:dyDescent="0.15">
      <c r="A279" s="4"/>
      <c r="AC279" s="4"/>
      <c r="AD279" s="4"/>
      <c r="AE279" s="4"/>
      <c r="AF279" s="4"/>
      <c r="AG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</row>
    <row r="280" spans="1:45" x14ac:dyDescent="0.15">
      <c r="A280" s="4"/>
      <c r="AC280" s="4"/>
      <c r="AD280" s="4"/>
      <c r="AE280" s="4"/>
      <c r="AF280" s="4"/>
      <c r="AG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</row>
    <row r="281" spans="1:45" x14ac:dyDescent="0.15">
      <c r="A281" s="4"/>
      <c r="AC281" s="4"/>
      <c r="AD281" s="4"/>
      <c r="AE281" s="4"/>
      <c r="AF281" s="4"/>
      <c r="AG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</row>
    <row r="282" spans="1:45" x14ac:dyDescent="0.15">
      <c r="A282" s="4"/>
      <c r="AC282" s="4"/>
      <c r="AD282" s="4"/>
      <c r="AE282" s="4"/>
      <c r="AF282" s="4"/>
      <c r="AG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</row>
    <row r="283" spans="1:45" x14ac:dyDescent="0.15">
      <c r="A283" s="4"/>
      <c r="AC283" s="4"/>
      <c r="AD283" s="4"/>
      <c r="AE283" s="4"/>
      <c r="AF283" s="4"/>
      <c r="AG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</row>
    <row r="284" spans="1:45" x14ac:dyDescent="0.15">
      <c r="A284" s="4"/>
      <c r="AC284" s="4"/>
      <c r="AD284" s="4"/>
      <c r="AE284" s="4"/>
      <c r="AF284" s="4"/>
      <c r="AG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</row>
    <row r="285" spans="1:45" x14ac:dyDescent="0.15">
      <c r="A285" s="4"/>
      <c r="AC285" s="4"/>
      <c r="AD285" s="4"/>
      <c r="AE285" s="4"/>
      <c r="AF285" s="4"/>
      <c r="AG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</row>
    <row r="286" spans="1:45" x14ac:dyDescent="0.15">
      <c r="A286" s="4"/>
      <c r="AC286" s="4"/>
      <c r="AD286" s="4"/>
      <c r="AE286" s="4"/>
      <c r="AF286" s="4"/>
      <c r="AG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</row>
    <row r="287" spans="1:45" x14ac:dyDescent="0.15">
      <c r="A287" s="4"/>
      <c r="AC287" s="4"/>
      <c r="AD287" s="4"/>
      <c r="AE287" s="4"/>
      <c r="AF287" s="4"/>
      <c r="AG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</row>
    <row r="288" spans="1:45" x14ac:dyDescent="0.15">
      <c r="A288" s="4"/>
      <c r="AC288" s="4"/>
      <c r="AD288" s="4"/>
      <c r="AE288" s="4"/>
      <c r="AF288" s="4"/>
      <c r="AG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</row>
    <row r="289" spans="1:45" x14ac:dyDescent="0.15">
      <c r="A289" s="4"/>
      <c r="AC289" s="4"/>
      <c r="AD289" s="4"/>
      <c r="AE289" s="4"/>
      <c r="AF289" s="4"/>
      <c r="AG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</row>
    <row r="290" spans="1:45" x14ac:dyDescent="0.15">
      <c r="A290" s="4"/>
      <c r="AC290" s="4"/>
      <c r="AD290" s="4"/>
      <c r="AE290" s="4"/>
      <c r="AF290" s="4"/>
      <c r="AG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</row>
    <row r="291" spans="1:45" x14ac:dyDescent="0.15">
      <c r="A291" s="4"/>
      <c r="AC291" s="4"/>
      <c r="AD291" s="4"/>
      <c r="AE291" s="4"/>
      <c r="AF291" s="4"/>
      <c r="AG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</row>
    <row r="292" spans="1:45" x14ac:dyDescent="0.15">
      <c r="A292" s="4"/>
      <c r="AC292" s="4"/>
      <c r="AD292" s="4"/>
      <c r="AE292" s="4"/>
      <c r="AF292" s="4"/>
      <c r="AG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</row>
    <row r="293" spans="1:45" x14ac:dyDescent="0.15">
      <c r="A293" s="4"/>
      <c r="AC293" s="4"/>
      <c r="AD293" s="4"/>
      <c r="AE293" s="4"/>
      <c r="AF293" s="4"/>
      <c r="AG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</row>
    <row r="294" spans="1:45" x14ac:dyDescent="0.15">
      <c r="A294" s="4"/>
      <c r="E294" s="470"/>
      <c r="F294" s="470"/>
      <c r="AC294" s="4"/>
      <c r="AD294" s="4"/>
      <c r="AE294" s="4"/>
      <c r="AF294" s="4"/>
      <c r="AG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</row>
    <row r="295" spans="1:45" x14ac:dyDescent="0.15">
      <c r="A295" s="4"/>
      <c r="AC295" s="4"/>
      <c r="AD295" s="4"/>
      <c r="AE295" s="4"/>
      <c r="AF295" s="4"/>
      <c r="AG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</row>
    <row r="296" spans="1:45" x14ac:dyDescent="0.15">
      <c r="A296" s="4"/>
      <c r="AC296" s="4"/>
      <c r="AD296" s="4"/>
      <c r="AE296" s="4"/>
      <c r="AF296" s="4"/>
      <c r="AG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</row>
    <row r="297" spans="1:45" x14ac:dyDescent="0.15">
      <c r="A297" s="4"/>
      <c r="AC297" s="4"/>
      <c r="AD297" s="4"/>
      <c r="AE297" s="4"/>
      <c r="AF297" s="4"/>
      <c r="AG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</row>
    <row r="298" spans="1:45" x14ac:dyDescent="0.15">
      <c r="A298" s="4"/>
      <c r="AC298" s="4"/>
      <c r="AD298" s="4"/>
      <c r="AE298" s="4"/>
      <c r="AF298" s="4"/>
      <c r="AG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</row>
    <row r="299" spans="1:45" x14ac:dyDescent="0.15">
      <c r="A299" s="4"/>
      <c r="AC299" s="4"/>
      <c r="AD299" s="4"/>
      <c r="AE299" s="4"/>
      <c r="AF299" s="4"/>
      <c r="AG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</row>
    <row r="300" spans="1:45" x14ac:dyDescent="0.15">
      <c r="A300" s="4"/>
      <c r="AC300" s="4"/>
      <c r="AD300" s="4"/>
      <c r="AE300" s="4"/>
      <c r="AF300" s="4"/>
      <c r="AG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</row>
    <row r="301" spans="1:45" x14ac:dyDescent="0.15">
      <c r="A301" s="4"/>
      <c r="AC301" s="4"/>
      <c r="AD301" s="4"/>
      <c r="AE301" s="4"/>
      <c r="AF301" s="4"/>
      <c r="AG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</row>
    <row r="302" spans="1:45" x14ac:dyDescent="0.15">
      <c r="A302" s="4"/>
      <c r="AC302" s="4"/>
      <c r="AD302" s="4"/>
      <c r="AE302" s="4"/>
      <c r="AF302" s="4"/>
      <c r="AG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</row>
    <row r="303" spans="1:45" x14ac:dyDescent="0.15">
      <c r="A303" s="4"/>
      <c r="AC303" s="4"/>
      <c r="AD303" s="4"/>
      <c r="AE303" s="4"/>
      <c r="AF303" s="4"/>
      <c r="AG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</row>
    <row r="304" spans="1:45" x14ac:dyDescent="0.15">
      <c r="A304" s="4"/>
      <c r="AC304" s="4"/>
      <c r="AD304" s="4"/>
      <c r="AE304" s="4"/>
      <c r="AF304" s="4"/>
      <c r="AG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</row>
    <row r="305" spans="1:45" x14ac:dyDescent="0.15">
      <c r="A305" s="4"/>
      <c r="AC305" s="4"/>
      <c r="AD305" s="4"/>
      <c r="AE305" s="4"/>
      <c r="AF305" s="4"/>
      <c r="AG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</row>
    <row r="306" spans="1:45" x14ac:dyDescent="0.15">
      <c r="A306" s="4"/>
      <c r="AC306" s="4"/>
      <c r="AD306" s="4"/>
      <c r="AE306" s="4"/>
      <c r="AF306" s="4"/>
      <c r="AG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</row>
    <row r="307" spans="1:45" x14ac:dyDescent="0.15">
      <c r="A307" s="4"/>
      <c r="AC307" s="4"/>
      <c r="AD307" s="4"/>
      <c r="AE307" s="4"/>
      <c r="AF307" s="4"/>
      <c r="AG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</row>
    <row r="308" spans="1:45" x14ac:dyDescent="0.15">
      <c r="A308" s="4"/>
      <c r="AC308" s="4"/>
      <c r="AD308" s="4"/>
      <c r="AE308" s="4"/>
      <c r="AF308" s="4"/>
      <c r="AG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</row>
    <row r="309" spans="1:45" x14ac:dyDescent="0.15">
      <c r="A309" s="4"/>
      <c r="AC309" s="4"/>
      <c r="AD309" s="4"/>
      <c r="AE309" s="4"/>
      <c r="AF309" s="4"/>
      <c r="AG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</row>
    <row r="310" spans="1:45" x14ac:dyDescent="0.15">
      <c r="A310" s="4"/>
      <c r="AC310" s="4"/>
      <c r="AD310" s="4"/>
      <c r="AE310" s="4"/>
      <c r="AF310" s="4"/>
      <c r="AG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</row>
    <row r="311" spans="1:45" x14ac:dyDescent="0.15">
      <c r="A311" s="4"/>
      <c r="AC311" s="4"/>
      <c r="AD311" s="4"/>
      <c r="AE311" s="4"/>
      <c r="AF311" s="4"/>
      <c r="AG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</row>
    <row r="312" spans="1:45" x14ac:dyDescent="0.15">
      <c r="A312" s="4"/>
      <c r="AC312" s="4"/>
      <c r="AD312" s="4"/>
      <c r="AE312" s="4"/>
      <c r="AF312" s="4"/>
      <c r="AG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</row>
    <row r="313" spans="1:45" x14ac:dyDescent="0.15">
      <c r="A313" s="4"/>
      <c r="AC313" s="4"/>
      <c r="AD313" s="4"/>
      <c r="AE313" s="4"/>
      <c r="AF313" s="4"/>
      <c r="AG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</row>
    <row r="314" spans="1:45" x14ac:dyDescent="0.15">
      <c r="A314" s="4"/>
      <c r="AC314" s="4"/>
      <c r="AD314" s="4"/>
      <c r="AE314" s="4"/>
      <c r="AF314" s="4"/>
      <c r="AG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</row>
    <row r="315" spans="1:45" x14ac:dyDescent="0.15">
      <c r="A315" s="4"/>
      <c r="AC315" s="4"/>
      <c r="AD315" s="4"/>
      <c r="AE315" s="4"/>
      <c r="AF315" s="4"/>
      <c r="AG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</row>
    <row r="316" spans="1:45" x14ac:dyDescent="0.15">
      <c r="A316" s="4"/>
      <c r="AC316" s="4"/>
      <c r="AD316" s="4"/>
      <c r="AE316" s="4"/>
      <c r="AF316" s="4"/>
      <c r="AG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</row>
    <row r="317" spans="1:45" x14ac:dyDescent="0.15">
      <c r="A317" s="4"/>
      <c r="AC317" s="4"/>
      <c r="AD317" s="4"/>
      <c r="AE317" s="4"/>
      <c r="AF317" s="4"/>
      <c r="AG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</row>
    <row r="318" spans="1:45" x14ac:dyDescent="0.15">
      <c r="A318" s="4"/>
      <c r="AC318" s="4"/>
      <c r="AD318" s="4"/>
      <c r="AE318" s="4"/>
      <c r="AF318" s="4"/>
      <c r="AG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</row>
    <row r="319" spans="1:45" x14ac:dyDescent="0.15">
      <c r="A319" s="4"/>
      <c r="AC319" s="4"/>
      <c r="AD319" s="4"/>
      <c r="AE319" s="4"/>
      <c r="AF319" s="4"/>
      <c r="AG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</row>
    <row r="320" spans="1:45" x14ac:dyDescent="0.15">
      <c r="A320" s="4"/>
      <c r="AC320" s="4"/>
      <c r="AD320" s="4"/>
      <c r="AE320" s="4"/>
      <c r="AF320" s="4"/>
      <c r="AG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</row>
    <row r="321" spans="1:45" x14ac:dyDescent="0.15">
      <c r="A321" s="4"/>
      <c r="AC321" s="4"/>
      <c r="AD321" s="4"/>
      <c r="AE321" s="4"/>
      <c r="AF321" s="4"/>
      <c r="AG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</row>
    <row r="322" spans="1:45" x14ac:dyDescent="0.15">
      <c r="A322" s="4"/>
      <c r="AC322" s="4"/>
      <c r="AD322" s="4"/>
      <c r="AE322" s="4"/>
      <c r="AF322" s="4"/>
      <c r="AG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</row>
    <row r="323" spans="1:45" x14ac:dyDescent="0.15">
      <c r="A323" s="4"/>
      <c r="AC323" s="4"/>
      <c r="AD323" s="4"/>
      <c r="AE323" s="4"/>
      <c r="AF323" s="4"/>
      <c r="AG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</row>
    <row r="324" spans="1:45" x14ac:dyDescent="0.15">
      <c r="A324" s="4"/>
      <c r="AC324" s="4"/>
      <c r="AD324" s="4"/>
      <c r="AE324" s="4"/>
      <c r="AF324" s="4"/>
      <c r="AG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</row>
    <row r="325" spans="1:45" x14ac:dyDescent="0.15">
      <c r="A325" s="4"/>
      <c r="AC325" s="4"/>
      <c r="AD325" s="4"/>
      <c r="AE325" s="4"/>
      <c r="AF325" s="4"/>
      <c r="AG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</row>
    <row r="326" spans="1:45" x14ac:dyDescent="0.15">
      <c r="A326" s="4"/>
      <c r="AC326" s="4"/>
      <c r="AD326" s="4"/>
      <c r="AE326" s="4"/>
      <c r="AF326" s="4"/>
      <c r="AG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</row>
    <row r="327" spans="1:45" x14ac:dyDescent="0.15">
      <c r="A327" s="4"/>
      <c r="AC327" s="4"/>
      <c r="AD327" s="4"/>
      <c r="AE327" s="4"/>
      <c r="AF327" s="4"/>
      <c r="AG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</row>
    <row r="328" spans="1:45" x14ac:dyDescent="0.15">
      <c r="A328" s="4"/>
      <c r="AC328" s="4"/>
      <c r="AD328" s="4"/>
      <c r="AE328" s="4"/>
      <c r="AF328" s="4"/>
      <c r="AG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</row>
    <row r="329" spans="1:45" x14ac:dyDescent="0.15">
      <c r="A329" s="4"/>
      <c r="AC329" s="4"/>
      <c r="AD329" s="4"/>
      <c r="AE329" s="4"/>
      <c r="AF329" s="4"/>
      <c r="AG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</row>
    <row r="330" spans="1:45" x14ac:dyDescent="0.15">
      <c r="A330" s="4"/>
      <c r="AC330" s="4"/>
      <c r="AD330" s="4"/>
      <c r="AE330" s="4"/>
      <c r="AF330" s="4"/>
      <c r="AG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</row>
    <row r="331" spans="1:45" x14ac:dyDescent="0.15">
      <c r="A331" s="4"/>
      <c r="AC331" s="4"/>
      <c r="AD331" s="4"/>
      <c r="AE331" s="4"/>
      <c r="AF331" s="4"/>
      <c r="AG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</row>
    <row r="332" spans="1:45" x14ac:dyDescent="0.15">
      <c r="A332" s="4"/>
      <c r="AC332" s="4"/>
      <c r="AD332" s="4"/>
      <c r="AE332" s="4"/>
      <c r="AF332" s="4"/>
      <c r="AG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</row>
    <row r="333" spans="1:45" x14ac:dyDescent="0.15">
      <c r="A333" s="4"/>
      <c r="AC333" s="4"/>
      <c r="AD333" s="4"/>
      <c r="AE333" s="4"/>
      <c r="AF333" s="4"/>
      <c r="AG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</row>
    <row r="334" spans="1:45" x14ac:dyDescent="0.15">
      <c r="A334" s="4"/>
      <c r="AC334" s="4"/>
      <c r="AD334" s="4"/>
      <c r="AE334" s="4"/>
      <c r="AF334" s="4"/>
      <c r="AG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</row>
    <row r="335" spans="1:45" x14ac:dyDescent="0.15">
      <c r="A335" s="4"/>
      <c r="AC335" s="4"/>
      <c r="AD335" s="4"/>
      <c r="AE335" s="4"/>
      <c r="AF335" s="4"/>
      <c r="AG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</row>
    <row r="336" spans="1:45" x14ac:dyDescent="0.15">
      <c r="A336" s="4"/>
      <c r="AC336" s="4"/>
      <c r="AD336" s="4"/>
      <c r="AE336" s="4"/>
      <c r="AF336" s="4"/>
      <c r="AG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</row>
    <row r="337" spans="1:45" x14ac:dyDescent="0.15">
      <c r="A337" s="4"/>
      <c r="AC337" s="4"/>
      <c r="AD337" s="4"/>
      <c r="AE337" s="4"/>
      <c r="AF337" s="4"/>
      <c r="AG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</row>
    <row r="338" spans="1:45" x14ac:dyDescent="0.15">
      <c r="A338" s="4"/>
      <c r="AC338" s="4"/>
      <c r="AD338" s="4"/>
      <c r="AE338" s="4"/>
      <c r="AF338" s="4"/>
      <c r="AG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</row>
    <row r="339" spans="1:45" x14ac:dyDescent="0.15">
      <c r="A339" s="4"/>
      <c r="AC339" s="4"/>
      <c r="AD339" s="4"/>
      <c r="AE339" s="4"/>
      <c r="AF339" s="4"/>
      <c r="AG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</row>
    <row r="340" spans="1:45" x14ac:dyDescent="0.15">
      <c r="A340" s="4"/>
      <c r="AC340" s="4"/>
      <c r="AD340" s="4"/>
      <c r="AE340" s="4"/>
      <c r="AF340" s="4"/>
      <c r="AG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</row>
    <row r="341" spans="1:45" x14ac:dyDescent="0.15">
      <c r="A341" s="4"/>
      <c r="AC341" s="4"/>
      <c r="AD341" s="4"/>
      <c r="AE341" s="4"/>
      <c r="AF341" s="4"/>
      <c r="AG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</row>
    <row r="342" spans="1:45" x14ac:dyDescent="0.15">
      <c r="A342" s="4"/>
      <c r="AC342" s="4"/>
      <c r="AD342" s="4"/>
      <c r="AE342" s="4"/>
      <c r="AF342" s="4"/>
      <c r="AG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</row>
    <row r="343" spans="1:45" x14ac:dyDescent="0.15">
      <c r="A343" s="4"/>
      <c r="AC343" s="4"/>
      <c r="AD343" s="4"/>
      <c r="AE343" s="4"/>
      <c r="AF343" s="4"/>
      <c r="AG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</row>
    <row r="344" spans="1:45" x14ac:dyDescent="0.15">
      <c r="A344" s="4"/>
      <c r="AC344" s="4"/>
      <c r="AD344" s="4"/>
      <c r="AE344" s="4"/>
      <c r="AF344" s="4"/>
      <c r="AG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</row>
    <row r="345" spans="1:45" x14ac:dyDescent="0.15">
      <c r="A345" s="4"/>
      <c r="AC345" s="4"/>
      <c r="AD345" s="4"/>
      <c r="AE345" s="4"/>
      <c r="AF345" s="4"/>
      <c r="AG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</row>
    <row r="346" spans="1:45" x14ac:dyDescent="0.15">
      <c r="A346" s="4"/>
      <c r="AC346" s="4"/>
      <c r="AD346" s="4"/>
      <c r="AE346" s="4"/>
      <c r="AF346" s="4"/>
      <c r="AG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</row>
    <row r="347" spans="1:45" x14ac:dyDescent="0.15">
      <c r="A347" s="4"/>
      <c r="AC347" s="4"/>
      <c r="AD347" s="4"/>
      <c r="AE347" s="4"/>
      <c r="AF347" s="4"/>
      <c r="AG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</row>
    <row r="348" spans="1:45" x14ac:dyDescent="0.15">
      <c r="A348" s="4"/>
      <c r="AC348" s="4"/>
      <c r="AD348" s="4"/>
      <c r="AE348" s="4"/>
      <c r="AF348" s="4"/>
      <c r="AG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</row>
    <row r="349" spans="1:45" x14ac:dyDescent="0.15">
      <c r="A349" s="4"/>
      <c r="AC349" s="4"/>
      <c r="AD349" s="4"/>
      <c r="AE349" s="4"/>
      <c r="AF349" s="4"/>
      <c r="AG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</row>
    <row r="350" spans="1:45" x14ac:dyDescent="0.15">
      <c r="A350" s="4"/>
      <c r="AC350" s="4"/>
      <c r="AD350" s="4"/>
      <c r="AE350" s="4"/>
      <c r="AF350" s="4"/>
      <c r="AG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</row>
    <row r="351" spans="1:45" x14ac:dyDescent="0.15">
      <c r="A351" s="4"/>
      <c r="AC351" s="4"/>
      <c r="AD351" s="4"/>
      <c r="AE351" s="4"/>
      <c r="AF351" s="4"/>
      <c r="AG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</row>
    <row r="352" spans="1:45" x14ac:dyDescent="0.15">
      <c r="A352" s="4"/>
      <c r="AC352" s="4"/>
      <c r="AD352" s="4"/>
      <c r="AE352" s="4"/>
      <c r="AF352" s="4"/>
      <c r="AG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</row>
    <row r="353" spans="1:45" x14ac:dyDescent="0.15">
      <c r="A353" s="4"/>
      <c r="AC353" s="4"/>
      <c r="AD353" s="4"/>
      <c r="AE353" s="4"/>
      <c r="AF353" s="4"/>
      <c r="AG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</row>
    <row r="354" spans="1:45" x14ac:dyDescent="0.15">
      <c r="A354" s="4"/>
      <c r="AC354" s="4"/>
      <c r="AD354" s="4"/>
      <c r="AE354" s="4"/>
      <c r="AF354" s="4"/>
      <c r="AG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</row>
    <row r="355" spans="1:45" x14ac:dyDescent="0.15">
      <c r="A355" s="4"/>
      <c r="AC355" s="4"/>
      <c r="AD355" s="4"/>
      <c r="AE355" s="4"/>
      <c r="AF355" s="4"/>
      <c r="AG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</row>
    <row r="356" spans="1:45" x14ac:dyDescent="0.15">
      <c r="A356" s="4"/>
      <c r="AC356" s="4"/>
      <c r="AD356" s="4"/>
      <c r="AE356" s="4"/>
      <c r="AF356" s="4"/>
      <c r="AG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</row>
    <row r="357" spans="1:45" x14ac:dyDescent="0.15">
      <c r="A357" s="4"/>
      <c r="AC357" s="4"/>
      <c r="AD357" s="4"/>
      <c r="AE357" s="4"/>
      <c r="AF357" s="4"/>
      <c r="AG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</row>
    <row r="358" spans="1:45" x14ac:dyDescent="0.15">
      <c r="A358" s="4"/>
      <c r="AC358" s="4"/>
      <c r="AD358" s="4"/>
      <c r="AE358" s="4"/>
      <c r="AF358" s="4"/>
      <c r="AG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</row>
    <row r="359" spans="1:45" x14ac:dyDescent="0.15">
      <c r="A359" s="4"/>
      <c r="AC359" s="4"/>
      <c r="AD359" s="4"/>
      <c r="AE359" s="4"/>
      <c r="AF359" s="4"/>
      <c r="AG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</row>
    <row r="360" spans="1:45" x14ac:dyDescent="0.15">
      <c r="A360" s="4"/>
      <c r="AC360" s="4"/>
      <c r="AD360" s="4"/>
      <c r="AE360" s="4"/>
      <c r="AF360" s="4"/>
      <c r="AG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</row>
    <row r="361" spans="1:45" x14ac:dyDescent="0.15">
      <c r="A361" s="4"/>
      <c r="AC361" s="4"/>
      <c r="AD361" s="4"/>
      <c r="AE361" s="4"/>
      <c r="AF361" s="4"/>
      <c r="AG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</row>
    <row r="362" spans="1:45" x14ac:dyDescent="0.15">
      <c r="A362" s="4"/>
      <c r="AC362" s="4"/>
      <c r="AD362" s="4"/>
      <c r="AE362" s="4"/>
      <c r="AF362" s="4"/>
      <c r="AG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</row>
    <row r="363" spans="1:45" x14ac:dyDescent="0.15">
      <c r="A363" s="4"/>
      <c r="AC363" s="4"/>
      <c r="AD363" s="4"/>
      <c r="AE363" s="4"/>
      <c r="AF363" s="4"/>
      <c r="AG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</row>
    <row r="364" spans="1:45" x14ac:dyDescent="0.15">
      <c r="A364" s="4"/>
      <c r="AC364" s="4"/>
      <c r="AD364" s="4"/>
      <c r="AE364" s="4"/>
      <c r="AF364" s="4"/>
      <c r="AG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</row>
    <row r="365" spans="1:45" x14ac:dyDescent="0.15">
      <c r="A365" s="4"/>
      <c r="AC365" s="4"/>
      <c r="AD365" s="4"/>
      <c r="AE365" s="4"/>
      <c r="AF365" s="4"/>
      <c r="AG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</row>
    <row r="366" spans="1:45" x14ac:dyDescent="0.15">
      <c r="A366" s="4"/>
      <c r="AC366" s="4"/>
      <c r="AD366" s="4"/>
      <c r="AE366" s="4"/>
      <c r="AF366" s="4"/>
      <c r="AG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</row>
    <row r="367" spans="1:45" x14ac:dyDescent="0.15">
      <c r="A367" s="4"/>
      <c r="AC367" s="4"/>
      <c r="AD367" s="4"/>
      <c r="AE367" s="4"/>
      <c r="AF367" s="4"/>
      <c r="AG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</row>
    <row r="368" spans="1:45" x14ac:dyDescent="0.15">
      <c r="A368" s="4"/>
      <c r="AC368" s="4"/>
      <c r="AD368" s="4"/>
      <c r="AE368" s="4"/>
      <c r="AF368" s="4"/>
      <c r="AG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</row>
    <row r="369" spans="1:45" x14ac:dyDescent="0.15">
      <c r="A369" s="4"/>
      <c r="AC369" s="4"/>
      <c r="AD369" s="4"/>
      <c r="AE369" s="4"/>
      <c r="AF369" s="4"/>
      <c r="AG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</row>
    <row r="370" spans="1:45" x14ac:dyDescent="0.15">
      <c r="A370" s="4"/>
      <c r="AC370" s="4"/>
      <c r="AD370" s="4"/>
      <c r="AE370" s="4"/>
      <c r="AF370" s="4"/>
      <c r="AG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</row>
    <row r="371" spans="1:45" x14ac:dyDescent="0.15">
      <c r="A371" s="4"/>
      <c r="AC371" s="4"/>
      <c r="AD371" s="4"/>
      <c r="AE371" s="4"/>
      <c r="AF371" s="4"/>
      <c r="AG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</row>
    <row r="372" spans="1:45" x14ac:dyDescent="0.15">
      <c r="A372" s="4"/>
      <c r="AC372" s="4"/>
      <c r="AD372" s="4"/>
      <c r="AE372" s="4"/>
      <c r="AF372" s="4"/>
      <c r="AG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</row>
    <row r="373" spans="1:45" x14ac:dyDescent="0.15">
      <c r="A373" s="4"/>
      <c r="AC373" s="4"/>
      <c r="AD373" s="4"/>
      <c r="AE373" s="4"/>
      <c r="AF373" s="4"/>
      <c r="AG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</row>
    <row r="374" spans="1:45" x14ac:dyDescent="0.15">
      <c r="A374" s="4"/>
      <c r="AC374" s="4"/>
      <c r="AD374" s="4"/>
      <c r="AE374" s="4"/>
      <c r="AF374" s="4"/>
      <c r="AG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</row>
    <row r="375" spans="1:45" x14ac:dyDescent="0.15">
      <c r="A375" s="4"/>
      <c r="AC375" s="4"/>
      <c r="AD375" s="4"/>
      <c r="AE375" s="4"/>
      <c r="AF375" s="4"/>
      <c r="AG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</row>
    <row r="376" spans="1:45" x14ac:dyDescent="0.15">
      <c r="A376" s="4"/>
      <c r="AC376" s="4"/>
      <c r="AD376" s="4"/>
      <c r="AE376" s="4"/>
      <c r="AF376" s="4"/>
      <c r="AG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</row>
    <row r="377" spans="1:45" x14ac:dyDescent="0.15">
      <c r="A377" s="4"/>
      <c r="AC377" s="4"/>
      <c r="AD377" s="4"/>
      <c r="AE377" s="4"/>
      <c r="AF377" s="4"/>
      <c r="AG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</row>
    <row r="378" spans="1:45" x14ac:dyDescent="0.15">
      <c r="A378" s="4"/>
      <c r="AC378" s="4"/>
      <c r="AD378" s="4"/>
      <c r="AE378" s="4"/>
      <c r="AF378" s="4"/>
      <c r="AG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</row>
    <row r="379" spans="1:45" x14ac:dyDescent="0.15">
      <c r="A379" s="4"/>
      <c r="AC379" s="4"/>
      <c r="AD379" s="4"/>
      <c r="AE379" s="4"/>
      <c r="AF379" s="4"/>
      <c r="AG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</row>
    <row r="380" spans="1:45" x14ac:dyDescent="0.15">
      <c r="A380" s="4"/>
      <c r="AC380" s="4"/>
      <c r="AD380" s="4"/>
      <c r="AE380" s="4"/>
      <c r="AF380" s="4"/>
      <c r="AG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</row>
    <row r="381" spans="1:45" x14ac:dyDescent="0.15">
      <c r="A381" s="4"/>
      <c r="AC381" s="4"/>
      <c r="AD381" s="4"/>
      <c r="AE381" s="4"/>
      <c r="AF381" s="4"/>
      <c r="AG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</row>
    <row r="382" spans="1:45" x14ac:dyDescent="0.15">
      <c r="A382" s="4"/>
      <c r="AC382" s="4"/>
      <c r="AD382" s="4"/>
      <c r="AE382" s="4"/>
      <c r="AF382" s="4"/>
      <c r="AG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</row>
    <row r="383" spans="1:45" x14ac:dyDescent="0.15">
      <c r="A383" s="4"/>
      <c r="AC383" s="4"/>
      <c r="AD383" s="4"/>
      <c r="AE383" s="4"/>
      <c r="AF383" s="4"/>
      <c r="AG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</row>
    <row r="384" spans="1:45" x14ac:dyDescent="0.15">
      <c r="A384" s="4"/>
      <c r="AC384" s="4"/>
      <c r="AD384" s="4"/>
      <c r="AE384" s="4"/>
      <c r="AF384" s="4"/>
      <c r="AG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</row>
    <row r="385" spans="1:45" x14ac:dyDescent="0.15">
      <c r="A385" s="4"/>
      <c r="AC385" s="4"/>
      <c r="AD385" s="4"/>
      <c r="AE385" s="4"/>
      <c r="AF385" s="4"/>
      <c r="AG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</row>
    <row r="386" spans="1:45" x14ac:dyDescent="0.15">
      <c r="A386" s="4"/>
      <c r="AC386" s="4"/>
      <c r="AD386" s="4"/>
      <c r="AE386" s="4"/>
      <c r="AF386" s="4"/>
      <c r="AG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</row>
    <row r="387" spans="1:45" x14ac:dyDescent="0.15">
      <c r="A387" s="4"/>
      <c r="AC387" s="4"/>
      <c r="AD387" s="4"/>
      <c r="AE387" s="4"/>
      <c r="AF387" s="4"/>
      <c r="AG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</row>
    <row r="388" spans="1:45" x14ac:dyDescent="0.15">
      <c r="A388" s="4"/>
      <c r="AC388" s="4"/>
      <c r="AD388" s="4"/>
      <c r="AE388" s="4"/>
      <c r="AF388" s="4"/>
      <c r="AG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</row>
    <row r="389" spans="1:45" x14ac:dyDescent="0.15">
      <c r="A389" s="4"/>
      <c r="AC389" s="4"/>
      <c r="AD389" s="4"/>
      <c r="AE389" s="4"/>
      <c r="AF389" s="4"/>
      <c r="AG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</row>
    <row r="390" spans="1:45" x14ac:dyDescent="0.15">
      <c r="A390" s="4"/>
      <c r="AC390" s="4"/>
      <c r="AD390" s="4"/>
      <c r="AE390" s="4"/>
      <c r="AF390" s="4"/>
      <c r="AG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</row>
    <row r="391" spans="1:45" x14ac:dyDescent="0.15">
      <c r="A391" s="4"/>
      <c r="AC391" s="4"/>
      <c r="AD391" s="4"/>
      <c r="AE391" s="4"/>
      <c r="AF391" s="4"/>
      <c r="AG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</row>
    <row r="392" spans="1:45" x14ac:dyDescent="0.15">
      <c r="A392" s="4"/>
      <c r="AC392" s="4"/>
      <c r="AD392" s="4"/>
      <c r="AE392" s="4"/>
      <c r="AF392" s="4"/>
      <c r="AG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</row>
    <row r="393" spans="1:45" x14ac:dyDescent="0.15">
      <c r="A393" s="4"/>
      <c r="AC393" s="4"/>
      <c r="AD393" s="4"/>
      <c r="AE393" s="4"/>
      <c r="AF393" s="4"/>
      <c r="AG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</row>
    <row r="394" spans="1:45" x14ac:dyDescent="0.15">
      <c r="A394" s="4"/>
      <c r="AC394" s="4"/>
      <c r="AD394" s="4"/>
      <c r="AE394" s="4"/>
      <c r="AF394" s="4"/>
      <c r="AG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</row>
    <row r="395" spans="1:45" x14ac:dyDescent="0.15">
      <c r="A395" s="4"/>
      <c r="AC395" s="4"/>
      <c r="AD395" s="4"/>
      <c r="AE395" s="4"/>
      <c r="AF395" s="4"/>
      <c r="AG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</row>
    <row r="396" spans="1:45" x14ac:dyDescent="0.15">
      <c r="A396" s="4"/>
      <c r="AC396" s="4"/>
      <c r="AD396" s="4"/>
      <c r="AE396" s="4"/>
      <c r="AF396" s="4"/>
      <c r="AG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</row>
    <row r="397" spans="1:45" x14ac:dyDescent="0.15">
      <c r="A397" s="4"/>
      <c r="AC397" s="4"/>
      <c r="AD397" s="4"/>
      <c r="AE397" s="4"/>
      <c r="AF397" s="4"/>
      <c r="AG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</row>
    <row r="398" spans="1:45" x14ac:dyDescent="0.15">
      <c r="A398" s="4"/>
      <c r="AC398" s="4"/>
      <c r="AD398" s="4"/>
      <c r="AE398" s="4"/>
      <c r="AF398" s="4"/>
      <c r="AG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</row>
    <row r="399" spans="1:45" x14ac:dyDescent="0.15">
      <c r="A399" s="4"/>
      <c r="AC399" s="4"/>
      <c r="AD399" s="4"/>
      <c r="AE399" s="4"/>
      <c r="AF399" s="4"/>
      <c r="AG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</row>
    <row r="400" spans="1:45" x14ac:dyDescent="0.15">
      <c r="A400" s="4"/>
      <c r="AC400" s="4"/>
      <c r="AD400" s="4"/>
      <c r="AE400" s="4"/>
      <c r="AF400" s="4"/>
      <c r="AG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</row>
    <row r="401" spans="1:45" x14ac:dyDescent="0.15">
      <c r="A401" s="4"/>
      <c r="AC401" s="4"/>
      <c r="AD401" s="4"/>
      <c r="AE401" s="4"/>
      <c r="AF401" s="4"/>
      <c r="AG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</row>
    <row r="402" spans="1:45" x14ac:dyDescent="0.15">
      <c r="A402" s="4"/>
      <c r="AC402" s="4"/>
      <c r="AD402" s="4"/>
      <c r="AE402" s="4"/>
      <c r="AF402" s="4"/>
      <c r="AG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</row>
    <row r="403" spans="1:45" x14ac:dyDescent="0.15">
      <c r="A403" s="4"/>
      <c r="AC403" s="4"/>
      <c r="AD403" s="4"/>
      <c r="AE403" s="4"/>
      <c r="AF403" s="4"/>
      <c r="AG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</row>
    <row r="404" spans="1:45" x14ac:dyDescent="0.15">
      <c r="A404" s="4"/>
      <c r="AC404" s="4"/>
      <c r="AD404" s="4"/>
      <c r="AE404" s="4"/>
      <c r="AF404" s="4"/>
      <c r="AG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</row>
    <row r="405" spans="1:45" x14ac:dyDescent="0.15">
      <c r="A405" s="4"/>
      <c r="AC405" s="4"/>
      <c r="AD405" s="4"/>
      <c r="AE405" s="4"/>
      <c r="AF405" s="4"/>
      <c r="AG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</row>
    <row r="406" spans="1:45" x14ac:dyDescent="0.15">
      <c r="A406" s="4"/>
      <c r="AC406" s="4"/>
      <c r="AD406" s="4"/>
      <c r="AE406" s="4"/>
      <c r="AF406" s="4"/>
      <c r="AG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</row>
    <row r="407" spans="1:45" x14ac:dyDescent="0.15">
      <c r="A407" s="4"/>
      <c r="AC407" s="4"/>
      <c r="AD407" s="4"/>
      <c r="AE407" s="4"/>
      <c r="AF407" s="4"/>
      <c r="AG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</row>
    <row r="408" spans="1:45" x14ac:dyDescent="0.15">
      <c r="A408" s="4"/>
      <c r="AC408" s="4"/>
      <c r="AD408" s="4"/>
      <c r="AE408" s="4"/>
      <c r="AF408" s="4"/>
      <c r="AG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</row>
    <row r="409" spans="1:45" x14ac:dyDescent="0.15">
      <c r="A409" s="4"/>
      <c r="AC409" s="4"/>
      <c r="AD409" s="4"/>
      <c r="AE409" s="4"/>
      <c r="AF409" s="4"/>
      <c r="AG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</row>
    <row r="410" spans="1:45" x14ac:dyDescent="0.15">
      <c r="A410" s="4"/>
      <c r="AC410" s="4"/>
      <c r="AD410" s="4"/>
      <c r="AE410" s="4"/>
      <c r="AF410" s="4"/>
      <c r="AG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</row>
    <row r="411" spans="1:45" x14ac:dyDescent="0.15">
      <c r="A411" s="4"/>
      <c r="AC411" s="4"/>
      <c r="AD411" s="4"/>
      <c r="AE411" s="4"/>
      <c r="AF411" s="4"/>
      <c r="AG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</row>
    <row r="412" spans="1:45" x14ac:dyDescent="0.15">
      <c r="A412" s="4"/>
      <c r="AC412" s="4"/>
      <c r="AD412" s="4"/>
      <c r="AE412" s="4"/>
      <c r="AF412" s="4"/>
      <c r="AG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</row>
    <row r="413" spans="1:45" x14ac:dyDescent="0.15">
      <c r="A413" s="4"/>
      <c r="AC413" s="4"/>
      <c r="AD413" s="4"/>
      <c r="AE413" s="4"/>
      <c r="AF413" s="4"/>
      <c r="AG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</row>
    <row r="414" spans="1:45" x14ac:dyDescent="0.15">
      <c r="A414" s="4"/>
      <c r="AC414" s="4"/>
      <c r="AD414" s="4"/>
      <c r="AE414" s="4"/>
      <c r="AF414" s="4"/>
      <c r="AG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</row>
    <row r="415" spans="1:45" x14ac:dyDescent="0.15">
      <c r="A415" s="4"/>
      <c r="AC415" s="4"/>
      <c r="AD415" s="4"/>
      <c r="AE415" s="4"/>
      <c r="AF415" s="4"/>
      <c r="AG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</row>
    <row r="416" spans="1:45" x14ac:dyDescent="0.15">
      <c r="A416" s="4"/>
      <c r="AC416" s="4"/>
      <c r="AD416" s="4"/>
      <c r="AE416" s="4"/>
      <c r="AF416" s="4"/>
      <c r="AG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</row>
    <row r="417" spans="1:45" x14ac:dyDescent="0.15">
      <c r="A417" s="4"/>
      <c r="AC417" s="4"/>
      <c r="AD417" s="4"/>
      <c r="AE417" s="4"/>
      <c r="AF417" s="4"/>
      <c r="AG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</row>
    <row r="418" spans="1:45" x14ac:dyDescent="0.15">
      <c r="A418" s="4"/>
      <c r="AC418" s="4"/>
      <c r="AD418" s="4"/>
      <c r="AE418" s="4"/>
      <c r="AF418" s="4"/>
      <c r="AG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</row>
    <row r="419" spans="1:45" x14ac:dyDescent="0.15">
      <c r="A419" s="4"/>
      <c r="AC419" s="4"/>
      <c r="AD419" s="4"/>
      <c r="AE419" s="4"/>
      <c r="AF419" s="4"/>
      <c r="AG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</row>
    <row r="420" spans="1:45" x14ac:dyDescent="0.15">
      <c r="A420" s="4"/>
      <c r="AC420" s="4"/>
      <c r="AD420" s="4"/>
      <c r="AE420" s="4"/>
      <c r="AF420" s="4"/>
      <c r="AG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</row>
    <row r="421" spans="1:45" x14ac:dyDescent="0.15">
      <c r="A421" s="4"/>
      <c r="AC421" s="4"/>
      <c r="AD421" s="4"/>
      <c r="AE421" s="4"/>
      <c r="AF421" s="4"/>
      <c r="AG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</row>
    <row r="422" spans="1:45" x14ac:dyDescent="0.15">
      <c r="A422" s="4"/>
      <c r="AC422" s="4"/>
      <c r="AD422" s="4"/>
      <c r="AE422" s="4"/>
      <c r="AF422" s="4"/>
      <c r="AG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</row>
    <row r="423" spans="1:45" x14ac:dyDescent="0.15">
      <c r="A423" s="4"/>
      <c r="AC423" s="4"/>
      <c r="AD423" s="4"/>
      <c r="AE423" s="4"/>
      <c r="AF423" s="4"/>
      <c r="AG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</row>
    <row r="424" spans="1:45" x14ac:dyDescent="0.15">
      <c r="A424" s="4"/>
      <c r="AC424" s="4"/>
      <c r="AD424" s="4"/>
      <c r="AE424" s="4"/>
      <c r="AF424" s="4"/>
      <c r="AG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</row>
    <row r="425" spans="1:45" x14ac:dyDescent="0.15">
      <c r="A425" s="4"/>
      <c r="AC425" s="4"/>
      <c r="AD425" s="4"/>
      <c r="AE425" s="4"/>
      <c r="AF425" s="4"/>
      <c r="AG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</row>
    <row r="426" spans="1:45" x14ac:dyDescent="0.15">
      <c r="A426" s="4"/>
      <c r="AC426" s="4"/>
      <c r="AD426" s="4"/>
      <c r="AE426" s="4"/>
      <c r="AF426" s="4"/>
      <c r="AG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</row>
    <row r="427" spans="1:45" x14ac:dyDescent="0.15">
      <c r="A427" s="4"/>
      <c r="AC427" s="4"/>
      <c r="AD427" s="4"/>
      <c r="AE427" s="4"/>
      <c r="AF427" s="4"/>
      <c r="AG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</row>
    <row r="428" spans="1:45" x14ac:dyDescent="0.15">
      <c r="A428" s="4"/>
      <c r="AC428" s="4"/>
      <c r="AD428" s="4"/>
      <c r="AE428" s="4"/>
      <c r="AF428" s="4"/>
      <c r="AG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</row>
    <row r="429" spans="1:45" x14ac:dyDescent="0.15">
      <c r="A429" s="4"/>
      <c r="AC429" s="4"/>
      <c r="AD429" s="4"/>
      <c r="AE429" s="4"/>
      <c r="AF429" s="4"/>
      <c r="AG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</row>
    <row r="430" spans="1:45" x14ac:dyDescent="0.15">
      <c r="A430" s="4"/>
      <c r="AC430" s="4"/>
      <c r="AD430" s="4"/>
      <c r="AE430" s="4"/>
      <c r="AF430" s="4"/>
      <c r="AG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</row>
    <row r="431" spans="1:45" x14ac:dyDescent="0.15">
      <c r="A431" s="4"/>
      <c r="AC431" s="4"/>
      <c r="AD431" s="4"/>
      <c r="AE431" s="4"/>
      <c r="AF431" s="4"/>
      <c r="AG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</row>
    <row r="432" spans="1:45" x14ac:dyDescent="0.15">
      <c r="A432" s="4"/>
      <c r="AC432" s="4"/>
      <c r="AD432" s="4"/>
      <c r="AE432" s="4"/>
      <c r="AF432" s="4"/>
      <c r="AG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</row>
    <row r="433" spans="1:45" x14ac:dyDescent="0.15">
      <c r="A433" s="4"/>
      <c r="AC433" s="4"/>
      <c r="AD433" s="4"/>
      <c r="AE433" s="4"/>
      <c r="AF433" s="4"/>
      <c r="AG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</row>
    <row r="434" spans="1:45" x14ac:dyDescent="0.15">
      <c r="A434" s="4"/>
      <c r="AC434" s="4"/>
      <c r="AD434" s="4"/>
      <c r="AE434" s="4"/>
      <c r="AF434" s="4"/>
      <c r="AG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</row>
    <row r="435" spans="1:45" x14ac:dyDescent="0.15">
      <c r="A435" s="4"/>
      <c r="AC435" s="4"/>
      <c r="AD435" s="4"/>
      <c r="AE435" s="4"/>
      <c r="AF435" s="4"/>
      <c r="AG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</row>
    <row r="436" spans="1:45" x14ac:dyDescent="0.15">
      <c r="A436" s="4"/>
      <c r="AC436" s="4"/>
      <c r="AD436" s="4"/>
      <c r="AE436" s="4"/>
      <c r="AF436" s="4"/>
      <c r="AG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</row>
    <row r="437" spans="1:45" x14ac:dyDescent="0.15">
      <c r="A437" s="4"/>
      <c r="AC437" s="4"/>
      <c r="AD437" s="4"/>
      <c r="AE437" s="4"/>
      <c r="AF437" s="4"/>
      <c r="AG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</row>
    <row r="438" spans="1:45" x14ac:dyDescent="0.15">
      <c r="A438" s="4"/>
      <c r="AC438" s="4"/>
      <c r="AD438" s="4"/>
      <c r="AE438" s="4"/>
      <c r="AF438" s="4"/>
      <c r="AG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</row>
    <row r="439" spans="1:45" x14ac:dyDescent="0.15">
      <c r="A439" s="4"/>
      <c r="AC439" s="4"/>
      <c r="AD439" s="4"/>
      <c r="AE439" s="4"/>
      <c r="AF439" s="4"/>
      <c r="AG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</row>
    <row r="440" spans="1:45" x14ac:dyDescent="0.15">
      <c r="A440" s="4"/>
      <c r="AC440" s="4"/>
      <c r="AD440" s="4"/>
      <c r="AE440" s="4"/>
      <c r="AF440" s="4"/>
      <c r="AG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</row>
    <row r="441" spans="1:45" x14ac:dyDescent="0.15">
      <c r="A441" s="4"/>
      <c r="AC441" s="4"/>
      <c r="AD441" s="4"/>
      <c r="AE441" s="4"/>
      <c r="AF441" s="4"/>
      <c r="AG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</row>
    <row r="442" spans="1:45" x14ac:dyDescent="0.15">
      <c r="A442" s="4"/>
      <c r="AC442" s="4"/>
      <c r="AD442" s="4"/>
      <c r="AE442" s="4"/>
      <c r="AF442" s="4"/>
      <c r="AG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</row>
    <row r="443" spans="1:45" x14ac:dyDescent="0.15">
      <c r="A443" s="4"/>
      <c r="AC443" s="4"/>
      <c r="AD443" s="4"/>
      <c r="AE443" s="4"/>
      <c r="AF443" s="4"/>
      <c r="AG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</row>
    <row r="444" spans="1:45" x14ac:dyDescent="0.15">
      <c r="A444" s="4"/>
      <c r="AC444" s="4"/>
      <c r="AD444" s="4"/>
      <c r="AE444" s="4"/>
      <c r="AF444" s="4"/>
      <c r="AG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</row>
    <row r="445" spans="1:45" x14ac:dyDescent="0.15">
      <c r="A445" s="4"/>
      <c r="AC445" s="4"/>
      <c r="AD445" s="4"/>
      <c r="AE445" s="4"/>
      <c r="AF445" s="4"/>
      <c r="AG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</row>
    <row r="446" spans="1:45" x14ac:dyDescent="0.15">
      <c r="A446" s="4"/>
      <c r="AC446" s="4"/>
      <c r="AD446" s="4"/>
      <c r="AE446" s="4"/>
      <c r="AF446" s="4"/>
      <c r="AG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</row>
    <row r="447" spans="1:45" x14ac:dyDescent="0.15">
      <c r="A447" s="4"/>
      <c r="AC447" s="4"/>
      <c r="AD447" s="4"/>
      <c r="AE447" s="4"/>
      <c r="AF447" s="4"/>
      <c r="AG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</row>
    <row r="448" spans="1:45" x14ac:dyDescent="0.15">
      <c r="A448" s="4"/>
      <c r="AC448" s="4"/>
      <c r="AD448" s="4"/>
      <c r="AE448" s="4"/>
      <c r="AF448" s="4"/>
      <c r="AG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</row>
    <row r="449" spans="1:45" x14ac:dyDescent="0.15">
      <c r="A449" s="4"/>
      <c r="AC449" s="4"/>
      <c r="AD449" s="4"/>
      <c r="AE449" s="4"/>
      <c r="AF449" s="4"/>
      <c r="AG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</row>
    <row r="450" spans="1:45" x14ac:dyDescent="0.15">
      <c r="A450" s="4"/>
      <c r="AC450" s="4"/>
      <c r="AD450" s="4"/>
      <c r="AE450" s="4"/>
      <c r="AF450" s="4"/>
      <c r="AG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</row>
    <row r="451" spans="1:45" x14ac:dyDescent="0.15">
      <c r="A451" s="4"/>
      <c r="AC451" s="4"/>
      <c r="AD451" s="4"/>
      <c r="AE451" s="4"/>
      <c r="AF451" s="4"/>
      <c r="AG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</row>
    <row r="452" spans="1:45" x14ac:dyDescent="0.15">
      <c r="A452" s="4"/>
      <c r="AC452" s="4"/>
      <c r="AD452" s="4"/>
      <c r="AE452" s="4"/>
      <c r="AF452" s="4"/>
      <c r="AG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</row>
    <row r="453" spans="1:45" x14ac:dyDescent="0.15">
      <c r="A453" s="4"/>
      <c r="AC453" s="4"/>
      <c r="AD453" s="4"/>
      <c r="AE453" s="4"/>
      <c r="AF453" s="4"/>
      <c r="AG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</row>
    <row r="454" spans="1:45" x14ac:dyDescent="0.15">
      <c r="A454" s="4"/>
      <c r="AC454" s="4"/>
      <c r="AD454" s="4"/>
      <c r="AE454" s="4"/>
      <c r="AF454" s="4"/>
      <c r="AG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</row>
    <row r="455" spans="1:45" x14ac:dyDescent="0.15">
      <c r="A455" s="4"/>
      <c r="AC455" s="4"/>
      <c r="AD455" s="4"/>
      <c r="AE455" s="4"/>
      <c r="AF455" s="4"/>
      <c r="AG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</row>
    <row r="456" spans="1:45" x14ac:dyDescent="0.15">
      <c r="A456" s="4"/>
      <c r="AC456" s="4"/>
      <c r="AD456" s="4"/>
      <c r="AE456" s="4"/>
      <c r="AF456" s="4"/>
      <c r="AG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</row>
    <row r="457" spans="1:45" x14ac:dyDescent="0.15">
      <c r="A457" s="4"/>
      <c r="AC457" s="4"/>
      <c r="AD457" s="4"/>
      <c r="AE457" s="4"/>
      <c r="AF457" s="4"/>
      <c r="AG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</row>
    <row r="458" spans="1:45" x14ac:dyDescent="0.15">
      <c r="A458" s="4"/>
      <c r="AC458" s="4"/>
      <c r="AD458" s="4"/>
      <c r="AE458" s="4"/>
      <c r="AF458" s="4"/>
      <c r="AG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</row>
    <row r="459" spans="1:45" x14ac:dyDescent="0.15">
      <c r="A459" s="4"/>
      <c r="AC459" s="4"/>
      <c r="AD459" s="4"/>
      <c r="AE459" s="4"/>
      <c r="AF459" s="4"/>
      <c r="AG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</row>
    <row r="460" spans="1:45" x14ac:dyDescent="0.15">
      <c r="A460" s="4"/>
      <c r="AC460" s="4"/>
      <c r="AD460" s="4"/>
      <c r="AE460" s="4"/>
      <c r="AF460" s="4"/>
      <c r="AG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</row>
    <row r="461" spans="1:45" x14ac:dyDescent="0.15">
      <c r="A461" s="4"/>
      <c r="AC461" s="4"/>
      <c r="AD461" s="4"/>
      <c r="AE461" s="4"/>
      <c r="AF461" s="4"/>
      <c r="AG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</row>
    <row r="462" spans="1:45" x14ac:dyDescent="0.15">
      <c r="A462" s="4"/>
      <c r="AC462" s="4"/>
      <c r="AD462" s="4"/>
      <c r="AE462" s="4"/>
      <c r="AF462" s="4"/>
      <c r="AG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</row>
    <row r="463" spans="1:45" x14ac:dyDescent="0.15">
      <c r="A463" s="4"/>
      <c r="AC463" s="4"/>
      <c r="AD463" s="4"/>
      <c r="AE463" s="4"/>
      <c r="AF463" s="4"/>
      <c r="AG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</row>
    <row r="464" spans="1:45" x14ac:dyDescent="0.15">
      <c r="A464" s="4"/>
      <c r="AC464" s="4"/>
      <c r="AD464" s="4"/>
      <c r="AE464" s="4"/>
      <c r="AF464" s="4"/>
      <c r="AG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</row>
    <row r="465" spans="1:45" x14ac:dyDescent="0.15">
      <c r="A465" s="4"/>
      <c r="AC465" s="4"/>
      <c r="AD465" s="4"/>
      <c r="AE465" s="4"/>
      <c r="AF465" s="4"/>
      <c r="AG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</row>
    <row r="466" spans="1:45" x14ac:dyDescent="0.15">
      <c r="A466" s="4"/>
      <c r="AC466" s="4"/>
      <c r="AD466" s="4"/>
      <c r="AE466" s="4"/>
      <c r="AF466" s="4"/>
      <c r="AG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</row>
    <row r="467" spans="1:45" x14ac:dyDescent="0.15">
      <c r="A467" s="4"/>
      <c r="AC467" s="4"/>
      <c r="AD467" s="4"/>
      <c r="AE467" s="4"/>
      <c r="AF467" s="4"/>
      <c r="AG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</row>
    <row r="468" spans="1:45" x14ac:dyDescent="0.15">
      <c r="A468" s="4"/>
      <c r="AC468" s="4"/>
      <c r="AD468" s="4"/>
      <c r="AE468" s="4"/>
      <c r="AF468" s="4"/>
      <c r="AG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</row>
    <row r="469" spans="1:45" x14ac:dyDescent="0.15">
      <c r="A469" s="4"/>
      <c r="AC469" s="4"/>
      <c r="AD469" s="4"/>
      <c r="AE469" s="4"/>
      <c r="AF469" s="4"/>
      <c r="AG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</row>
    <row r="470" spans="1:45" x14ac:dyDescent="0.15">
      <c r="A470" s="4"/>
      <c r="AC470" s="4"/>
      <c r="AD470" s="4"/>
      <c r="AE470" s="4"/>
      <c r="AF470" s="4"/>
      <c r="AG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</row>
    <row r="471" spans="1:45" x14ac:dyDescent="0.15">
      <c r="A471" s="4"/>
      <c r="AC471" s="4"/>
      <c r="AD471" s="4"/>
      <c r="AE471" s="4"/>
      <c r="AF471" s="4"/>
      <c r="AG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</row>
    <row r="472" spans="1:45" x14ac:dyDescent="0.15">
      <c r="A472" s="4"/>
      <c r="AC472" s="4"/>
      <c r="AD472" s="4"/>
      <c r="AE472" s="4"/>
      <c r="AF472" s="4"/>
      <c r="AG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</row>
    <row r="473" spans="1:45" x14ac:dyDescent="0.15">
      <c r="A473" s="4"/>
      <c r="AC473" s="4"/>
      <c r="AD473" s="4"/>
      <c r="AE473" s="4"/>
      <c r="AF473" s="4"/>
      <c r="AG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</row>
    <row r="474" spans="1:45" x14ac:dyDescent="0.15">
      <c r="A474" s="4"/>
      <c r="AC474" s="4"/>
      <c r="AD474" s="4"/>
      <c r="AE474" s="4"/>
      <c r="AF474" s="4"/>
      <c r="AG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</row>
    <row r="475" spans="1:45" x14ac:dyDescent="0.15">
      <c r="A475" s="4"/>
      <c r="AC475" s="4"/>
      <c r="AD475" s="4"/>
      <c r="AE475" s="4"/>
      <c r="AF475" s="4"/>
      <c r="AG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</row>
    <row r="476" spans="1:45" x14ac:dyDescent="0.15">
      <c r="A476" s="4"/>
      <c r="AC476" s="4"/>
      <c r="AD476" s="4"/>
      <c r="AE476" s="4"/>
      <c r="AF476" s="4"/>
      <c r="AG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</row>
    <row r="477" spans="1:45" x14ac:dyDescent="0.15">
      <c r="A477" s="4"/>
      <c r="AC477" s="4"/>
      <c r="AD477" s="4"/>
      <c r="AE477" s="4"/>
      <c r="AF477" s="4"/>
      <c r="AG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</row>
    <row r="478" spans="1:45" x14ac:dyDescent="0.15">
      <c r="A478" s="4"/>
      <c r="AC478" s="4"/>
      <c r="AD478" s="4"/>
      <c r="AE478" s="4"/>
      <c r="AF478" s="4"/>
      <c r="AG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</row>
    <row r="479" spans="1:45" x14ac:dyDescent="0.15">
      <c r="A479" s="4"/>
      <c r="AC479" s="4"/>
      <c r="AD479" s="4"/>
      <c r="AE479" s="4"/>
      <c r="AF479" s="4"/>
      <c r="AG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</row>
    <row r="480" spans="1:45" x14ac:dyDescent="0.15">
      <c r="A480" s="4"/>
      <c r="AC480" s="4"/>
      <c r="AD480" s="4"/>
      <c r="AE480" s="4"/>
      <c r="AF480" s="4"/>
      <c r="AG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</row>
    <row r="481" spans="1:45" x14ac:dyDescent="0.15">
      <c r="A481" s="4"/>
      <c r="AC481" s="4"/>
      <c r="AD481" s="4"/>
      <c r="AE481" s="4"/>
      <c r="AF481" s="4"/>
      <c r="AG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</row>
    <row r="482" spans="1:45" x14ac:dyDescent="0.15">
      <c r="A482" s="4"/>
      <c r="AC482" s="4"/>
      <c r="AD482" s="4"/>
      <c r="AE482" s="4"/>
      <c r="AF482" s="4"/>
      <c r="AG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</row>
    <row r="483" spans="1:45" x14ac:dyDescent="0.15">
      <c r="A483" s="4"/>
      <c r="AC483" s="4"/>
      <c r="AD483" s="4"/>
      <c r="AE483" s="4"/>
      <c r="AF483" s="4"/>
      <c r="AG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</row>
    <row r="484" spans="1:45" x14ac:dyDescent="0.15">
      <c r="A484" s="4"/>
      <c r="AC484" s="4"/>
      <c r="AD484" s="4"/>
      <c r="AE484" s="4"/>
      <c r="AF484" s="4"/>
      <c r="AG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</row>
    <row r="485" spans="1:45" x14ac:dyDescent="0.15">
      <c r="A485" s="4"/>
      <c r="AC485" s="4"/>
      <c r="AD485" s="4"/>
      <c r="AE485" s="4"/>
      <c r="AF485" s="4"/>
      <c r="AG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</row>
    <row r="486" spans="1:45" x14ac:dyDescent="0.15">
      <c r="A486" s="4"/>
      <c r="AC486" s="4"/>
      <c r="AD486" s="4"/>
      <c r="AE486" s="4"/>
      <c r="AF486" s="4"/>
      <c r="AG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</row>
    <row r="487" spans="1:45" x14ac:dyDescent="0.15">
      <c r="A487" s="4"/>
      <c r="AC487" s="4"/>
      <c r="AD487" s="4"/>
      <c r="AE487" s="4"/>
      <c r="AF487" s="4"/>
      <c r="AG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</row>
    <row r="488" spans="1:45" x14ac:dyDescent="0.15">
      <c r="A488" s="4"/>
      <c r="AC488" s="4"/>
      <c r="AD488" s="4"/>
      <c r="AE488" s="4"/>
      <c r="AF488" s="4"/>
      <c r="AG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</row>
    <row r="489" spans="1:45" x14ac:dyDescent="0.15">
      <c r="A489" s="4"/>
      <c r="AC489" s="4"/>
      <c r="AD489" s="4"/>
      <c r="AE489" s="4"/>
      <c r="AF489" s="4"/>
      <c r="AG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</row>
    <row r="490" spans="1:45" x14ac:dyDescent="0.15">
      <c r="A490" s="4"/>
      <c r="AC490" s="4"/>
      <c r="AD490" s="4"/>
      <c r="AE490" s="4"/>
      <c r="AF490" s="4"/>
      <c r="AG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</row>
    <row r="491" spans="1:45" x14ac:dyDescent="0.15">
      <c r="A491" s="4"/>
      <c r="AC491" s="4"/>
      <c r="AD491" s="4"/>
      <c r="AE491" s="4"/>
      <c r="AF491" s="4"/>
      <c r="AG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</row>
    <row r="492" spans="1:45" x14ac:dyDescent="0.15">
      <c r="A492" s="4"/>
      <c r="AC492" s="4"/>
      <c r="AD492" s="4"/>
      <c r="AE492" s="4"/>
      <c r="AF492" s="4"/>
      <c r="AG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</row>
    <row r="493" spans="1:45" x14ac:dyDescent="0.15">
      <c r="A493" s="4"/>
      <c r="AC493" s="4"/>
      <c r="AD493" s="4"/>
      <c r="AE493" s="4"/>
      <c r="AF493" s="4"/>
      <c r="AG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</row>
    <row r="494" spans="1:45" x14ac:dyDescent="0.15">
      <c r="A494" s="4"/>
      <c r="AC494" s="4"/>
      <c r="AD494" s="4"/>
      <c r="AE494" s="4"/>
      <c r="AF494" s="4"/>
      <c r="AG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</row>
    <row r="495" spans="1:45" x14ac:dyDescent="0.15">
      <c r="A495" s="4"/>
      <c r="AC495" s="4"/>
      <c r="AD495" s="4"/>
      <c r="AE495" s="4"/>
      <c r="AF495" s="4"/>
      <c r="AG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</row>
    <row r="496" spans="1:45" x14ac:dyDescent="0.15">
      <c r="A496" s="4"/>
      <c r="AC496" s="4"/>
      <c r="AD496" s="4"/>
      <c r="AE496" s="4"/>
      <c r="AF496" s="4"/>
      <c r="AG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</row>
    <row r="497" spans="1:45" x14ac:dyDescent="0.15">
      <c r="A497" s="4"/>
      <c r="AC497" s="4"/>
      <c r="AD497" s="4"/>
      <c r="AE497" s="4"/>
      <c r="AF497" s="4"/>
      <c r="AG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</row>
    <row r="498" spans="1:45" x14ac:dyDescent="0.15">
      <c r="A498" s="4"/>
      <c r="AC498" s="4"/>
      <c r="AD498" s="4"/>
      <c r="AE498" s="4"/>
      <c r="AF498" s="4"/>
      <c r="AG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</row>
    <row r="499" spans="1:45" x14ac:dyDescent="0.15">
      <c r="A499" s="4"/>
      <c r="AC499" s="4"/>
      <c r="AD499" s="4"/>
      <c r="AE499" s="4"/>
      <c r="AF499" s="4"/>
      <c r="AG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</row>
    <row r="500" spans="1:45" x14ac:dyDescent="0.15">
      <c r="A500" s="4"/>
      <c r="AC500" s="4"/>
      <c r="AD500" s="4"/>
      <c r="AE500" s="4"/>
      <c r="AF500" s="4"/>
      <c r="AG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</row>
    <row r="501" spans="1:45" x14ac:dyDescent="0.15">
      <c r="A501" s="4"/>
      <c r="AC501" s="4"/>
      <c r="AD501" s="4"/>
      <c r="AE501" s="4"/>
      <c r="AF501" s="4"/>
      <c r="AG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</row>
    <row r="502" spans="1:45" x14ac:dyDescent="0.15">
      <c r="A502" s="4"/>
      <c r="AC502" s="4"/>
      <c r="AD502" s="4"/>
      <c r="AE502" s="4"/>
      <c r="AF502" s="4"/>
      <c r="AG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</row>
    <row r="503" spans="1:45" x14ac:dyDescent="0.15">
      <c r="A503" s="4"/>
      <c r="AC503" s="4"/>
      <c r="AD503" s="4"/>
      <c r="AE503" s="4"/>
      <c r="AF503" s="4"/>
      <c r="AG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</row>
    <row r="504" spans="1:45" x14ac:dyDescent="0.15">
      <c r="A504" s="4"/>
      <c r="AC504" s="4"/>
      <c r="AD504" s="4"/>
      <c r="AE504" s="4"/>
      <c r="AF504" s="4"/>
      <c r="AG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</row>
    <row r="505" spans="1:45" x14ac:dyDescent="0.15">
      <c r="A505" s="4"/>
      <c r="AC505" s="4"/>
      <c r="AD505" s="4"/>
      <c r="AE505" s="4"/>
      <c r="AF505" s="4"/>
      <c r="AG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</row>
    <row r="506" spans="1:45" x14ac:dyDescent="0.15">
      <c r="A506" s="4"/>
      <c r="AC506" s="4"/>
      <c r="AD506" s="4"/>
      <c r="AE506" s="4"/>
      <c r="AF506" s="4"/>
      <c r="AG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</row>
    <row r="507" spans="1:45" x14ac:dyDescent="0.15">
      <c r="A507" s="4"/>
      <c r="AC507" s="4"/>
      <c r="AD507" s="4"/>
      <c r="AE507" s="4"/>
      <c r="AF507" s="4"/>
      <c r="AG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</row>
    <row r="508" spans="1:45" x14ac:dyDescent="0.15">
      <c r="A508" s="4"/>
      <c r="AC508" s="4"/>
      <c r="AD508" s="4"/>
      <c r="AE508" s="4"/>
      <c r="AF508" s="4"/>
      <c r="AG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</row>
    <row r="509" spans="1:45" x14ac:dyDescent="0.15">
      <c r="A509" s="4"/>
      <c r="AC509" s="4"/>
      <c r="AD509" s="4"/>
      <c r="AE509" s="4"/>
      <c r="AF509" s="4"/>
      <c r="AG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</row>
    <row r="510" spans="1:45" x14ac:dyDescent="0.15">
      <c r="A510" s="4"/>
      <c r="AC510" s="4"/>
      <c r="AD510" s="4"/>
      <c r="AE510" s="4"/>
      <c r="AF510" s="4"/>
      <c r="AG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</row>
    <row r="511" spans="1:45" x14ac:dyDescent="0.15">
      <c r="A511" s="4"/>
      <c r="AC511" s="4"/>
      <c r="AD511" s="4"/>
      <c r="AE511" s="4"/>
      <c r="AF511" s="4"/>
      <c r="AG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</row>
    <row r="512" spans="1:45" x14ac:dyDescent="0.15">
      <c r="A512" s="4"/>
      <c r="AC512" s="4"/>
      <c r="AD512" s="4"/>
      <c r="AE512" s="4"/>
      <c r="AF512" s="4"/>
      <c r="AG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</row>
    <row r="513" spans="1:45" x14ac:dyDescent="0.15">
      <c r="A513" s="4"/>
      <c r="AC513" s="4"/>
      <c r="AD513" s="4"/>
      <c r="AE513" s="4"/>
      <c r="AF513" s="4"/>
      <c r="AG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</row>
    <row r="514" spans="1:45" x14ac:dyDescent="0.15">
      <c r="A514" s="4"/>
      <c r="AC514" s="4"/>
      <c r="AD514" s="4"/>
      <c r="AE514" s="4"/>
      <c r="AF514" s="4"/>
      <c r="AG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</row>
    <row r="515" spans="1:45" x14ac:dyDescent="0.15">
      <c r="A515" s="4"/>
      <c r="AC515" s="4"/>
      <c r="AD515" s="4"/>
      <c r="AE515" s="4"/>
      <c r="AF515" s="4"/>
      <c r="AG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</row>
    <row r="516" spans="1:45" x14ac:dyDescent="0.15">
      <c r="A516" s="4"/>
      <c r="AC516" s="4"/>
      <c r="AD516" s="4"/>
      <c r="AE516" s="4"/>
      <c r="AF516" s="4"/>
      <c r="AG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</row>
    <row r="517" spans="1:45" x14ac:dyDescent="0.15">
      <c r="A517" s="4"/>
      <c r="AC517" s="4"/>
      <c r="AD517" s="4"/>
      <c r="AE517" s="4"/>
      <c r="AF517" s="4"/>
      <c r="AG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</row>
    <row r="518" spans="1:45" x14ac:dyDescent="0.15">
      <c r="A518" s="4"/>
      <c r="AC518" s="4"/>
      <c r="AD518" s="4"/>
      <c r="AE518" s="4"/>
      <c r="AF518" s="4"/>
      <c r="AG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</row>
    <row r="519" spans="1:45" x14ac:dyDescent="0.15">
      <c r="A519" s="4"/>
      <c r="AC519" s="4"/>
      <c r="AD519" s="4"/>
      <c r="AE519" s="4"/>
      <c r="AF519" s="4"/>
      <c r="AG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</row>
    <row r="520" spans="1:45" x14ac:dyDescent="0.15">
      <c r="A520" s="4"/>
      <c r="AC520" s="4"/>
      <c r="AD520" s="4"/>
      <c r="AE520" s="4"/>
      <c r="AF520" s="4"/>
      <c r="AG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</row>
    <row r="521" spans="1:45" x14ac:dyDescent="0.15">
      <c r="A521" s="4"/>
      <c r="E521" s="470"/>
      <c r="F521" s="470"/>
      <c r="AC521" s="4"/>
      <c r="AD521" s="4"/>
      <c r="AE521" s="4"/>
      <c r="AF521" s="4"/>
      <c r="AG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</row>
    <row r="522" spans="1:45" x14ac:dyDescent="0.15">
      <c r="A522" s="4"/>
      <c r="AC522" s="4"/>
      <c r="AD522" s="4"/>
      <c r="AE522" s="4"/>
      <c r="AF522" s="4"/>
      <c r="AG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</row>
    <row r="523" spans="1:45" x14ac:dyDescent="0.15">
      <c r="A523" s="4"/>
      <c r="AC523" s="4"/>
      <c r="AD523" s="4"/>
      <c r="AE523" s="4"/>
      <c r="AF523" s="4"/>
      <c r="AG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</row>
    <row r="524" spans="1:45" x14ac:dyDescent="0.15">
      <c r="A524" s="4"/>
      <c r="AC524" s="4"/>
      <c r="AD524" s="4"/>
      <c r="AE524" s="4"/>
      <c r="AF524" s="4"/>
      <c r="AG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</row>
    <row r="525" spans="1:45" x14ac:dyDescent="0.15">
      <c r="A525" s="4"/>
      <c r="AC525" s="4"/>
      <c r="AD525" s="4"/>
      <c r="AE525" s="4"/>
      <c r="AF525" s="4"/>
      <c r="AG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</row>
    <row r="526" spans="1:45" x14ac:dyDescent="0.15">
      <c r="A526" s="4"/>
      <c r="AC526" s="4"/>
      <c r="AD526" s="4"/>
      <c r="AE526" s="4"/>
      <c r="AF526" s="4"/>
      <c r="AG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</row>
    <row r="527" spans="1:45" x14ac:dyDescent="0.15">
      <c r="A527" s="4"/>
      <c r="AC527" s="4"/>
      <c r="AD527" s="4"/>
      <c r="AE527" s="4"/>
      <c r="AF527" s="4"/>
      <c r="AG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</row>
    <row r="528" spans="1:45" x14ac:dyDescent="0.15">
      <c r="A528" s="4"/>
      <c r="AC528" s="4"/>
      <c r="AD528" s="4"/>
      <c r="AE528" s="4"/>
      <c r="AF528" s="4"/>
      <c r="AG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</row>
    <row r="529" spans="1:45" x14ac:dyDescent="0.15">
      <c r="A529" s="4"/>
      <c r="AC529" s="4"/>
      <c r="AD529" s="4"/>
      <c r="AE529" s="4"/>
      <c r="AF529" s="4"/>
      <c r="AG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</row>
    <row r="530" spans="1:45" x14ac:dyDescent="0.15">
      <c r="A530" s="4"/>
      <c r="AC530" s="4"/>
      <c r="AD530" s="4"/>
      <c r="AE530" s="4"/>
      <c r="AF530" s="4"/>
      <c r="AG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</row>
    <row r="531" spans="1:45" x14ac:dyDescent="0.15">
      <c r="A531" s="4"/>
      <c r="AC531" s="4"/>
      <c r="AD531" s="4"/>
      <c r="AE531" s="4"/>
      <c r="AF531" s="4"/>
      <c r="AG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</row>
    <row r="532" spans="1:45" x14ac:dyDescent="0.15">
      <c r="A532" s="4"/>
      <c r="AC532" s="4"/>
      <c r="AD532" s="4"/>
      <c r="AE532" s="4"/>
      <c r="AF532" s="4"/>
      <c r="AG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</row>
    <row r="533" spans="1:45" x14ac:dyDescent="0.15">
      <c r="A533" s="4"/>
      <c r="AC533" s="4"/>
      <c r="AD533" s="4"/>
      <c r="AE533" s="4"/>
      <c r="AF533" s="4"/>
      <c r="AG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</row>
    <row r="534" spans="1:45" x14ac:dyDescent="0.15">
      <c r="A534" s="4"/>
      <c r="AC534" s="4"/>
      <c r="AD534" s="4"/>
      <c r="AE534" s="4"/>
      <c r="AF534" s="4"/>
      <c r="AG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</row>
    <row r="535" spans="1:45" x14ac:dyDescent="0.15">
      <c r="A535" s="4"/>
      <c r="AC535" s="4"/>
      <c r="AD535" s="4"/>
      <c r="AE535" s="4"/>
      <c r="AF535" s="4"/>
      <c r="AG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</row>
    <row r="536" spans="1:45" x14ac:dyDescent="0.15">
      <c r="A536" s="4"/>
      <c r="AC536" s="4"/>
      <c r="AD536" s="4"/>
      <c r="AE536" s="4"/>
      <c r="AF536" s="4"/>
      <c r="AG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</row>
    <row r="537" spans="1:45" x14ac:dyDescent="0.15">
      <c r="A537" s="4"/>
      <c r="AC537" s="4"/>
      <c r="AD537" s="4"/>
      <c r="AE537" s="4"/>
      <c r="AF537" s="4"/>
      <c r="AG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</row>
    <row r="538" spans="1:45" x14ac:dyDescent="0.15">
      <c r="A538" s="4"/>
      <c r="AC538" s="4"/>
      <c r="AD538" s="4"/>
      <c r="AE538" s="4"/>
      <c r="AF538" s="4"/>
      <c r="AG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</row>
    <row r="539" spans="1:45" x14ac:dyDescent="0.15">
      <c r="A539" s="4"/>
      <c r="AC539" s="4"/>
      <c r="AD539" s="4"/>
      <c r="AE539" s="4"/>
      <c r="AF539" s="4"/>
      <c r="AG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</row>
    <row r="540" spans="1:45" x14ac:dyDescent="0.15">
      <c r="A540" s="4"/>
      <c r="AC540" s="4"/>
      <c r="AD540" s="4"/>
      <c r="AE540" s="4"/>
      <c r="AF540" s="4"/>
      <c r="AG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</row>
    <row r="541" spans="1:45" x14ac:dyDescent="0.15">
      <c r="A541" s="4"/>
      <c r="AC541" s="4"/>
      <c r="AD541" s="4"/>
      <c r="AE541" s="4"/>
      <c r="AF541" s="4"/>
      <c r="AG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</row>
    <row r="542" spans="1:45" x14ac:dyDescent="0.15">
      <c r="A542" s="4"/>
      <c r="AC542" s="4"/>
      <c r="AD542" s="4"/>
      <c r="AE542" s="4"/>
      <c r="AF542" s="4"/>
      <c r="AG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</row>
    <row r="543" spans="1:45" x14ac:dyDescent="0.15">
      <c r="A543" s="4"/>
      <c r="AC543" s="4"/>
      <c r="AD543" s="4"/>
      <c r="AE543" s="4"/>
      <c r="AF543" s="4"/>
      <c r="AG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</row>
    <row r="544" spans="1:45" x14ac:dyDescent="0.15">
      <c r="A544" s="4"/>
      <c r="AC544" s="4"/>
      <c r="AD544" s="4"/>
      <c r="AE544" s="4"/>
      <c r="AF544" s="4"/>
      <c r="AG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</row>
    <row r="545" spans="1:45" x14ac:dyDescent="0.15">
      <c r="A545" s="4"/>
      <c r="AC545" s="4"/>
      <c r="AD545" s="4"/>
      <c r="AE545" s="4"/>
      <c r="AF545" s="4"/>
      <c r="AG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</row>
    <row r="546" spans="1:45" x14ac:dyDescent="0.15">
      <c r="A546" s="4"/>
      <c r="AC546" s="4"/>
      <c r="AD546" s="4"/>
      <c r="AE546" s="4"/>
      <c r="AF546" s="4"/>
      <c r="AG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</row>
    <row r="547" spans="1:45" x14ac:dyDescent="0.15">
      <c r="A547" s="4"/>
      <c r="AC547" s="4"/>
      <c r="AD547" s="4"/>
      <c r="AE547" s="4"/>
      <c r="AF547" s="4"/>
      <c r="AG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</row>
    <row r="548" spans="1:45" x14ac:dyDescent="0.15">
      <c r="A548" s="4"/>
      <c r="AC548" s="4"/>
      <c r="AD548" s="4"/>
      <c r="AE548" s="4"/>
      <c r="AF548" s="4"/>
      <c r="AG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</row>
    <row r="549" spans="1:45" x14ac:dyDescent="0.15">
      <c r="A549" s="4"/>
      <c r="AC549" s="4"/>
      <c r="AD549" s="4"/>
      <c r="AE549" s="4"/>
      <c r="AF549" s="4"/>
      <c r="AG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</row>
    <row r="550" spans="1:45" x14ac:dyDescent="0.15">
      <c r="A550" s="4"/>
      <c r="AC550" s="4"/>
      <c r="AD550" s="4"/>
      <c r="AE550" s="4"/>
      <c r="AF550" s="4"/>
      <c r="AG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</row>
    <row r="551" spans="1:45" x14ac:dyDescent="0.15">
      <c r="A551" s="4"/>
      <c r="AC551" s="4"/>
      <c r="AD551" s="4"/>
      <c r="AE551" s="4"/>
      <c r="AF551" s="4"/>
      <c r="AG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</row>
    <row r="552" spans="1:45" x14ac:dyDescent="0.15">
      <c r="A552" s="4"/>
      <c r="AC552" s="4"/>
      <c r="AD552" s="4"/>
      <c r="AE552" s="4"/>
      <c r="AF552" s="4"/>
      <c r="AG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</row>
    <row r="553" spans="1:45" x14ac:dyDescent="0.15">
      <c r="A553" s="4"/>
      <c r="AC553" s="4"/>
      <c r="AD553" s="4"/>
      <c r="AE553" s="4"/>
      <c r="AF553" s="4"/>
      <c r="AG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</row>
    <row r="554" spans="1:45" x14ac:dyDescent="0.15">
      <c r="A554" s="4"/>
      <c r="AC554" s="4"/>
      <c r="AD554" s="4"/>
      <c r="AE554" s="4"/>
      <c r="AF554" s="4"/>
      <c r="AG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</row>
    <row r="555" spans="1:45" x14ac:dyDescent="0.15">
      <c r="A555" s="4"/>
      <c r="AC555" s="4"/>
      <c r="AD555" s="4"/>
      <c r="AE555" s="4"/>
      <c r="AF555" s="4"/>
      <c r="AG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</row>
    <row r="556" spans="1:45" x14ac:dyDescent="0.15">
      <c r="A556" s="4"/>
      <c r="AC556" s="4"/>
      <c r="AD556" s="4"/>
      <c r="AE556" s="4"/>
      <c r="AF556" s="4"/>
      <c r="AG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</row>
    <row r="557" spans="1:45" x14ac:dyDescent="0.15">
      <c r="A557" s="4"/>
      <c r="AC557" s="4"/>
      <c r="AD557" s="4"/>
      <c r="AE557" s="4"/>
      <c r="AF557" s="4"/>
      <c r="AG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</row>
    <row r="558" spans="1:45" x14ac:dyDescent="0.15">
      <c r="A558" s="4"/>
      <c r="AC558" s="4"/>
      <c r="AD558" s="4"/>
      <c r="AE558" s="4"/>
      <c r="AF558" s="4"/>
      <c r="AG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</row>
    <row r="559" spans="1:45" x14ac:dyDescent="0.15">
      <c r="A559" s="4"/>
      <c r="AC559" s="4"/>
      <c r="AD559" s="4"/>
      <c r="AE559" s="4"/>
      <c r="AF559" s="4"/>
      <c r="AG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</row>
    <row r="560" spans="1:45" x14ac:dyDescent="0.15">
      <c r="A560" s="4"/>
      <c r="AC560" s="4"/>
      <c r="AD560" s="4"/>
      <c r="AE560" s="4"/>
      <c r="AF560" s="4"/>
      <c r="AG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</row>
    <row r="561" spans="1:45" x14ac:dyDescent="0.15">
      <c r="A561" s="4"/>
      <c r="AC561" s="4"/>
      <c r="AD561" s="4"/>
      <c r="AE561" s="4"/>
      <c r="AF561" s="4"/>
      <c r="AG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</row>
    <row r="562" spans="1:45" x14ac:dyDescent="0.15">
      <c r="A562" s="4"/>
      <c r="AC562" s="4"/>
      <c r="AD562" s="4"/>
      <c r="AE562" s="4"/>
      <c r="AF562" s="4"/>
      <c r="AG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</row>
    <row r="563" spans="1:45" x14ac:dyDescent="0.15">
      <c r="A563" s="4"/>
      <c r="AC563" s="4"/>
      <c r="AD563" s="4"/>
      <c r="AE563" s="4"/>
      <c r="AF563" s="4"/>
      <c r="AG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</row>
    <row r="564" spans="1:45" x14ac:dyDescent="0.15">
      <c r="A564" s="4"/>
      <c r="AC564" s="4"/>
      <c r="AD564" s="4"/>
      <c r="AE564" s="4"/>
      <c r="AF564" s="4"/>
      <c r="AG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</row>
    <row r="565" spans="1:45" x14ac:dyDescent="0.15">
      <c r="A565" s="4"/>
      <c r="AC565" s="4"/>
      <c r="AD565" s="4"/>
      <c r="AE565" s="4"/>
      <c r="AF565" s="4"/>
      <c r="AG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</row>
    <row r="566" spans="1:45" x14ac:dyDescent="0.15">
      <c r="A566" s="4"/>
      <c r="AC566" s="4"/>
      <c r="AD566" s="4"/>
      <c r="AE566" s="4"/>
      <c r="AF566" s="4"/>
      <c r="AG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</row>
    <row r="567" spans="1:45" x14ac:dyDescent="0.15">
      <c r="A567" s="4"/>
      <c r="AC567" s="4"/>
      <c r="AD567" s="4"/>
      <c r="AE567" s="4"/>
      <c r="AF567" s="4"/>
      <c r="AG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</row>
    <row r="568" spans="1:45" x14ac:dyDescent="0.15">
      <c r="A568" s="4"/>
      <c r="AC568" s="4"/>
      <c r="AD568" s="4"/>
      <c r="AE568" s="4"/>
      <c r="AF568" s="4"/>
      <c r="AG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</row>
    <row r="569" spans="1:45" x14ac:dyDescent="0.15">
      <c r="A569" s="4"/>
      <c r="AC569" s="4"/>
      <c r="AD569" s="4"/>
      <c r="AE569" s="4"/>
      <c r="AF569" s="4"/>
      <c r="AG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</row>
    <row r="570" spans="1:45" x14ac:dyDescent="0.15">
      <c r="A570" s="4"/>
      <c r="AC570" s="4"/>
      <c r="AD570" s="4"/>
      <c r="AE570" s="4"/>
      <c r="AF570" s="4"/>
      <c r="AG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</row>
    <row r="571" spans="1:45" x14ac:dyDescent="0.15">
      <c r="A571" s="4"/>
      <c r="AC571" s="4"/>
      <c r="AD571" s="4"/>
      <c r="AE571" s="4"/>
      <c r="AF571" s="4"/>
      <c r="AG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</row>
    <row r="572" spans="1:45" x14ac:dyDescent="0.15">
      <c r="A572" s="4"/>
      <c r="AC572" s="4"/>
      <c r="AD572" s="4"/>
      <c r="AE572" s="4"/>
      <c r="AF572" s="4"/>
      <c r="AG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</row>
    <row r="573" spans="1:45" x14ac:dyDescent="0.15">
      <c r="A573" s="4"/>
      <c r="AC573" s="4"/>
      <c r="AD573" s="4"/>
      <c r="AE573" s="4"/>
      <c r="AF573" s="4"/>
      <c r="AG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</row>
    <row r="574" spans="1:45" x14ac:dyDescent="0.15">
      <c r="A574" s="4"/>
      <c r="AC574" s="4"/>
      <c r="AD574" s="4"/>
      <c r="AE574" s="4"/>
      <c r="AF574" s="4"/>
      <c r="AG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</row>
    <row r="575" spans="1:45" x14ac:dyDescent="0.15">
      <c r="A575" s="4"/>
      <c r="AC575" s="4"/>
      <c r="AD575" s="4"/>
      <c r="AE575" s="4"/>
      <c r="AF575" s="4"/>
      <c r="AG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</row>
    <row r="576" spans="1:45" x14ac:dyDescent="0.15">
      <c r="A576" s="4"/>
      <c r="AC576" s="4"/>
      <c r="AD576" s="4"/>
      <c r="AE576" s="4"/>
      <c r="AF576" s="4"/>
      <c r="AG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</row>
    <row r="577" spans="1:45" x14ac:dyDescent="0.15">
      <c r="A577" s="4"/>
      <c r="AC577" s="4"/>
      <c r="AD577" s="4"/>
      <c r="AE577" s="4"/>
      <c r="AF577" s="4"/>
      <c r="AG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</row>
    <row r="578" spans="1:45" x14ac:dyDescent="0.15">
      <c r="A578" s="4"/>
      <c r="AC578" s="4"/>
      <c r="AD578" s="4"/>
      <c r="AE578" s="4"/>
      <c r="AF578" s="4"/>
      <c r="AG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</row>
    <row r="579" spans="1:45" x14ac:dyDescent="0.15">
      <c r="A579" s="4"/>
      <c r="AC579" s="4"/>
      <c r="AD579" s="4"/>
      <c r="AE579" s="4"/>
      <c r="AF579" s="4"/>
      <c r="AG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</row>
    <row r="580" spans="1:45" x14ac:dyDescent="0.15">
      <c r="A580" s="4"/>
      <c r="AC580" s="4"/>
      <c r="AD580" s="4"/>
      <c r="AE580" s="4"/>
      <c r="AF580" s="4"/>
      <c r="AG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</row>
    <row r="581" spans="1:45" x14ac:dyDescent="0.15">
      <c r="A581" s="4"/>
      <c r="AC581" s="4"/>
      <c r="AD581" s="4"/>
      <c r="AE581" s="4"/>
      <c r="AF581" s="4"/>
      <c r="AG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</row>
    <row r="582" spans="1:45" x14ac:dyDescent="0.15">
      <c r="A582" s="4"/>
      <c r="AC582" s="4"/>
      <c r="AD582" s="4"/>
      <c r="AE582" s="4"/>
      <c r="AF582" s="4"/>
      <c r="AG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</row>
    <row r="583" spans="1:45" x14ac:dyDescent="0.15">
      <c r="A583" s="4"/>
      <c r="AC583" s="4"/>
      <c r="AD583" s="4"/>
      <c r="AE583" s="4"/>
      <c r="AF583" s="4"/>
      <c r="AG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</row>
    <row r="584" spans="1:45" x14ac:dyDescent="0.15">
      <c r="A584" s="4"/>
      <c r="AC584" s="4"/>
      <c r="AD584" s="4"/>
      <c r="AE584" s="4"/>
      <c r="AF584" s="4"/>
      <c r="AG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</row>
    <row r="585" spans="1:45" x14ac:dyDescent="0.15">
      <c r="A585" s="4"/>
      <c r="AC585" s="4"/>
      <c r="AD585" s="4"/>
      <c r="AE585" s="4"/>
      <c r="AF585" s="4"/>
      <c r="AG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</row>
    <row r="586" spans="1:45" x14ac:dyDescent="0.15">
      <c r="A586" s="4"/>
      <c r="AC586" s="4"/>
      <c r="AD586" s="4"/>
      <c r="AE586" s="4"/>
      <c r="AF586" s="4"/>
      <c r="AG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</row>
    <row r="587" spans="1:45" x14ac:dyDescent="0.15">
      <c r="A587" s="4"/>
      <c r="AC587" s="4"/>
      <c r="AD587" s="4"/>
      <c r="AE587" s="4"/>
      <c r="AF587" s="4"/>
      <c r="AG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</row>
    <row r="588" spans="1:45" x14ac:dyDescent="0.15">
      <c r="A588" s="4"/>
      <c r="AC588" s="4"/>
      <c r="AD588" s="4"/>
      <c r="AE588" s="4"/>
      <c r="AF588" s="4"/>
      <c r="AG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</row>
    <row r="589" spans="1:45" x14ac:dyDescent="0.15">
      <c r="A589" s="4"/>
      <c r="AC589" s="4"/>
      <c r="AD589" s="4"/>
      <c r="AE589" s="4"/>
      <c r="AF589" s="4"/>
      <c r="AG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</row>
    <row r="590" spans="1:45" x14ac:dyDescent="0.15">
      <c r="A590" s="4"/>
      <c r="AC590" s="4"/>
      <c r="AD590" s="4"/>
      <c r="AE590" s="4"/>
      <c r="AF590" s="4"/>
      <c r="AG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</row>
    <row r="591" spans="1:45" x14ac:dyDescent="0.15">
      <c r="A591" s="4"/>
      <c r="AC591" s="4"/>
      <c r="AD591" s="4"/>
      <c r="AE591" s="4"/>
      <c r="AF591" s="4"/>
      <c r="AG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</row>
    <row r="592" spans="1:45" x14ac:dyDescent="0.15">
      <c r="A592" s="4"/>
      <c r="AC592" s="4"/>
      <c r="AD592" s="4"/>
      <c r="AE592" s="4"/>
      <c r="AF592" s="4"/>
      <c r="AG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</row>
    <row r="593" spans="1:45" x14ac:dyDescent="0.15">
      <c r="A593" s="4"/>
      <c r="AC593" s="4"/>
      <c r="AD593" s="4"/>
      <c r="AE593" s="4"/>
      <c r="AF593" s="4"/>
      <c r="AG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</row>
    <row r="594" spans="1:45" x14ac:dyDescent="0.15">
      <c r="A594" s="4"/>
      <c r="AC594" s="4"/>
      <c r="AD594" s="4"/>
      <c r="AE594" s="4"/>
      <c r="AF594" s="4"/>
      <c r="AG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</row>
    <row r="595" spans="1:45" x14ac:dyDescent="0.15">
      <c r="A595" s="4"/>
      <c r="AC595" s="4"/>
      <c r="AD595" s="4"/>
      <c r="AE595" s="4"/>
      <c r="AF595" s="4"/>
      <c r="AG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</row>
    <row r="596" spans="1:45" x14ac:dyDescent="0.15">
      <c r="A596" s="4"/>
      <c r="AC596" s="4"/>
      <c r="AD596" s="4"/>
      <c r="AE596" s="4"/>
      <c r="AF596" s="4"/>
      <c r="AG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</row>
    <row r="597" spans="1:45" x14ac:dyDescent="0.15">
      <c r="A597" s="4"/>
      <c r="AC597" s="4"/>
      <c r="AD597" s="4"/>
      <c r="AE597" s="4"/>
      <c r="AF597" s="4"/>
      <c r="AG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</row>
    <row r="598" spans="1:45" x14ac:dyDescent="0.15">
      <c r="A598" s="4"/>
      <c r="AC598" s="4"/>
      <c r="AD598" s="4"/>
      <c r="AE598" s="4"/>
      <c r="AF598" s="4"/>
      <c r="AG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</row>
    <row r="599" spans="1:45" x14ac:dyDescent="0.15">
      <c r="A599" s="4"/>
      <c r="AC599" s="4"/>
      <c r="AD599" s="4"/>
      <c r="AE599" s="4"/>
      <c r="AF599" s="4"/>
      <c r="AG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</row>
    <row r="600" spans="1:45" x14ac:dyDescent="0.15">
      <c r="A600" s="4"/>
      <c r="AC600" s="4"/>
      <c r="AD600" s="4"/>
      <c r="AE600" s="4"/>
      <c r="AF600" s="4"/>
      <c r="AG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</row>
    <row r="601" spans="1:45" x14ac:dyDescent="0.15">
      <c r="A601" s="4"/>
      <c r="AC601" s="4"/>
      <c r="AD601" s="4"/>
      <c r="AE601" s="4"/>
      <c r="AF601" s="4"/>
      <c r="AG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</row>
    <row r="602" spans="1:45" x14ac:dyDescent="0.15">
      <c r="A602" s="4"/>
      <c r="AC602" s="4"/>
      <c r="AD602" s="4"/>
      <c r="AE602" s="4"/>
      <c r="AF602" s="4"/>
      <c r="AG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</row>
    <row r="603" spans="1:45" x14ac:dyDescent="0.15">
      <c r="A603" s="4"/>
      <c r="AC603" s="4"/>
      <c r="AD603" s="4"/>
      <c r="AE603" s="4"/>
      <c r="AF603" s="4"/>
      <c r="AG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</row>
    <row r="604" spans="1:45" x14ac:dyDescent="0.15">
      <c r="A604" s="4"/>
      <c r="AC604" s="4"/>
      <c r="AD604" s="4"/>
      <c r="AE604" s="4"/>
      <c r="AF604" s="4"/>
      <c r="AG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</row>
    <row r="605" spans="1:45" x14ac:dyDescent="0.15">
      <c r="A605" s="4"/>
      <c r="AC605" s="4"/>
      <c r="AD605" s="4"/>
      <c r="AE605" s="4"/>
      <c r="AF605" s="4"/>
      <c r="AG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</row>
    <row r="606" spans="1:45" x14ac:dyDescent="0.15">
      <c r="A606" s="4"/>
      <c r="AC606" s="4"/>
      <c r="AD606" s="4"/>
      <c r="AE606" s="4"/>
      <c r="AF606" s="4"/>
      <c r="AG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</row>
    <row r="607" spans="1:45" x14ac:dyDescent="0.15">
      <c r="A607" s="4"/>
      <c r="AC607" s="4"/>
      <c r="AD607" s="4"/>
      <c r="AE607" s="4"/>
      <c r="AF607" s="4"/>
      <c r="AG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</row>
    <row r="608" spans="1:45" x14ac:dyDescent="0.15">
      <c r="A608" s="4"/>
      <c r="AC608" s="4"/>
      <c r="AD608" s="4"/>
      <c r="AE608" s="4"/>
      <c r="AF608" s="4"/>
      <c r="AG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</row>
    <row r="609" spans="1:45" x14ac:dyDescent="0.15">
      <c r="A609" s="4"/>
      <c r="AC609" s="4"/>
      <c r="AD609" s="4"/>
      <c r="AE609" s="4"/>
      <c r="AF609" s="4"/>
      <c r="AG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</row>
    <row r="610" spans="1:45" x14ac:dyDescent="0.15">
      <c r="A610" s="4"/>
      <c r="AC610" s="4"/>
      <c r="AD610" s="4"/>
      <c r="AE610" s="4"/>
      <c r="AF610" s="4"/>
      <c r="AG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</row>
    <row r="611" spans="1:45" x14ac:dyDescent="0.15">
      <c r="A611" s="4"/>
      <c r="AC611" s="4"/>
      <c r="AD611" s="4"/>
      <c r="AE611" s="4"/>
      <c r="AF611" s="4"/>
      <c r="AG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</row>
    <row r="612" spans="1:45" x14ac:dyDescent="0.15">
      <c r="A612" s="4"/>
      <c r="AC612" s="4"/>
      <c r="AD612" s="4"/>
      <c r="AE612" s="4"/>
      <c r="AF612" s="4"/>
      <c r="AG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</row>
    <row r="613" spans="1:45" x14ac:dyDescent="0.15">
      <c r="A613" s="4"/>
      <c r="AC613" s="4"/>
      <c r="AD613" s="4"/>
      <c r="AE613" s="4"/>
      <c r="AF613" s="4"/>
      <c r="AG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</row>
    <row r="614" spans="1:45" x14ac:dyDescent="0.15">
      <c r="A614" s="4"/>
      <c r="AC614" s="4"/>
      <c r="AD614" s="4"/>
      <c r="AE614" s="4"/>
      <c r="AF614" s="4"/>
      <c r="AG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</row>
    <row r="615" spans="1:45" x14ac:dyDescent="0.15">
      <c r="A615" s="4"/>
      <c r="AC615" s="4"/>
      <c r="AD615" s="4"/>
      <c r="AE615" s="4"/>
      <c r="AF615" s="4"/>
      <c r="AG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</row>
    <row r="616" spans="1:45" x14ac:dyDescent="0.15">
      <c r="A616" s="4"/>
      <c r="AC616" s="4"/>
      <c r="AD616" s="4"/>
      <c r="AE616" s="4"/>
      <c r="AF616" s="4"/>
      <c r="AG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</row>
    <row r="617" spans="1:45" x14ac:dyDescent="0.15">
      <c r="A617" s="4"/>
      <c r="AC617" s="4"/>
      <c r="AD617" s="4"/>
      <c r="AE617" s="4"/>
      <c r="AF617" s="4"/>
      <c r="AG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</row>
    <row r="618" spans="1:45" x14ac:dyDescent="0.15">
      <c r="A618" s="4"/>
      <c r="AC618" s="4"/>
      <c r="AD618" s="4"/>
      <c r="AE618" s="4"/>
      <c r="AF618" s="4"/>
      <c r="AG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</row>
    <row r="619" spans="1:45" x14ac:dyDescent="0.15">
      <c r="A619" s="4"/>
      <c r="AC619" s="4"/>
      <c r="AD619" s="4"/>
      <c r="AE619" s="4"/>
      <c r="AF619" s="4"/>
      <c r="AG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</row>
    <row r="620" spans="1:45" x14ac:dyDescent="0.15">
      <c r="A620" s="4"/>
      <c r="AC620" s="4"/>
      <c r="AD620" s="4"/>
      <c r="AE620" s="4"/>
      <c r="AF620" s="4"/>
      <c r="AG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</row>
    <row r="621" spans="1:45" x14ac:dyDescent="0.15">
      <c r="A621" s="4"/>
      <c r="AC621" s="4"/>
      <c r="AD621" s="4"/>
      <c r="AE621" s="4"/>
      <c r="AF621" s="4"/>
      <c r="AG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</row>
    <row r="622" spans="1:45" x14ac:dyDescent="0.15">
      <c r="A622" s="4"/>
      <c r="AC622" s="4"/>
      <c r="AD622" s="4"/>
      <c r="AE622" s="4"/>
      <c r="AF622" s="4"/>
      <c r="AG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</row>
    <row r="623" spans="1:45" x14ac:dyDescent="0.15">
      <c r="A623" s="4"/>
      <c r="AC623" s="4"/>
      <c r="AD623" s="4"/>
      <c r="AE623" s="4"/>
      <c r="AF623" s="4"/>
      <c r="AG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</row>
    <row r="624" spans="1:45" x14ac:dyDescent="0.15">
      <c r="A624" s="4"/>
      <c r="AC624" s="4"/>
      <c r="AD624" s="4"/>
      <c r="AE624" s="4"/>
      <c r="AF624" s="4"/>
      <c r="AG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</row>
    <row r="625" spans="1:45" x14ac:dyDescent="0.15">
      <c r="A625" s="4"/>
      <c r="AC625" s="4"/>
      <c r="AD625" s="4"/>
      <c r="AE625" s="4"/>
      <c r="AF625" s="4"/>
      <c r="AG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</row>
    <row r="626" spans="1:45" x14ac:dyDescent="0.15">
      <c r="A626" s="4"/>
      <c r="AC626" s="4"/>
      <c r="AD626" s="4"/>
      <c r="AE626" s="4"/>
      <c r="AF626" s="4"/>
      <c r="AG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</row>
    <row r="627" spans="1:45" x14ac:dyDescent="0.15">
      <c r="A627" s="4"/>
      <c r="AC627" s="4"/>
      <c r="AD627" s="4"/>
      <c r="AE627" s="4"/>
      <c r="AF627" s="4"/>
      <c r="AG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</row>
    <row r="628" spans="1:45" x14ac:dyDescent="0.15">
      <c r="A628" s="4"/>
      <c r="AC628" s="4"/>
      <c r="AD628" s="4"/>
      <c r="AE628" s="4"/>
      <c r="AF628" s="4"/>
      <c r="AG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</row>
    <row r="629" spans="1:45" x14ac:dyDescent="0.15">
      <c r="A629" s="4"/>
      <c r="AC629" s="4"/>
      <c r="AD629" s="4"/>
      <c r="AE629" s="4"/>
      <c r="AF629" s="4"/>
      <c r="AG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</row>
    <row r="630" spans="1:45" x14ac:dyDescent="0.15">
      <c r="A630" s="4"/>
      <c r="AC630" s="4"/>
      <c r="AD630" s="4"/>
      <c r="AE630" s="4"/>
      <c r="AF630" s="4"/>
      <c r="AG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</row>
    <row r="631" spans="1:45" x14ac:dyDescent="0.15">
      <c r="A631" s="4"/>
      <c r="AC631" s="4"/>
      <c r="AD631" s="4"/>
      <c r="AE631" s="4"/>
      <c r="AF631" s="4"/>
      <c r="AG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</row>
    <row r="632" spans="1:45" x14ac:dyDescent="0.15">
      <c r="A632" s="4"/>
      <c r="AC632" s="4"/>
      <c r="AD632" s="4"/>
      <c r="AE632" s="4"/>
      <c r="AF632" s="4"/>
      <c r="AG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</row>
    <row r="633" spans="1:45" x14ac:dyDescent="0.15">
      <c r="A633" s="4"/>
      <c r="AC633" s="4"/>
      <c r="AD633" s="4"/>
      <c r="AE633" s="4"/>
      <c r="AF633" s="4"/>
      <c r="AG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</row>
    <row r="634" spans="1:45" x14ac:dyDescent="0.15">
      <c r="A634" s="4"/>
      <c r="AC634" s="4"/>
      <c r="AD634" s="4"/>
      <c r="AE634" s="4"/>
      <c r="AF634" s="4"/>
      <c r="AG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</row>
    <row r="635" spans="1:45" x14ac:dyDescent="0.15">
      <c r="A635" s="4"/>
      <c r="AC635" s="4"/>
      <c r="AD635" s="4"/>
      <c r="AE635" s="4"/>
      <c r="AF635" s="4"/>
      <c r="AG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</row>
    <row r="636" spans="1:45" x14ac:dyDescent="0.15">
      <c r="A636" s="4"/>
      <c r="AC636" s="4"/>
      <c r="AD636" s="4"/>
      <c r="AE636" s="4"/>
      <c r="AF636" s="4"/>
      <c r="AG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</row>
    <row r="637" spans="1:45" x14ac:dyDescent="0.15">
      <c r="A637" s="4"/>
      <c r="AC637" s="4"/>
      <c r="AD637" s="4"/>
      <c r="AE637" s="4"/>
      <c r="AF637" s="4"/>
      <c r="AG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</row>
    <row r="638" spans="1:45" x14ac:dyDescent="0.15">
      <c r="A638" s="4"/>
      <c r="AC638" s="4"/>
      <c r="AD638" s="4"/>
      <c r="AE638" s="4"/>
      <c r="AF638" s="4"/>
      <c r="AG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</row>
    <row r="639" spans="1:45" x14ac:dyDescent="0.15">
      <c r="A639" s="4"/>
      <c r="AC639" s="4"/>
      <c r="AD639" s="4"/>
      <c r="AE639" s="4"/>
      <c r="AF639" s="4"/>
      <c r="AG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</row>
    <row r="640" spans="1:45" x14ac:dyDescent="0.15">
      <c r="A640" s="4"/>
      <c r="AC640" s="4"/>
      <c r="AD640" s="4"/>
      <c r="AE640" s="4"/>
      <c r="AF640" s="4"/>
      <c r="AG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</row>
    <row r="641" spans="1:45" x14ac:dyDescent="0.15">
      <c r="A641" s="4"/>
      <c r="AC641" s="4"/>
      <c r="AD641" s="4"/>
      <c r="AE641" s="4"/>
      <c r="AF641" s="4"/>
      <c r="AG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</row>
    <row r="642" spans="1:45" x14ac:dyDescent="0.15">
      <c r="A642" s="4"/>
      <c r="AC642" s="4"/>
      <c r="AD642" s="4"/>
      <c r="AE642" s="4"/>
      <c r="AF642" s="4"/>
      <c r="AG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</row>
    <row r="643" spans="1:45" x14ac:dyDescent="0.15">
      <c r="A643" s="4"/>
      <c r="AC643" s="4"/>
      <c r="AD643" s="4"/>
      <c r="AE643" s="4"/>
      <c r="AF643" s="4"/>
      <c r="AG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</row>
    <row r="644" spans="1:45" x14ac:dyDescent="0.15">
      <c r="A644" s="4"/>
      <c r="AC644" s="4"/>
      <c r="AD644" s="4"/>
      <c r="AE644" s="4"/>
      <c r="AF644" s="4"/>
      <c r="AG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</row>
    <row r="645" spans="1:45" x14ac:dyDescent="0.15">
      <c r="A645" s="4"/>
      <c r="AC645" s="4"/>
      <c r="AD645" s="4"/>
      <c r="AE645" s="4"/>
      <c r="AF645" s="4"/>
      <c r="AG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</row>
    <row r="646" spans="1:45" x14ac:dyDescent="0.15">
      <c r="A646" s="4"/>
      <c r="AC646" s="4"/>
      <c r="AD646" s="4"/>
      <c r="AE646" s="4"/>
      <c r="AF646" s="4"/>
      <c r="AG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</row>
    <row r="647" spans="1:45" x14ac:dyDescent="0.15">
      <c r="A647" s="4"/>
      <c r="AC647" s="4"/>
      <c r="AD647" s="4"/>
      <c r="AE647" s="4"/>
      <c r="AF647" s="4"/>
      <c r="AG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</row>
    <row r="648" spans="1:45" x14ac:dyDescent="0.15">
      <c r="A648" s="4"/>
      <c r="AC648" s="4"/>
      <c r="AD648" s="4"/>
      <c r="AE648" s="4"/>
      <c r="AF648" s="4"/>
      <c r="AG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</row>
    <row r="649" spans="1:45" x14ac:dyDescent="0.15">
      <c r="A649" s="4"/>
      <c r="AC649" s="4"/>
      <c r="AD649" s="4"/>
      <c r="AE649" s="4"/>
      <c r="AF649" s="4"/>
      <c r="AG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</row>
    <row r="650" spans="1:45" x14ac:dyDescent="0.15">
      <c r="A650" s="4"/>
      <c r="AC650" s="4"/>
      <c r="AD650" s="4"/>
      <c r="AE650" s="4"/>
      <c r="AF650" s="4"/>
      <c r="AG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</row>
    <row r="651" spans="1:45" x14ac:dyDescent="0.15">
      <c r="A651" s="4"/>
      <c r="AC651" s="4"/>
      <c r="AD651" s="4"/>
      <c r="AE651" s="4"/>
      <c r="AF651" s="4"/>
      <c r="AG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</row>
    <row r="652" spans="1:45" x14ac:dyDescent="0.15">
      <c r="A652" s="4"/>
      <c r="AC652" s="4"/>
      <c r="AD652" s="4"/>
      <c r="AE652" s="4"/>
      <c r="AF652" s="4"/>
      <c r="AG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</row>
    <row r="653" spans="1:45" x14ac:dyDescent="0.15">
      <c r="A653" s="4"/>
      <c r="AC653" s="4"/>
      <c r="AD653" s="4"/>
      <c r="AE653" s="4"/>
      <c r="AF653" s="4"/>
      <c r="AG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</row>
    <row r="654" spans="1:45" x14ac:dyDescent="0.15">
      <c r="A654" s="4"/>
      <c r="AC654" s="4"/>
      <c r="AD654" s="4"/>
      <c r="AE654" s="4"/>
      <c r="AF654" s="4"/>
      <c r="AG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</row>
    <row r="655" spans="1:45" x14ac:dyDescent="0.15">
      <c r="A655" s="4"/>
      <c r="AC655" s="4"/>
      <c r="AD655" s="4"/>
      <c r="AE655" s="4"/>
      <c r="AF655" s="4"/>
      <c r="AG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</row>
    <row r="656" spans="1:45" x14ac:dyDescent="0.15">
      <c r="A656" s="4"/>
      <c r="AC656" s="4"/>
      <c r="AD656" s="4"/>
      <c r="AE656" s="4"/>
      <c r="AF656" s="4"/>
      <c r="AG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</row>
    <row r="657" spans="1:45" x14ac:dyDescent="0.15">
      <c r="A657" s="4"/>
      <c r="AC657" s="4"/>
      <c r="AD657" s="4"/>
      <c r="AE657" s="4"/>
      <c r="AF657" s="4"/>
      <c r="AG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</row>
    <row r="658" spans="1:45" x14ac:dyDescent="0.15">
      <c r="A658" s="4"/>
      <c r="AC658" s="4"/>
      <c r="AD658" s="4"/>
      <c r="AE658" s="4"/>
      <c r="AF658" s="4"/>
      <c r="AG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</row>
    <row r="659" spans="1:45" x14ac:dyDescent="0.15">
      <c r="A659" s="4"/>
      <c r="AC659" s="4"/>
      <c r="AD659" s="4"/>
      <c r="AE659" s="4"/>
      <c r="AF659" s="4"/>
      <c r="AG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</row>
    <row r="660" spans="1:45" x14ac:dyDescent="0.15">
      <c r="A660" s="4"/>
      <c r="AC660" s="4"/>
      <c r="AD660" s="4"/>
      <c r="AE660" s="4"/>
      <c r="AF660" s="4"/>
      <c r="AG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</row>
    <row r="661" spans="1:45" x14ac:dyDescent="0.15">
      <c r="A661" s="4"/>
      <c r="AC661" s="4"/>
      <c r="AD661" s="4"/>
      <c r="AE661" s="4"/>
      <c r="AF661" s="4"/>
      <c r="AG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</row>
    <row r="662" spans="1:45" x14ac:dyDescent="0.15">
      <c r="A662" s="4"/>
      <c r="AC662" s="4"/>
      <c r="AD662" s="4"/>
      <c r="AE662" s="4"/>
      <c r="AF662" s="4"/>
      <c r="AG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</row>
  </sheetData>
  <mergeCells count="30">
    <mergeCell ref="A109:L109"/>
    <mergeCell ref="A110:L110"/>
    <mergeCell ref="A111:L111"/>
    <mergeCell ref="M111:W111"/>
    <mergeCell ref="Y111:AH111"/>
    <mergeCell ref="AJ4:AS4"/>
    <mergeCell ref="Y5:AG5"/>
    <mergeCell ref="AJ5:AS5"/>
    <mergeCell ref="A7:L7"/>
    <mergeCell ref="B9:H9"/>
    <mergeCell ref="J9:L9"/>
    <mergeCell ref="B112:L112"/>
    <mergeCell ref="M112:W112"/>
    <mergeCell ref="Y112:AC112"/>
    <mergeCell ref="AD112:AH112"/>
    <mergeCell ref="AJ112:AN112"/>
    <mergeCell ref="AO112:AS112"/>
    <mergeCell ref="AH113:AH114"/>
    <mergeCell ref="AN113:AN114"/>
    <mergeCell ref="AS113:AS114"/>
    <mergeCell ref="AJ114:AM114"/>
    <mergeCell ref="Y114:AC114"/>
    <mergeCell ref="B161:L161"/>
    <mergeCell ref="B162:L162"/>
    <mergeCell ref="B164:H164"/>
    <mergeCell ref="J164:L164"/>
    <mergeCell ref="B114:H114"/>
    <mergeCell ref="J114:L114"/>
    <mergeCell ref="M114:S114"/>
    <mergeCell ref="U114:W114"/>
  </mergeCells>
  <printOptions horizontalCentered="1" gridLines="1"/>
  <pageMargins left="0" right="0" top="0.78740157480314965" bottom="0" header="0" footer="0"/>
  <pageSetup paperSize="9" scale="57" fitToHeight="2" orientation="portrait" blackAndWhite="1" verticalDpi="300" r:id="rId1"/>
  <headerFooter alignWithMargins="0"/>
  <rowBreaks count="3" manualBreakCount="3">
    <brk id="59" max="11" man="1"/>
    <brk id="160" max="44" man="1"/>
    <brk id="210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AF637"/>
  <sheetViews>
    <sheetView view="pageBreakPreview" zoomScale="70" zoomScaleNormal="67" zoomScaleSheetLayoutView="70" workbookViewId="0">
      <pane xSplit="1" ySplit="7" topLeftCell="B58" activePane="bottomRight" state="frozen"/>
      <selection activeCell="O74" sqref="O74"/>
      <selection pane="topRight" activeCell="O74" sqref="O74"/>
      <selection pane="bottomLeft" activeCell="O74" sqref="O74"/>
      <selection pane="bottomRight" activeCell="S66" sqref="S66"/>
    </sheetView>
  </sheetViews>
  <sheetFormatPr defaultColWidth="7.28515625" defaultRowHeight="12" outlineLevelRow="1" outlineLevelCol="1" x14ac:dyDescent="0.15"/>
  <cols>
    <col min="1" max="1" width="45.85546875" style="6" customWidth="1"/>
    <col min="2" max="2" width="8.42578125" style="4" hidden="1" customWidth="1" outlineLevel="1"/>
    <col min="3" max="3" width="8.140625" style="4" hidden="1" customWidth="1" outlineLevel="1"/>
    <col min="4" max="4" width="8.7109375" style="4" hidden="1" customWidth="1" outlineLevel="1"/>
    <col min="5" max="5" width="7.7109375" style="4" hidden="1" customWidth="1" outlineLevel="1"/>
    <col min="6" max="6" width="9.7109375" style="4" hidden="1" customWidth="1" outlineLevel="1"/>
    <col min="7" max="7" width="8.7109375" style="4" hidden="1" customWidth="1" outlineLevel="1"/>
    <col min="8" max="8" width="10.140625" style="4" customWidth="1" outlineLevel="1"/>
    <col min="9" max="9" width="10" style="4" customWidth="1" outlineLevel="1"/>
    <col min="10" max="12" width="9.7109375" style="4" customWidth="1" outlineLevel="1"/>
    <col min="13" max="13" width="1.28515625" style="5" hidden="1" customWidth="1"/>
    <col min="14" max="14" width="1.28515625" style="5" customWidth="1"/>
    <col min="15" max="15" width="13.7109375" style="4" customWidth="1"/>
    <col min="16" max="16" width="13.7109375" style="1" customWidth="1"/>
    <col min="17" max="21" width="13.7109375" style="304" customWidth="1"/>
    <col min="22" max="22" width="12.28515625" style="304" customWidth="1"/>
    <col min="23" max="23" width="7.140625" style="304" customWidth="1"/>
    <col min="24" max="24" width="13.7109375" style="304" customWidth="1"/>
    <col min="25" max="25" width="12.5703125" style="304" customWidth="1"/>
    <col min="26" max="26" width="11.7109375" style="304" customWidth="1"/>
    <col min="27" max="27" width="11.5703125" style="304" customWidth="1"/>
    <col min="28" max="28" width="11.42578125" style="304" customWidth="1"/>
    <col min="29" max="29" width="11" style="304" customWidth="1"/>
    <col min="30" max="30" width="9.42578125" style="304" customWidth="1"/>
    <col min="31" max="31" width="9.140625" style="304" customWidth="1"/>
    <col min="32" max="32" width="7.28515625" style="304"/>
    <col min="33" max="16384" width="7.28515625" style="6"/>
  </cols>
  <sheetData>
    <row r="1" spans="2:28" s="1" customFormat="1" ht="15" hidden="1" customHeight="1" x14ac:dyDescent="0.2">
      <c r="M1" s="2"/>
      <c r="N1" s="2"/>
    </row>
    <row r="2" spans="2:28" hidden="1" x14ac:dyDescent="0.2"/>
    <row r="3" spans="2:28" ht="15" hidden="1" customHeigh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2:28" hidden="1" x14ac:dyDescent="0.2"/>
    <row r="5" spans="2:28" hidden="1" x14ac:dyDescent="0.2"/>
    <row r="6" spans="2:28" hidden="1" x14ac:dyDescent="0.2"/>
    <row r="7" spans="2:28" hidden="1" x14ac:dyDescent="0.2"/>
    <row r="8" spans="2:28" hidden="1" x14ac:dyDescent="0.2"/>
    <row r="9" spans="2:28" hidden="1" x14ac:dyDescent="0.2"/>
    <row r="10" spans="2:28" hidden="1" x14ac:dyDescent="0.2"/>
    <row r="11" spans="2:28" hidden="1" x14ac:dyDescent="0.2"/>
    <row r="12" spans="2:28" hidden="1" x14ac:dyDescent="0.2"/>
    <row r="13" spans="2:28" hidden="1" x14ac:dyDescent="0.2"/>
    <row r="14" spans="2:28" hidden="1" x14ac:dyDescent="0.2"/>
    <row r="15" spans="2:28" hidden="1" x14ac:dyDescent="0.2"/>
    <row r="16" spans="2:28" hidden="1" x14ac:dyDescent="0.2"/>
    <row r="17" spans="1:32" hidden="1" x14ac:dyDescent="0.2"/>
    <row r="18" spans="1:32" hidden="1" x14ac:dyDescent="0.2"/>
    <row r="19" spans="1:32" hidden="1" x14ac:dyDescent="0.2"/>
    <row r="20" spans="1:32" ht="20.45" hidden="1" outlineLevel="1" x14ac:dyDescent="0.2">
      <c r="B20" s="6"/>
      <c r="C20" s="6"/>
      <c r="F20" s="530" t="s">
        <v>125</v>
      </c>
    </row>
    <row r="21" spans="1:32" hidden="1" outlineLevel="1" x14ac:dyDescent="0.2"/>
    <row r="22" spans="1:32" ht="15" hidden="1" customHeight="1" outlineLevel="1" x14ac:dyDescent="0.2">
      <c r="A22" s="531">
        <f ca="1">TODAY()</f>
        <v>42289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2" ht="15.6" hidden="1" outlineLevel="1" x14ac:dyDescent="0.2">
      <c r="A23" s="532" t="s">
        <v>126</v>
      </c>
      <c r="B23" s="533">
        <v>39783</v>
      </c>
      <c r="C23" s="533">
        <v>40148</v>
      </c>
      <c r="D23" s="533">
        <v>40513</v>
      </c>
      <c r="E23" s="533">
        <v>40878</v>
      </c>
      <c r="F23" s="534" t="s">
        <v>127</v>
      </c>
      <c r="G23" s="535" t="s">
        <v>128</v>
      </c>
      <c r="H23" s="535" t="s">
        <v>129</v>
      </c>
      <c r="I23" s="535" t="s">
        <v>130</v>
      </c>
      <c r="J23" s="535" t="s">
        <v>131</v>
      </c>
      <c r="K23" s="535" t="s">
        <v>132</v>
      </c>
      <c r="L23" s="535" t="s">
        <v>133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2" ht="13.15" hidden="1" outlineLevel="1" x14ac:dyDescent="0.2">
      <c r="A24" s="4"/>
      <c r="B24" s="470"/>
      <c r="C24" s="470"/>
      <c r="D24" s="470"/>
      <c r="E24" s="470"/>
      <c r="F24" s="705"/>
      <c r="G24" s="706"/>
      <c r="H24" s="707"/>
      <c r="I24" s="536" t="s">
        <v>9</v>
      </c>
      <c r="J24" s="708" t="s">
        <v>0</v>
      </c>
      <c r="K24" s="709"/>
      <c r="L24" s="710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32" s="540" customFormat="1" ht="25.9" hidden="1" customHeight="1" outlineLevel="1" x14ac:dyDescent="0.2">
      <c r="A25" s="537" t="s">
        <v>134</v>
      </c>
      <c r="B25" s="711" t="s">
        <v>135</v>
      </c>
      <c r="C25" s="712"/>
      <c r="D25" s="712"/>
      <c r="E25" s="712"/>
      <c r="F25" s="712"/>
      <c r="G25" s="712"/>
      <c r="H25" s="712"/>
      <c r="I25" s="712"/>
      <c r="J25" s="712"/>
      <c r="K25" s="712"/>
      <c r="L25" s="712"/>
      <c r="M25" s="538"/>
      <c r="N25" s="538"/>
      <c r="O25" s="53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304"/>
      <c r="AD25" s="304"/>
      <c r="AE25" s="304"/>
      <c r="AF25" s="304"/>
    </row>
    <row r="26" spans="1:32" ht="27.6" hidden="1" customHeight="1" outlineLevel="1" x14ac:dyDescent="0.2">
      <c r="A26" s="541" t="s">
        <v>136</v>
      </c>
      <c r="B26" s="542">
        <f>'[3]ИПЦ-1к'!O109-100</f>
        <v>13.302748033086985</v>
      </c>
      <c r="C26" s="543">
        <f>'[3]ИПЦ-1к'!O142-100</f>
        <v>8.794478591002715</v>
      </c>
      <c r="D26" s="543">
        <f>'[3]ИПЦ-1к'!O176-100</f>
        <v>8.773806619835895</v>
      </c>
      <c r="E26" s="543">
        <f>'[3]ИПЦ-1к'!O210-100</f>
        <v>6.0740847823922479</v>
      </c>
      <c r="F26" s="543">
        <f>'[3]ИПЦ-1к'!O244-100</f>
        <v>6.571380842803805</v>
      </c>
      <c r="G26" s="544">
        <f>'[3]ИПЦ-1к'!O279-100</f>
        <v>6.4953012904899623</v>
      </c>
      <c r="H26" s="544">
        <f>'[3]ИПЦ-1к'!O314-100</f>
        <v>11.36552989856304</v>
      </c>
      <c r="I26" s="545">
        <f>'[3]ИПЦ-1к'!O349-100</f>
        <v>12.249309641020133</v>
      </c>
      <c r="J26" s="544">
        <f>'[3]ИПЦ-1к'!O384-100</f>
        <v>8.2801770477368137</v>
      </c>
      <c r="K26" s="545">
        <f>'[3]ИПЦ-1к'!O417-100</f>
        <v>6.6782363586384719</v>
      </c>
      <c r="L26" s="546">
        <f>'[3]ИПЦ-1к'!O450-100</f>
        <v>5.4976684012977444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2" ht="17.45" hidden="1" outlineLevel="1" x14ac:dyDescent="0.2">
      <c r="A27" s="547" t="s">
        <v>137</v>
      </c>
      <c r="B27" s="548">
        <f>'[3]ИПЦ-1к'!O110-100</f>
        <v>12.397847485101494</v>
      </c>
      <c r="C27" s="549">
        <f>'[3]ИПЦ-1к'!O143-100</f>
        <v>7.8597665949564117</v>
      </c>
      <c r="D27" s="549">
        <f>'[3]ИПЦ-1к'!O177-100</f>
        <v>9.0233756917962609</v>
      </c>
      <c r="E27" s="549">
        <f>'[3]ИПЦ-1к'!O211-100</f>
        <v>5.1996114716386046</v>
      </c>
      <c r="F27" s="549">
        <f>'[3]ИПЦ-1к'!O245-100</f>
        <v>6.3328317663138591</v>
      </c>
      <c r="G27" s="550">
        <f>'[3]ИПЦ-1к'!O280-100</f>
        <v>5.933039030321396</v>
      </c>
      <c r="H27" s="550">
        <f>'[3]ИПЦ-1к'!O315-100</f>
        <v>11.682315531655306</v>
      </c>
      <c r="I27" s="551">
        <f>'[3]ИПЦ-1к'!O350-100</f>
        <v>12.880409477471744</v>
      </c>
      <c r="J27" s="552">
        <f>'[3]ИПЦ-1к'!O385-100</f>
        <v>8.5387982490458256</v>
      </c>
      <c r="K27" s="551">
        <f>'[3]ИПЦ-1к'!O418-100</f>
        <v>6.6617880860582517</v>
      </c>
      <c r="L27" s="553">
        <f>'[3]ИПЦ-1к'!O451-100</f>
        <v>5.0604557167399804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2" ht="27.6" hidden="1" customHeight="1" outlineLevel="1" x14ac:dyDescent="0.2">
      <c r="A28" s="554" t="s">
        <v>138</v>
      </c>
      <c r="B28" s="555">
        <f>'[3]ИПЦ-1к'!O111-100</f>
        <v>16.488363350442427</v>
      </c>
      <c r="C28" s="556">
        <f>'[3]ИПЦ-1к'!O144-100</f>
        <v>6.0814330368876028</v>
      </c>
      <c r="D28" s="556">
        <f>'[3]ИПЦ-1к'!O178-100</f>
        <v>12.884035082174222</v>
      </c>
      <c r="E28" s="556">
        <f>'[3]ИПЦ-1к'!O212-100</f>
        <v>3.8768566761298615</v>
      </c>
      <c r="F28" s="556">
        <f>'[3]ИПЦ-1к'!O246-100</f>
        <v>7.4715120430121402</v>
      </c>
      <c r="G28" s="552">
        <f>'[3]ИПЦ-1к'!O281-100</f>
        <v>7.3430717582717904</v>
      </c>
      <c r="H28" s="552">
        <f>'[3]ИПЦ-1к'!O316-100</f>
        <v>15.425318838186556</v>
      </c>
      <c r="I28" s="557">
        <f>'[3]ИПЦ-1к'!O351-100</f>
        <v>13.783118036032846</v>
      </c>
      <c r="J28" s="552">
        <f>'[3]ИПЦ-1к'!O386-100</f>
        <v>9.9984134880383095</v>
      </c>
      <c r="K28" s="557">
        <f>'[3]ИПЦ-1к'!O419-100</f>
        <v>7.4436589740503081</v>
      </c>
      <c r="L28" s="553">
        <f>'[3]ИПЦ-1к'!O452-100</f>
        <v>5.7383214401319833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2" ht="15.6" hidden="1" customHeight="1" outlineLevel="1" x14ac:dyDescent="0.2">
      <c r="A29" s="558" t="s">
        <v>139</v>
      </c>
      <c r="B29" s="555">
        <f>'[3]ИПЦ-1к'!O113-100</f>
        <v>7.710370433298209</v>
      </c>
      <c r="C29" s="556">
        <f>'[3]ИПЦ-1к'!O146-100</f>
        <v>-1.6851221407711705</v>
      </c>
      <c r="D29" s="556">
        <f>'[3]ИПЦ-1к'!O180-100</f>
        <v>45.576618382261501</v>
      </c>
      <c r="E29" s="556">
        <f>'[3]ИПЦ-1к'!O214-100</f>
        <v>-24.706259706131448</v>
      </c>
      <c r="F29" s="556">
        <f>'[3]ИПЦ-1к'!O248-100</f>
        <v>11.007826712210587</v>
      </c>
      <c r="G29" s="559">
        <f>'[3]ИПЦ-1к'!O283-100</f>
        <v>9.3434720667767834</v>
      </c>
      <c r="H29" s="559">
        <f>'[3]ИПЦ-1к'!O318-100</f>
        <v>21.971441237602065</v>
      </c>
      <c r="I29" s="560">
        <f>'[3]ИПЦ-1к'!O353-100</f>
        <v>13.744123174851481</v>
      </c>
      <c r="J29" s="559">
        <f>'[3]ИПЦ-1к'!O388-100</f>
        <v>15.029872688199305</v>
      </c>
      <c r="K29" s="560">
        <f>'[3]ИПЦ-1к'!O421-100</f>
        <v>10.91522943482687</v>
      </c>
      <c r="L29" s="561">
        <f>'[3]ИПЦ-1к'!O454-100</f>
        <v>3.5791552524825221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2" ht="18" hidden="1" outlineLevel="1" x14ac:dyDescent="0.2">
      <c r="A30" s="558" t="s">
        <v>140</v>
      </c>
      <c r="B30" s="555">
        <f>'[3]ИПЦ-без'!O111-100</f>
        <v>17.326559127743224</v>
      </c>
      <c r="C30" s="556">
        <f>'[3]ИПЦ-1к'!O145-100</f>
        <v>6.8948663863116906</v>
      </c>
      <c r="D30" s="556">
        <f>'[3]ИПЦ-1к'!O179-100</f>
        <v>9.4492205969205258</v>
      </c>
      <c r="E30" s="556">
        <f>'[3]ИПЦ-1к'!O213-100</f>
        <v>7.3581336714053549</v>
      </c>
      <c r="F30" s="556">
        <f>'[3]ИПЦ-1к'!O247-100</f>
        <v>7.1142241207474655</v>
      </c>
      <c r="G30" s="559">
        <f>'[3]ИПЦ-1к'!O282-100</f>
        <v>7.1371038750193918</v>
      </c>
      <c r="H30" s="559">
        <f>'[3]ИПЦ-1к'!O317-100</f>
        <v>14.689328842639853</v>
      </c>
      <c r="I30" s="560">
        <f>'[3]ИПЦ-1к'!O352-100</f>
        <v>13.787774488103139</v>
      </c>
      <c r="J30" s="559">
        <f>'[3]ИПЦ-1к'!O387-100</f>
        <v>9.4582538771258271</v>
      </c>
      <c r="K30" s="560">
        <f>'[3]ИПЦ-1к'!O420-100</f>
        <v>7.0984177545708036</v>
      </c>
      <c r="L30" s="561">
        <f>'[3]ИПЦ-1к'!O453-100</f>
        <v>5.9529138118051605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2" ht="27" hidden="1" customHeight="1" outlineLevel="1" x14ac:dyDescent="0.2">
      <c r="A31" s="554" t="s">
        <v>141</v>
      </c>
      <c r="B31" s="555">
        <f>'[3]ИПЦ-без'!O113-100</f>
        <v>7.9527217420203158</v>
      </c>
      <c r="C31" s="556">
        <f>'[3]ИПЦ-1к'!O147-100</f>
        <v>9.6538039280896726</v>
      </c>
      <c r="D31" s="556">
        <f>'[3]ИПЦ-1к'!O181-100</f>
        <v>4.9795346696543277</v>
      </c>
      <c r="E31" s="556">
        <f>'[3]ИПЦ-1к'!O215-100</f>
        <v>6.6313252649218271</v>
      </c>
      <c r="F31" s="556">
        <f>'[3]ИПЦ-1к'!O249-100</f>
        <v>5.1821101309410693</v>
      </c>
      <c r="G31" s="552">
        <f>'[3]ИПЦ-1к'!O284-100</f>
        <v>4.52429785421117</v>
      </c>
      <c r="H31" s="552">
        <f>'[3]ИПЦ-1к'!O319-100</f>
        <v>8.0584213200017416</v>
      </c>
      <c r="I31" s="557">
        <f>'[3]ИПЦ-1к'!O354-100</f>
        <v>11.973324739526305</v>
      </c>
      <c r="J31" s="552">
        <f>'[3]ИПЦ-1к'!O389-100</f>
        <v>6.854908846255924</v>
      </c>
      <c r="K31" s="557">
        <f>'[3]ИПЦ-1к'!O422-100</f>
        <v>5.7015143032125337</v>
      </c>
      <c r="L31" s="553">
        <f>'[3]ИПЦ-1к'!O455-100</f>
        <v>4.2504406545989468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2" ht="15.6" hidden="1" customHeight="1" outlineLevel="1" x14ac:dyDescent="0.2">
      <c r="A32" s="558" t="s">
        <v>142</v>
      </c>
      <c r="B32" s="562">
        <f>'[3]ИПЦ-без'!O115-100</f>
        <v>8.3661946194931716</v>
      </c>
      <c r="C32" s="563">
        <f>'[3]ИПЦ-1к'!O149-100</f>
        <v>9.7513157686407936</v>
      </c>
      <c r="D32" s="563">
        <f>'[3]ИПЦ-1к'!O183-100</f>
        <v>4.8701685648299957</v>
      </c>
      <c r="E32" s="563">
        <f>'[3]ИПЦ-1к'!O217-100</f>
        <v>6.0156593165408054</v>
      </c>
      <c r="F32" s="563">
        <f>'[3]ИПЦ-1к'!O251-100</f>
        <v>5.0538033468524048</v>
      </c>
      <c r="G32" s="559">
        <f>'[3]ИПЦ-1к'!O286-100</f>
        <v>4.4267746821199836</v>
      </c>
      <c r="H32" s="559">
        <f>'[3]ИПЦ-1к'!O321-100</f>
        <v>7.9861470285140683</v>
      </c>
      <c r="I32" s="560">
        <f>'[3]ИПЦ-1к'!O356-100</f>
        <v>12.511254678305392</v>
      </c>
      <c r="J32" s="559">
        <f>'[3]ИПЦ-1к'!O391-100</f>
        <v>6.8790973539557712</v>
      </c>
      <c r="K32" s="560">
        <f>'[3]ИПЦ-1к'!O424-100</f>
        <v>5.1808841013887275</v>
      </c>
      <c r="L32" s="561">
        <f>'[3]ИПЦ-1к'!O457-100</f>
        <v>4.1429068209105822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2" ht="21.6" hidden="1" customHeight="1" outlineLevel="1" x14ac:dyDescent="0.2">
      <c r="A33" s="554" t="s">
        <v>143</v>
      </c>
      <c r="B33" s="555">
        <f>'[3]ИПЦ-без'!O116-100</f>
        <v>15.942255620573789</v>
      </c>
      <c r="C33" s="556">
        <f>'[3]ИПЦ-1к'!O150-100</f>
        <v>11.613323526991934</v>
      </c>
      <c r="D33" s="556">
        <f>'[3]ИПЦ-1к'!O184-100</f>
        <v>8.0553032637110817</v>
      </c>
      <c r="E33" s="556">
        <f>'[3]ИПЦ-1к'!O218-100</f>
        <v>8.571989029549016</v>
      </c>
      <c r="F33" s="556">
        <f>'[3]ИПЦ-1к'!O252-100</f>
        <v>7.300460508252371</v>
      </c>
      <c r="G33" s="552">
        <f>'[3]ИПЦ-1к'!O287-100</f>
        <v>8.0545394961630734</v>
      </c>
      <c r="H33" s="552">
        <f>'[3]ИПЦ-1к'!O322-100</f>
        <v>10.453132355105851</v>
      </c>
      <c r="I33" s="557">
        <f>'[3]ИПЦ-1к'!O357-100</f>
        <v>10.411317785563952</v>
      </c>
      <c r="J33" s="552">
        <f>'[3]ИПЦ-1к'!O392-100</f>
        <v>7.4427555273063462</v>
      </c>
      <c r="K33" s="557">
        <f>'[3]ИПЦ-1к'!O425-100</f>
        <v>6.5721421721160453</v>
      </c>
      <c r="L33" s="553">
        <f>'[3]ИПЦ-1к'!O458-100</f>
        <v>6.4175873005980435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2" s="324" customFormat="1" ht="18.600000000000001" hidden="1" outlineLevel="1" thickBot="1" x14ac:dyDescent="0.25">
      <c r="A34" s="564" t="s">
        <v>144</v>
      </c>
      <c r="B34" s="565">
        <f>'[3]ИПЦ-без'!O117-100</f>
        <v>16.195054352873115</v>
      </c>
      <c r="C34" s="566">
        <f>'[3]ИПЦ-1к'!O151-100</f>
        <v>20.557973187010319</v>
      </c>
      <c r="D34" s="566">
        <f>'[3]ИПЦ-1к'!O185-100</f>
        <v>13.481851466346058</v>
      </c>
      <c r="E34" s="566">
        <f>'[3]ИПЦ-1к'!O219-100</f>
        <v>11.83899582991171</v>
      </c>
      <c r="F34" s="566">
        <f>'[3]ИПЦ-1к'!O253-100</f>
        <v>9.5736011311872602</v>
      </c>
      <c r="G34" s="567">
        <f>'[3]ИПЦ-1к'!O288-100</f>
        <v>9.600212630480101</v>
      </c>
      <c r="H34" s="567">
        <f>'[3]ИПЦ-1к'!O323-100</f>
        <v>9.888831441672977</v>
      </c>
      <c r="I34" s="568">
        <f>'[3]ИПЦ-1к'!O358-100</f>
        <v>10.765357379556363</v>
      </c>
      <c r="J34" s="569">
        <f>'[3]ИПЦ-1к'!O393-100</f>
        <v>5.3720019624580146</v>
      </c>
      <c r="K34" s="568">
        <f>'[3]ИПЦ-1к'!O426-100</f>
        <v>5.685388337130675</v>
      </c>
      <c r="L34" s="570">
        <f>'[3]ИПЦ-1к'!O459-100</f>
        <v>4.6256981093133049</v>
      </c>
      <c r="M34" s="571"/>
      <c r="N34" s="571"/>
      <c r="O34" s="57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04"/>
      <c r="AD34" s="304"/>
      <c r="AE34" s="304"/>
      <c r="AF34" s="304"/>
    </row>
    <row r="35" spans="1:32" s="324" customFormat="1" ht="16.149999999999999" hidden="1" customHeight="1" outlineLevel="1" thickBot="1" x14ac:dyDescent="0.25">
      <c r="A35" s="564" t="s">
        <v>145</v>
      </c>
      <c r="B35" s="565">
        <f>'[3]ИПЦ-без'!O118-100</f>
        <v>15.819050145146662</v>
      </c>
      <c r="C35" s="566">
        <f>'[3]ИПЦ-1к'!O152-100</f>
        <v>7.5783485295978039</v>
      </c>
      <c r="D35" s="566">
        <f>'[3]ИПЦ-1к'!O186-100</f>
        <v>5.310332035041796</v>
      </c>
      <c r="E35" s="566">
        <f>'[3]ИПЦ-1к'!O220-100</f>
        <v>6.978813771989735</v>
      </c>
      <c r="F35" s="566">
        <f>'[3]ИПЦ-1к'!O254-100</f>
        <v>6.1670146164665738</v>
      </c>
      <c r="G35" s="567">
        <f>'[3]ИПЦ-1к'!O289-100</f>
        <v>7.2755750271195438</v>
      </c>
      <c r="H35" s="567">
        <f>'[3]ИПЦ-1к'!O324-100</f>
        <v>10.725940461624063</v>
      </c>
      <c r="I35" s="568">
        <f>'[3]ИПЦ-1к'!O359-100</f>
        <v>10.240458770365834</v>
      </c>
      <c r="J35" s="569">
        <f>'[3]ИПЦ-1к'!O394-100</f>
        <v>8.525343164524827</v>
      </c>
      <c r="K35" s="568">
        <f>'[3]ИПЦ-1к'!O427-100</f>
        <v>7.0645048638503738</v>
      </c>
      <c r="L35" s="570">
        <f>'[3]ИПЦ-1к'!O460-100</f>
        <v>7.4219968286802356</v>
      </c>
      <c r="M35" s="571"/>
      <c r="N35" s="571"/>
      <c r="O35" s="57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304"/>
      <c r="AD35" s="304"/>
      <c r="AE35" s="304"/>
      <c r="AF35" s="304"/>
    </row>
    <row r="36" spans="1:32" ht="46.15" hidden="1" outlineLevel="1" x14ac:dyDescent="0.2">
      <c r="A36" s="573" t="s">
        <v>146</v>
      </c>
      <c r="B36" s="574">
        <f>'[3]df04-07'!O327-100</f>
        <v>-7.0743843052033526</v>
      </c>
      <c r="C36" s="575">
        <f>'[3]df04-07'!O342-100</f>
        <v>13.875603900487661</v>
      </c>
      <c r="D36" s="575">
        <f>'[3]df08-12'!O180-100</f>
        <v>16.691137216102504</v>
      </c>
      <c r="E36" s="575">
        <f>'[3]df04-07'!O372-100</f>
        <v>12.054233756497894</v>
      </c>
      <c r="F36" s="575">
        <f>'[3]df08-12'!O210-100</f>
        <v>5.1466730898476101</v>
      </c>
      <c r="G36" s="576">
        <f>('[3]df08-12'!CF63-1)*100</f>
        <v>3.5517814271796677</v>
      </c>
      <c r="H36" s="576">
        <f>'[3]df13-18-1б'!AT66*100-100</f>
        <v>5.9149963970046571</v>
      </c>
      <c r="I36" s="545">
        <f>'[3]df13-18-1б'!BJ66*100-100</f>
        <v>11.244948471424806</v>
      </c>
      <c r="J36" s="544">
        <f>'[3]df13-18-1б'!BZ66*100-100</f>
        <v>6.7503518687678508</v>
      </c>
      <c r="K36" s="545">
        <f>'[3]df13-18-1б'!CP66*100-100</f>
        <v>7.7292162820972408</v>
      </c>
      <c r="L36" s="546">
        <f>'[3]df13-18-1б'!DF66*100-100</f>
        <v>5.584380483139654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2" ht="52.9" hidden="1" customHeight="1" outlineLevel="1" x14ac:dyDescent="0.2">
      <c r="A37" s="577" t="s">
        <v>147</v>
      </c>
      <c r="B37" s="578">
        <v>2.7461835658120606</v>
      </c>
      <c r="C37" s="579">
        <v>8.8296639321621342</v>
      </c>
      <c r="D37" s="579">
        <v>16.378501237856554</v>
      </c>
      <c r="E37" s="579">
        <v>9.9130484398268521</v>
      </c>
      <c r="F37" s="579">
        <v>3.8624576768149002</v>
      </c>
      <c r="G37" s="580">
        <f>[3]ИЦПМЭР!CA60*100-100</f>
        <v>3.4446656605501289</v>
      </c>
      <c r="H37" s="580">
        <f>[3]ИЦПМЭР!CN60*100-100</f>
        <v>6.0891292153874872</v>
      </c>
      <c r="I37" s="581">
        <f>[3]ИЦПМЭР!DA60*100-100</f>
        <v>12.371930957618886</v>
      </c>
      <c r="J37" s="582">
        <f>[3]ИЦПМЭР!DN60*100-100</f>
        <v>6.4015624867890466</v>
      </c>
      <c r="K37" s="560">
        <f>[3]ИЦПМЭР!EA60*100-100</f>
        <v>6.5972618997194985</v>
      </c>
      <c r="L37" s="561">
        <f>[3]ИЦПМЭР!EN60*100-100</f>
        <v>5.5296912147926349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2" s="198" customFormat="1" ht="33" hidden="1" customHeight="1" outlineLevel="1" x14ac:dyDescent="0.2">
      <c r="A38" s="583" t="s">
        <v>148</v>
      </c>
      <c r="B38" s="584">
        <v>11.655747248684392</v>
      </c>
      <c r="C38" s="585">
        <v>2.1746639077545638</v>
      </c>
      <c r="D38" s="585">
        <v>14.715169467950389</v>
      </c>
      <c r="E38" s="585">
        <v>6.6030981690910977</v>
      </c>
      <c r="F38" s="585">
        <v>3.149</v>
      </c>
      <c r="G38" s="586">
        <f>[3]ИЦПМЭР!CA66*100-100</f>
        <v>1.2463826811751204</v>
      </c>
      <c r="H38" s="586">
        <f>[3]ИЦПМЭР!CN66*100-100</f>
        <v>7.4267260177336851</v>
      </c>
      <c r="I38" s="587">
        <f>[3]ИЦПМЭР!DA66*100-100</f>
        <v>13.885070079339613</v>
      </c>
      <c r="J38" s="588">
        <f>[3]ИЦПМЭР!DN66*100-100</f>
        <v>6.1818780067360848</v>
      </c>
      <c r="K38" s="589">
        <f>[3]ИЦПМЭР!EA66*100-100</f>
        <v>5.7472250322681475</v>
      </c>
      <c r="L38" s="590">
        <f>[3]ИЦПМЭР!EN66*100-100</f>
        <v>5.0709953038746534</v>
      </c>
      <c r="M38" s="591"/>
      <c r="N38" s="591"/>
      <c r="O38" s="59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304"/>
      <c r="AD38" s="304"/>
      <c r="AE38" s="304"/>
      <c r="AF38" s="304"/>
    </row>
    <row r="39" spans="1:32" ht="25.9" hidden="1" customHeight="1" outlineLevel="1" thickBot="1" x14ac:dyDescent="0.25">
      <c r="A39" s="3" t="s">
        <v>1</v>
      </c>
      <c r="B39" s="6"/>
      <c r="C39" s="530"/>
      <c r="D39" s="530"/>
      <c r="E39" s="530"/>
      <c r="F39" s="530"/>
      <c r="G39" s="530"/>
      <c r="H39" s="530"/>
      <c r="I39" s="530"/>
      <c r="J39" s="530"/>
      <c r="K39" s="530"/>
      <c r="O39" s="6"/>
      <c r="P39" s="304"/>
      <c r="Q39" s="593"/>
      <c r="S39" s="593"/>
      <c r="T39" s="593"/>
      <c r="U39" s="593"/>
      <c r="V39" s="593"/>
      <c r="W39" s="593"/>
      <c r="X39" s="594"/>
      <c r="Z39" s="593"/>
      <c r="AA39" s="593"/>
      <c r="AB39" s="593"/>
      <c r="AC39" s="593"/>
      <c r="AD39" s="593"/>
      <c r="AE39" s="593"/>
      <c r="AF39" s="593"/>
    </row>
    <row r="40" spans="1:32" ht="21.6" hidden="1" customHeight="1" outlineLevel="1" x14ac:dyDescent="0.25">
      <c r="B40" s="6"/>
      <c r="C40" s="6"/>
      <c r="D40" s="6"/>
      <c r="E40" s="6"/>
      <c r="F40" s="6"/>
      <c r="G40" s="6"/>
      <c r="H40" s="6"/>
      <c r="I40" s="595"/>
      <c r="J40" s="595"/>
      <c r="K40" s="595"/>
      <c r="L40" s="595"/>
      <c r="M40" s="596"/>
      <c r="N40" s="596"/>
      <c r="O40" s="6"/>
      <c r="P40" s="12"/>
      <c r="Q40" s="12"/>
      <c r="R40" s="12"/>
      <c r="S40" s="12"/>
      <c r="T40" s="12"/>
      <c r="U40" s="12"/>
      <c r="V40" s="12"/>
      <c r="W40" s="12"/>
      <c r="X40" s="597"/>
      <c r="Y40" s="12"/>
      <c r="Z40" s="12"/>
      <c r="AA40" s="12"/>
      <c r="AB40" s="12"/>
      <c r="AC40" s="12"/>
      <c r="AD40" s="12"/>
      <c r="AE40" s="12"/>
      <c r="AF40" s="12"/>
    </row>
    <row r="41" spans="1:32" ht="21.6" hidden="1" customHeight="1" outlineLevel="1" x14ac:dyDescent="0.2">
      <c r="A41" s="700"/>
      <c r="B41" s="598">
        <v>2008</v>
      </c>
      <c r="C41" s="598">
        <v>2009</v>
      </c>
      <c r="D41" s="598">
        <v>2010</v>
      </c>
      <c r="E41" s="598">
        <v>2011</v>
      </c>
      <c r="F41" s="598">
        <v>2012</v>
      </c>
      <c r="G41" s="598">
        <v>2013</v>
      </c>
      <c r="H41" s="598">
        <v>2014</v>
      </c>
      <c r="I41" s="598">
        <v>2015</v>
      </c>
      <c r="J41" s="599">
        <v>2016</v>
      </c>
      <c r="K41" s="598">
        <v>2017</v>
      </c>
      <c r="L41" s="598">
        <v>2018</v>
      </c>
      <c r="M41" s="600"/>
      <c r="N41" s="600"/>
      <c r="O41" s="6"/>
      <c r="P41" s="12"/>
      <c r="Q41" s="12"/>
      <c r="R41" s="12"/>
      <c r="S41" s="12"/>
      <c r="X41" s="597"/>
      <c r="Y41" s="12"/>
      <c r="Z41" s="12"/>
      <c r="AA41" s="12"/>
      <c r="AB41" s="12"/>
    </row>
    <row r="42" spans="1:32" ht="21.6" hidden="1" customHeight="1" outlineLevel="1" x14ac:dyDescent="0.25">
      <c r="A42" s="701"/>
      <c r="B42" s="713" t="s">
        <v>8</v>
      </c>
      <c r="C42" s="713"/>
      <c r="D42" s="713"/>
      <c r="E42" s="713"/>
      <c r="F42" s="713"/>
      <c r="G42" s="713"/>
      <c r="H42" s="713"/>
      <c r="I42" s="601" t="s">
        <v>9</v>
      </c>
      <c r="J42" s="708" t="s">
        <v>0</v>
      </c>
      <c r="K42" s="709"/>
      <c r="L42" s="710"/>
      <c r="M42" s="602"/>
      <c r="N42" s="602"/>
      <c r="O42" s="6"/>
      <c r="P42" s="304"/>
      <c r="Q42" s="603"/>
      <c r="R42" s="603"/>
      <c r="S42" s="603"/>
      <c r="U42" s="603"/>
      <c r="V42" s="603"/>
      <c r="W42" s="603"/>
      <c r="X42" s="597"/>
      <c r="Y42" s="694"/>
      <c r="Z42" s="694"/>
      <c r="AA42" s="694"/>
      <c r="AB42" s="694"/>
      <c r="AC42" s="694"/>
      <c r="AD42" s="694"/>
      <c r="AE42" s="694"/>
      <c r="AF42" s="694"/>
    </row>
    <row r="43" spans="1:32" ht="25.15" hidden="1" customHeight="1" outlineLevel="1" x14ac:dyDescent="0.2">
      <c r="A43" s="604" t="s">
        <v>134</v>
      </c>
      <c r="B43" s="695" t="s">
        <v>149</v>
      </c>
      <c r="C43" s="696"/>
      <c r="D43" s="696"/>
      <c r="E43" s="696"/>
      <c r="F43" s="696"/>
      <c r="G43" s="696"/>
      <c r="H43" s="696"/>
      <c r="I43" s="696"/>
      <c r="J43" s="696"/>
      <c r="K43" s="696"/>
      <c r="L43" s="697"/>
      <c r="O43" s="6"/>
      <c r="X43" s="597"/>
    </row>
    <row r="44" spans="1:32" s="610" customFormat="1" ht="25.15" hidden="1" customHeight="1" outlineLevel="1" x14ac:dyDescent="0.3">
      <c r="A44" s="541" t="s">
        <v>136</v>
      </c>
      <c r="B44" s="605">
        <f>'[3]df08-12'!CL86</f>
        <v>114.12249325549941</v>
      </c>
      <c r="C44" s="605">
        <f>'[3]df08-12'!DP86*100</f>
        <v>111.65603783366993</v>
      </c>
      <c r="D44" s="605">
        <f>'[3]df04-07'!O351</f>
        <v>106.84207074595733</v>
      </c>
      <c r="E44" s="605">
        <f>'[3]ИПЦ-без'!T205</f>
        <v>108.41115670476287</v>
      </c>
      <c r="F44" s="605">
        <f>'[3]ИПЦ-1к'!T244</f>
        <v>105.07812934719337</v>
      </c>
      <c r="G44" s="605">
        <f>'[3]ИПЦ-1к'!T279</f>
        <v>106.76736498696356</v>
      </c>
      <c r="H44" s="606">
        <f>'[3]ИПЦ-1к'!T314</f>
        <v>107.83612507884945</v>
      </c>
      <c r="I44" s="607">
        <f>'[3]ИПЦ-1к'!T349</f>
        <v>115.40813348800307</v>
      </c>
      <c r="J44" s="606">
        <f>'[3]ИПЦ-1к'!T384</f>
        <v>108.76451809060306</v>
      </c>
      <c r="K44" s="607">
        <f>'[3]ИПЦ-1к'!T417</f>
        <v>106.823343753741</v>
      </c>
      <c r="L44" s="608">
        <f>'[3]ИПЦ-1к'!T450</f>
        <v>105.93332911819546</v>
      </c>
      <c r="M44" s="609"/>
      <c r="N44" s="609"/>
      <c r="P44" s="611"/>
      <c r="Q44" s="611"/>
      <c r="R44" s="611"/>
      <c r="S44" s="611"/>
      <c r="T44" s="611"/>
      <c r="U44" s="611"/>
      <c r="V44" s="611"/>
      <c r="W44" s="611"/>
      <c r="X44" s="612"/>
      <c r="Y44" s="611"/>
      <c r="Z44" s="611"/>
      <c r="AA44" s="611"/>
      <c r="AB44" s="611"/>
      <c r="AC44" s="611"/>
      <c r="AD44" s="611"/>
      <c r="AE44" s="611"/>
      <c r="AF44" s="611"/>
    </row>
    <row r="45" spans="1:32" s="610" customFormat="1" ht="25.15" hidden="1" customHeight="1" outlineLevel="1" x14ac:dyDescent="0.3">
      <c r="A45" s="547" t="s">
        <v>137</v>
      </c>
      <c r="B45" s="613">
        <f>'[3]df08-12'!CL87</f>
        <v>113.96373532806724</v>
      </c>
      <c r="C45" s="613">
        <f>'[3]df08-12'!DP87*100</f>
        <v>110.68869444879049</v>
      </c>
      <c r="D45" s="613">
        <f>'[3]df08-12'!EX87*100</f>
        <v>106.33213274240492</v>
      </c>
      <c r="E45" s="613">
        <f>'[3]ИПЦ-без'!T206</f>
        <v>108.38725796041986</v>
      </c>
      <c r="F45" s="613">
        <f>'[3]ИПЦ-1к'!T245</f>
        <v>104.97042140545582</v>
      </c>
      <c r="G45" s="613">
        <f>'[3]ИПЦ-1к'!T280</f>
        <v>106.31525253595242</v>
      </c>
      <c r="H45" s="614">
        <f>'[3]ИПЦ-1к'!T315</f>
        <v>107.74197240998488</v>
      </c>
      <c r="I45" s="615">
        <f>'[3]ИПЦ-1к'!T350</f>
        <v>116.38528387089326</v>
      </c>
      <c r="J45" s="614">
        <f>'[3]ИПЦ-1к'!T385</f>
        <v>108.9306092240718</v>
      </c>
      <c r="K45" s="615">
        <f>'[3]ИПЦ-1к'!T418</f>
        <v>106.8144494690237</v>
      </c>
      <c r="L45" s="616">
        <f>'[3]ИПЦ-1к'!T451</f>
        <v>105.66909768329072</v>
      </c>
      <c r="M45" s="609"/>
      <c r="N45" s="609"/>
      <c r="P45" s="611"/>
      <c r="Q45" s="611"/>
      <c r="R45" s="611"/>
      <c r="S45" s="611"/>
      <c r="T45" s="611"/>
      <c r="U45" s="611"/>
      <c r="V45" s="611"/>
      <c r="W45" s="611"/>
      <c r="X45" s="612"/>
      <c r="Y45" s="611"/>
      <c r="Z45" s="611"/>
      <c r="AA45" s="611"/>
      <c r="AB45" s="611"/>
      <c r="AC45" s="611"/>
      <c r="AD45" s="611"/>
      <c r="AE45" s="611"/>
      <c r="AF45" s="611"/>
    </row>
    <row r="46" spans="1:32" s="618" customFormat="1" ht="32.450000000000003" hidden="1" customHeight="1" outlineLevel="1" x14ac:dyDescent="0.3">
      <c r="A46" s="554" t="s">
        <v>150</v>
      </c>
      <c r="B46" s="614">
        <f>'[3]ИПЦ-без'!T110</f>
        <v>119.06396395133288</v>
      </c>
      <c r="C46" s="614">
        <f>'[3]ИПЦ-без'!T142</f>
        <v>111.56966156335362</v>
      </c>
      <c r="D46" s="614">
        <f>'[3]ИПЦ-без'!T175</f>
        <v>106.89582339908776</v>
      </c>
      <c r="E46" s="614">
        <f>'[3]ИПЦ-без'!T207</f>
        <v>110.24205806657021</v>
      </c>
      <c r="F46" s="614">
        <f>'[3]ИПЦ-1к'!T246</f>
        <v>104.38851774823199</v>
      </c>
      <c r="G46" s="614">
        <f>'[3]ИПЦ-1к'!T281</f>
        <v>107.7167897405447</v>
      </c>
      <c r="H46" s="614">
        <f>'[3]ИПЦ-1к'!T316</f>
        <v>110.13000918416544</v>
      </c>
      <c r="I46" s="615">
        <f>'[3]ИПЦ-1к'!T351</f>
        <v>119.02351106029418</v>
      </c>
      <c r="J46" s="614">
        <f>'[3]ИПЦ-1к'!T386</f>
        <v>110.31367435128017</v>
      </c>
      <c r="K46" s="615">
        <f>'[3]ИПЦ-1к'!T419</f>
        <v>107.60998252956126</v>
      </c>
      <c r="L46" s="616">
        <f>'[3]ИПЦ-1к'!T452</f>
        <v>106.36104293861706</v>
      </c>
      <c r="M46" s="617"/>
      <c r="N46" s="617"/>
      <c r="P46" s="619"/>
      <c r="Q46" s="619"/>
      <c r="R46" s="619"/>
      <c r="S46" s="619"/>
      <c r="T46" s="619"/>
      <c r="U46" s="619"/>
      <c r="V46" s="619"/>
      <c r="W46" s="619"/>
      <c r="X46" s="620"/>
      <c r="Y46" s="619"/>
      <c r="Z46" s="619"/>
      <c r="AA46" s="619"/>
      <c r="AB46" s="619"/>
      <c r="AC46" s="619"/>
      <c r="AD46" s="619"/>
      <c r="AE46" s="619"/>
      <c r="AF46" s="619"/>
    </row>
    <row r="47" spans="1:32" s="610" customFormat="1" ht="18" hidden="1" customHeight="1" outlineLevel="1" x14ac:dyDescent="0.3">
      <c r="A47" s="621" t="s">
        <v>140</v>
      </c>
      <c r="B47" s="614">
        <f>'[3]ИПЦ-без'!T111</f>
        <v>118.78141232755854</v>
      </c>
      <c r="C47" s="614">
        <f>'[3]ИПЦ-без'!T143</f>
        <v>112.69445076901958</v>
      </c>
      <c r="D47" s="614">
        <f>'[3]ИПЦ-без'!T176</f>
        <v>105.97941603330821</v>
      </c>
      <c r="E47" s="614">
        <f>'[3]ИПЦ-без'!T208</f>
        <v>110.05728816714108</v>
      </c>
      <c r="F47" s="614">
        <f>'[3]ИПЦ-1к'!T247</f>
        <v>106.03334599394772</v>
      </c>
      <c r="G47" s="614">
        <f>'[3]ИПЦ-1к'!T282</f>
        <v>107.52224051054182</v>
      </c>
      <c r="H47" s="614">
        <f>'[3]ИПЦ-1к'!T317</f>
        <v>110.29978201097983</v>
      </c>
      <c r="I47" s="615">
        <f>'[3]ИПЦ-1к'!T352</f>
        <v>117.84644659737522</v>
      </c>
      <c r="J47" s="614">
        <f>'[3]ИПЦ-1к'!T387</f>
        <v>109.92019202583253</v>
      </c>
      <c r="K47" s="615">
        <f>'[3]ИПЦ-1к'!T420</f>
        <v>107.40317293011171</v>
      </c>
      <c r="L47" s="616">
        <f>'[3]ИПЦ-1к'!T453</f>
        <v>106.42423687569568</v>
      </c>
      <c r="M47" s="609"/>
      <c r="N47" s="609"/>
      <c r="P47" s="611"/>
      <c r="Q47" s="611"/>
      <c r="R47" s="611"/>
      <c r="S47" s="611"/>
      <c r="T47" s="611"/>
      <c r="U47" s="611"/>
      <c r="V47" s="611"/>
      <c r="W47" s="611"/>
      <c r="X47" s="612"/>
      <c r="Y47" s="611"/>
      <c r="Z47" s="611"/>
      <c r="AA47" s="611"/>
      <c r="AB47" s="611"/>
      <c r="AC47" s="611"/>
      <c r="AD47" s="611"/>
      <c r="AE47" s="611"/>
      <c r="AF47" s="611"/>
    </row>
    <row r="48" spans="1:32" s="610" customFormat="1" ht="25.15" hidden="1" customHeight="1" outlineLevel="1" x14ac:dyDescent="0.3">
      <c r="A48" s="621" t="s">
        <v>151</v>
      </c>
      <c r="B48" s="613"/>
      <c r="C48" s="613"/>
      <c r="D48" s="613"/>
      <c r="E48" s="613"/>
      <c r="F48" s="613"/>
      <c r="G48" s="613"/>
      <c r="H48" s="614"/>
      <c r="I48" s="615"/>
      <c r="J48" s="614"/>
      <c r="K48" s="615"/>
      <c r="L48" s="616"/>
      <c r="M48" s="609"/>
      <c r="N48" s="609"/>
      <c r="P48" s="611"/>
      <c r="Q48" s="611"/>
      <c r="R48" s="611"/>
      <c r="S48" s="611"/>
      <c r="T48" s="611"/>
      <c r="U48" s="611"/>
      <c r="V48" s="611"/>
      <c r="W48" s="611"/>
      <c r="X48" s="612"/>
      <c r="Y48" s="611"/>
      <c r="Z48" s="611"/>
      <c r="AA48" s="611"/>
      <c r="AB48" s="611"/>
      <c r="AC48" s="611"/>
      <c r="AD48" s="611"/>
      <c r="AE48" s="611"/>
      <c r="AF48" s="611"/>
    </row>
    <row r="49" spans="1:32" s="618" customFormat="1" ht="25.15" hidden="1" customHeight="1" outlineLevel="1" x14ac:dyDescent="0.3">
      <c r="A49" s="554" t="s">
        <v>152</v>
      </c>
      <c r="B49" s="614">
        <f>'[3]ИПЦ-без'!T113</f>
        <v>108.32344707372516</v>
      </c>
      <c r="C49" s="614">
        <f>'[3]ИПЦ-без'!T145</f>
        <v>109.61811357074589</v>
      </c>
      <c r="D49" s="614">
        <f>'[3]ИПЦ-без'!T178</f>
        <v>105.62446919041895</v>
      </c>
      <c r="E49" s="614">
        <f>'[3]ИПЦ-без'!T210</f>
        <v>106.37177900495949</v>
      </c>
      <c r="F49" s="614">
        <f>'[3]ИПЦ-1к'!T249</f>
        <v>105.63690480574577</v>
      </c>
      <c r="G49" s="614">
        <f>'[3]ИПЦ-1к'!T284</f>
        <v>104.91287445889033</v>
      </c>
      <c r="H49" s="614">
        <f>'[3]ИПЦ-1к'!T319</f>
        <v>105.42512640314349</v>
      </c>
      <c r="I49" s="615">
        <f>'[3]ИПЦ-1к'!T354</f>
        <v>113.76168111647311</v>
      </c>
      <c r="J49" s="614">
        <f>'[3]ИПЦ-1к'!T389</f>
        <v>107.32987891899172</v>
      </c>
      <c r="K49" s="615">
        <f>'[3]ИПЦ-1к'!T422</f>
        <v>105.84030537909331</v>
      </c>
      <c r="L49" s="616">
        <f>'[3]ИПЦ-1к'!T455</f>
        <v>104.84099568128609</v>
      </c>
      <c r="M49" s="617"/>
      <c r="N49" s="617"/>
      <c r="P49" s="619"/>
      <c r="Q49" s="619"/>
      <c r="R49" s="619"/>
      <c r="S49" s="619"/>
      <c r="T49" s="619"/>
      <c r="U49" s="619"/>
      <c r="V49" s="619"/>
      <c r="W49" s="619"/>
      <c r="X49" s="620"/>
      <c r="Y49" s="619"/>
      <c r="Z49" s="619"/>
      <c r="AA49" s="619"/>
      <c r="AB49" s="619"/>
      <c r="AC49" s="619"/>
      <c r="AD49" s="619"/>
      <c r="AE49" s="619"/>
      <c r="AF49" s="619"/>
    </row>
    <row r="50" spans="1:32" s="610" customFormat="1" ht="25.15" hidden="1" customHeight="1" outlineLevel="1" x14ac:dyDescent="0.3">
      <c r="A50" s="621" t="s">
        <v>142</v>
      </c>
      <c r="B50" s="613"/>
      <c r="C50" s="613"/>
      <c r="D50" s="613"/>
      <c r="E50" s="613"/>
      <c r="F50" s="613"/>
      <c r="G50" s="613"/>
      <c r="H50" s="614"/>
      <c r="I50" s="615"/>
      <c r="J50" s="614"/>
      <c r="K50" s="615"/>
      <c r="L50" s="616"/>
      <c r="M50" s="622"/>
      <c r="N50" s="622"/>
      <c r="P50" s="611"/>
      <c r="Q50" s="611"/>
      <c r="R50" s="611"/>
      <c r="S50" s="611"/>
      <c r="T50" s="611"/>
      <c r="U50" s="611"/>
      <c r="V50" s="611"/>
      <c r="W50" s="611"/>
      <c r="X50" s="612"/>
      <c r="Y50" s="611"/>
      <c r="Z50" s="611"/>
      <c r="AA50" s="611"/>
      <c r="AB50" s="611"/>
      <c r="AC50" s="611"/>
      <c r="AD50" s="611"/>
      <c r="AE50" s="611"/>
      <c r="AF50" s="611"/>
    </row>
    <row r="51" spans="1:32" s="618" customFormat="1" ht="25.15" hidden="1" customHeight="1" outlineLevel="1" x14ac:dyDescent="0.3">
      <c r="A51" s="554" t="s">
        <v>143</v>
      </c>
      <c r="B51" s="614">
        <f>'[3]ИПЦ-1к'!T117</f>
        <v>114.54045232398475</v>
      </c>
      <c r="C51" s="614">
        <f>'[3]ИПЦ-1к'!T150</f>
        <v>114.51453139439469</v>
      </c>
      <c r="D51" s="614">
        <f>'[3]ИПЦ-1к'!T184</f>
        <v>108.30708946764949</v>
      </c>
      <c r="E51" s="614">
        <f>'[3]ИПЦ-1к'!T218</f>
        <v>108.4362269183658</v>
      </c>
      <c r="F51" s="614">
        <f>'[3]ИПЦ-1к'!T252</f>
        <v>105.40523129814309</v>
      </c>
      <c r="G51" s="614">
        <f>'[3]ИПЦ-1к'!T287</f>
        <v>108.0944046529706</v>
      </c>
      <c r="H51" s="614">
        <f>'[3]ИПЦ-1к'!T322</f>
        <v>108.10902978214546</v>
      </c>
      <c r="I51" s="615">
        <f>'[3]ИПЦ-1к'!T357</f>
        <v>112.55523010583583</v>
      </c>
      <c r="J51" s="614">
        <f>'[3]ИПЦ-1к'!T392</f>
        <v>108.22658025105245</v>
      </c>
      <c r="K51" s="615">
        <f>'[3]ИПЦ-1к'!T425</f>
        <v>106.2175363682984</v>
      </c>
      <c r="L51" s="616">
        <f>'[3]ИПЦ-1к'!T458</f>
        <v>106.47024787677803</v>
      </c>
      <c r="M51" s="617"/>
      <c r="N51" s="617"/>
      <c r="P51" s="619"/>
      <c r="Q51" s="619"/>
      <c r="R51" s="619"/>
      <c r="S51" s="619"/>
      <c r="T51" s="619"/>
      <c r="U51" s="619"/>
      <c r="V51" s="619"/>
      <c r="W51" s="619"/>
      <c r="X51" s="620"/>
      <c r="Y51" s="619"/>
      <c r="Z51" s="619"/>
      <c r="AA51" s="619"/>
      <c r="AB51" s="619"/>
      <c r="AC51" s="619"/>
      <c r="AD51" s="619"/>
      <c r="AE51" s="619"/>
      <c r="AF51" s="619"/>
    </row>
    <row r="52" spans="1:32" s="627" customFormat="1" ht="25.15" hidden="1" customHeight="1" outlineLevel="1" thickBot="1" x14ac:dyDescent="0.35">
      <c r="A52" s="621" t="s">
        <v>144</v>
      </c>
      <c r="B52" s="623">
        <f>'[3]ИПЦ-1к'!T118</f>
        <v>115.60687848379099</v>
      </c>
      <c r="C52" s="623">
        <f>'[3]ИПЦ-1к'!T151</f>
        <v>120.34019517066315</v>
      </c>
      <c r="D52" s="614">
        <f>'[3]ИПЦ-1к'!T185</f>
        <v>114.03981361459724</v>
      </c>
      <c r="E52" s="623">
        <f>'[3]ИПЦ-1к'!T219</f>
        <v>112.23158952514119</v>
      </c>
      <c r="F52" s="623">
        <f>'[3]ИПЦ-1к'!T253</f>
        <v>104.5946844381124</v>
      </c>
      <c r="G52" s="623">
        <f>'[3]ИПЦ-1к'!T288</f>
        <v>110.25430222046508</v>
      </c>
      <c r="H52" s="623">
        <f>'[3]ИПЦ-1к'!T323</f>
        <v>108.73866723384673</v>
      </c>
      <c r="I52" s="624">
        <f>'[3]ИПЦ-1к'!T358</f>
        <v>111.89217601580945</v>
      </c>
      <c r="J52" s="623">
        <f>'[3]ИПЦ-1к'!T393</f>
        <v>107.47715122991136</v>
      </c>
      <c r="K52" s="624">
        <f>'[3]ИПЦ-1к'!T426</f>
        <v>106.02542901517964</v>
      </c>
      <c r="L52" s="625">
        <f>'[3]ИПЦ-1к'!T459</f>
        <v>105.14963780119035</v>
      </c>
      <c r="M52" s="626"/>
      <c r="N52" s="626"/>
      <c r="P52" s="611"/>
      <c r="Q52" s="611"/>
      <c r="R52" s="611"/>
      <c r="S52" s="611"/>
      <c r="T52" s="611"/>
      <c r="U52" s="611"/>
      <c r="V52" s="611"/>
      <c r="W52" s="611"/>
      <c r="X52" s="612"/>
      <c r="Y52" s="611"/>
      <c r="Z52" s="611"/>
      <c r="AA52" s="611"/>
      <c r="AB52" s="611"/>
      <c r="AC52" s="611"/>
      <c r="AD52" s="611"/>
      <c r="AE52" s="611"/>
      <c r="AF52" s="611"/>
    </row>
    <row r="53" spans="1:32" s="627" customFormat="1" ht="25.15" hidden="1" customHeight="1" outlineLevel="1" thickBot="1" x14ac:dyDescent="0.35">
      <c r="A53" s="628" t="s">
        <v>145</v>
      </c>
      <c r="B53" s="629">
        <f>'[3]ИПЦ-1к'!T119</f>
        <v>114.02180506703145</v>
      </c>
      <c r="C53" s="629">
        <f>'[3]ИПЦ-1к'!T152</f>
        <v>111.88693858467092</v>
      </c>
      <c r="D53" s="614">
        <f>'[3]ИПЦ-1к'!T186</f>
        <v>105.3928070776947</v>
      </c>
      <c r="E53" s="630">
        <f>'[3]ИПЦ-1к'!T220</f>
        <v>106.60746352070862</v>
      </c>
      <c r="F53" s="630">
        <f>'[3]ИПЦ-1к'!T254</f>
        <v>105.82613708583418</v>
      </c>
      <c r="G53" s="630">
        <f>'[3]ИПЦ-1к'!T289</f>
        <v>107.0149150848049</v>
      </c>
      <c r="H53" s="630">
        <f>'[3]ИПЦ-1к'!T324</f>
        <v>107.76808678099874</v>
      </c>
      <c r="I53" s="631">
        <f>'[3]ИПЦ-1к'!T359</f>
        <v>112.87528208609385</v>
      </c>
      <c r="J53" s="630">
        <f>'[3]ИПЦ-1к'!T394</f>
        <v>108.65534569522571</v>
      </c>
      <c r="K53" s="631">
        <f>'[3]ИПЦ-1к'!T427</f>
        <v>107.0901266734201</v>
      </c>
      <c r="L53" s="632">
        <f>'[3]ИПЦ-1к'!T460</f>
        <v>107.21186138721366</v>
      </c>
      <c r="M53" s="626"/>
      <c r="N53" s="626"/>
      <c r="P53" s="611"/>
      <c r="Q53" s="611"/>
      <c r="R53" s="611"/>
      <c r="S53" s="611"/>
      <c r="T53" s="611"/>
      <c r="U53" s="611"/>
      <c r="V53" s="611"/>
      <c r="W53" s="611"/>
      <c r="X53" s="612"/>
      <c r="Y53" s="611"/>
      <c r="Z53" s="611"/>
      <c r="AA53" s="611"/>
      <c r="AB53" s="611"/>
      <c r="AC53" s="611"/>
      <c r="AD53" s="611"/>
      <c r="AE53" s="611"/>
      <c r="AF53" s="611"/>
    </row>
    <row r="54" spans="1:32" s="637" customFormat="1" ht="57" hidden="1" customHeight="1" outlineLevel="1" x14ac:dyDescent="0.25">
      <c r="A54" s="573" t="s">
        <v>146</v>
      </c>
      <c r="B54" s="633">
        <f>'[3]пч1-def'!B197</f>
        <v>122.02709376687066</v>
      </c>
      <c r="C54" s="633">
        <f>'[3]пч1-def'!C197</f>
        <v>94.935129032819134</v>
      </c>
      <c r="D54" s="633">
        <f>'[3]пч1-def'!D197</f>
        <v>112.23605505514274</v>
      </c>
      <c r="E54" s="633">
        <f>'[3]пч1-def'!E197</f>
        <v>117.75429280413501</v>
      </c>
      <c r="F54" s="633">
        <f>'[3]пч1-def'!F197</f>
        <v>106.81991916756451</v>
      </c>
      <c r="G54" s="633">
        <f>'[3]пч1-def'!G197</f>
        <v>103.28567654130619</v>
      </c>
      <c r="H54" s="633">
        <f>'[3]пч1-def'!H197</f>
        <v>106.05956571348986</v>
      </c>
      <c r="I54" s="634">
        <f>'[3]пч1-def'!I197</f>
        <v>112.60366708153336</v>
      </c>
      <c r="J54" s="635">
        <f>'[3]пч1-def'!J197</f>
        <v>109.51319567975008</v>
      </c>
      <c r="K54" s="634">
        <f>'[3]пч1-def'!K197</f>
        <v>109.07813497033261</v>
      </c>
      <c r="L54" s="635">
        <f>'[3]пч1-def'!L197</f>
        <v>104.49330745615475</v>
      </c>
      <c r="M54" s="636"/>
      <c r="N54" s="636"/>
      <c r="P54" s="638"/>
      <c r="Q54" s="638"/>
      <c r="R54" s="638"/>
      <c r="S54" s="638"/>
      <c r="T54" s="638"/>
      <c r="U54" s="638"/>
      <c r="V54" s="638"/>
      <c r="W54" s="638"/>
      <c r="X54" s="639"/>
      <c r="Y54" s="638"/>
      <c r="Z54" s="638"/>
      <c r="AA54" s="638"/>
      <c r="AB54" s="638"/>
      <c r="AC54" s="638"/>
      <c r="AD54" s="638"/>
      <c r="AE54" s="638"/>
      <c r="AF54" s="638"/>
    </row>
    <row r="55" spans="1:32" s="637" customFormat="1" ht="54" hidden="1" customHeight="1" outlineLevel="1" x14ac:dyDescent="0.25">
      <c r="A55" s="577" t="s">
        <v>147</v>
      </c>
      <c r="B55" s="640">
        <f>'[3]пч1-def'!B198</f>
        <v>121.52301170511161</v>
      </c>
      <c r="C55" s="640">
        <f>'[3]пч1-def'!C198</f>
        <v>97.547970986321332</v>
      </c>
      <c r="D55" s="640">
        <f>'[3]пч1-def'!D198</f>
        <v>112.39841671742801</v>
      </c>
      <c r="E55" s="640">
        <f>'[3]пч1-def'!E198</f>
        <v>115.51292308445693</v>
      </c>
      <c r="F55" s="640">
        <f>'[3]пч1-def'!F198</f>
        <v>104.28591964326807</v>
      </c>
      <c r="G55" s="640">
        <f>'[3]пч1-def'!G198</f>
        <v>103.27707881698301</v>
      </c>
      <c r="H55" s="640">
        <f>'[3]пч1-def'!H198</f>
        <v>105.19974142409644</v>
      </c>
      <c r="I55" s="641">
        <f>'[3]пч1-def'!I198</f>
        <v>113.04748698028438</v>
      </c>
      <c r="J55" s="642">
        <f>'[3]пч1-def'!J198</f>
        <v>106.35776787043758</v>
      </c>
      <c r="K55" s="641">
        <f>'[3]пч1-def'!K198</f>
        <v>107.05665266630595</v>
      </c>
      <c r="L55" s="642">
        <f>'[3]пч1-def'!L198</f>
        <v>105.86399388338749</v>
      </c>
      <c r="M55" s="643"/>
      <c r="N55" s="643"/>
      <c r="P55" s="638"/>
      <c r="Q55" s="638"/>
      <c r="R55" s="638"/>
      <c r="S55" s="638"/>
      <c r="T55" s="638"/>
      <c r="U55" s="638"/>
      <c r="V55" s="638"/>
      <c r="W55" s="638"/>
      <c r="X55" s="639"/>
      <c r="Y55" s="638"/>
      <c r="Z55" s="638"/>
      <c r="AA55" s="638"/>
      <c r="AB55" s="638"/>
      <c r="AC55" s="638"/>
      <c r="AD55" s="638"/>
      <c r="AE55" s="638"/>
      <c r="AF55" s="638"/>
    </row>
    <row r="56" spans="1:32" s="650" customFormat="1" ht="27" hidden="1" customHeight="1" outlineLevel="1" thickBot="1" x14ac:dyDescent="0.3">
      <c r="A56" s="644" t="s">
        <v>148</v>
      </c>
      <c r="B56" s="645">
        <f>'[3]пч1-def'!B199</f>
        <v>119.51135248706255</v>
      </c>
      <c r="C56" s="645">
        <f>'[3]пч1-def'!C199</f>
        <v>99.677386842273137</v>
      </c>
      <c r="D56" s="645">
        <f>'[3]пч1-def'!D199</f>
        <v>109.75954679670741</v>
      </c>
      <c r="E56" s="645">
        <f>'[3]пч1-def'!E199</f>
        <v>112.59521413368051</v>
      </c>
      <c r="F56" s="645">
        <f>'[3]пч1-def'!F199</f>
        <v>102.81913644929142</v>
      </c>
      <c r="G56" s="645">
        <f>'[3]пч1-def'!G199</f>
        <v>102.03320720836243</v>
      </c>
      <c r="H56" s="645">
        <f>'[3]пч1-def'!H199</f>
        <v>103.82437233718245</v>
      </c>
      <c r="I56" s="646">
        <f>'[3]пч1-def'!I199</f>
        <v>114.37302180233844</v>
      </c>
      <c r="J56" s="647">
        <f>'[3]пч1-def'!J199</f>
        <v>107.50213455065369</v>
      </c>
      <c r="K56" s="646">
        <f>'[3]пч1-def'!K199</f>
        <v>105.71153177598345</v>
      </c>
      <c r="L56" s="647">
        <f>'[3]пч1-def'!L199</f>
        <v>105.40019450793116</v>
      </c>
      <c r="M56" s="648"/>
      <c r="N56" s="649"/>
      <c r="P56" s="638"/>
      <c r="Q56" s="638"/>
      <c r="R56" s="638"/>
      <c r="S56" s="638"/>
      <c r="T56" s="638"/>
      <c r="U56" s="638"/>
      <c r="V56" s="638"/>
      <c r="W56" s="638"/>
      <c r="X56" s="639"/>
      <c r="Y56" s="638"/>
      <c r="Z56" s="638"/>
      <c r="AA56" s="638"/>
      <c r="AB56" s="638"/>
      <c r="AC56" s="638"/>
      <c r="AD56" s="638"/>
      <c r="AE56" s="638"/>
      <c r="AF56" s="638"/>
    </row>
    <row r="57" spans="1:32" hidden="1" outlineLevel="1" x14ac:dyDescent="0.2"/>
    <row r="58" spans="1:32" ht="20.25" collapsed="1" x14ac:dyDescent="0.15">
      <c r="A58" s="698" t="s">
        <v>153</v>
      </c>
      <c r="B58" s="698"/>
      <c r="C58" s="698"/>
      <c r="D58" s="698"/>
      <c r="E58" s="698"/>
      <c r="F58" s="698"/>
      <c r="G58" s="698"/>
      <c r="H58" s="698"/>
      <c r="I58" s="698"/>
      <c r="J58" s="698"/>
      <c r="K58" s="698"/>
      <c r="L58" s="698"/>
    </row>
    <row r="59" spans="1:32" ht="13.9" x14ac:dyDescent="0.2">
      <c r="A59" s="651">
        <f ca="1">TODAY()</f>
        <v>42289</v>
      </c>
      <c r="B59" s="699"/>
      <c r="C59" s="699"/>
      <c r="D59" s="699"/>
      <c r="E59" s="699"/>
      <c r="F59" s="699"/>
      <c r="G59" s="699"/>
      <c r="H59" s="699"/>
      <c r="I59" s="699"/>
      <c r="J59" s="699"/>
      <c r="K59" s="699"/>
      <c r="L59" s="699"/>
    </row>
    <row r="60" spans="1:32" ht="15.75" x14ac:dyDescent="0.15">
      <c r="A60" s="652" t="s">
        <v>154</v>
      </c>
      <c r="B60" s="599">
        <v>2008</v>
      </c>
      <c r="C60" s="598">
        <v>2009</v>
      </c>
      <c r="D60" s="598">
        <v>2010</v>
      </c>
      <c r="E60" s="598">
        <v>2011</v>
      </c>
      <c r="F60" s="598">
        <v>2012</v>
      </c>
      <c r="G60" s="598">
        <v>2013</v>
      </c>
      <c r="H60" s="598">
        <v>2014</v>
      </c>
      <c r="I60" s="598">
        <v>2015</v>
      </c>
      <c r="J60" s="599">
        <v>2016</v>
      </c>
      <c r="K60" s="598">
        <v>2017</v>
      </c>
      <c r="L60" s="598">
        <v>2018</v>
      </c>
    </row>
    <row r="61" spans="1:32" ht="15.75" x14ac:dyDescent="0.15">
      <c r="A61" s="653"/>
      <c r="B61" s="702" t="s">
        <v>8</v>
      </c>
      <c r="C61" s="703"/>
      <c r="D61" s="703"/>
      <c r="E61" s="703"/>
      <c r="F61" s="703"/>
      <c r="G61" s="703"/>
      <c r="H61" s="704"/>
      <c r="I61" s="598" t="s">
        <v>9</v>
      </c>
      <c r="J61" s="702" t="s">
        <v>0</v>
      </c>
      <c r="K61" s="703"/>
      <c r="L61" s="704"/>
    </row>
    <row r="62" spans="1:32" ht="37.5" x14ac:dyDescent="0.25">
      <c r="A62" s="654" t="s">
        <v>155</v>
      </c>
      <c r="B62" s="655"/>
      <c r="C62" s="656"/>
      <c r="D62" s="656"/>
      <c r="E62" s="656"/>
      <c r="F62" s="656"/>
      <c r="G62" s="656"/>
      <c r="H62" s="656"/>
      <c r="I62" s="657"/>
      <c r="J62" s="657"/>
      <c r="K62" s="657"/>
      <c r="L62" s="657"/>
    </row>
    <row r="63" spans="1:32" ht="16.5" x14ac:dyDescent="0.15">
      <c r="A63" s="658" t="s">
        <v>156</v>
      </c>
      <c r="B63" s="659">
        <f>B26</f>
        <v>13.302748033086985</v>
      </c>
      <c r="C63" s="659">
        <f t="shared" ref="C63:L63" si="0">C26</f>
        <v>8.794478591002715</v>
      </c>
      <c r="D63" s="659">
        <f t="shared" si="0"/>
        <v>8.773806619835895</v>
      </c>
      <c r="E63" s="659">
        <f t="shared" si="0"/>
        <v>6.0740847823922479</v>
      </c>
      <c r="F63" s="659">
        <f t="shared" si="0"/>
        <v>6.571380842803805</v>
      </c>
      <c r="G63" s="659">
        <f t="shared" si="0"/>
        <v>6.4953012904899623</v>
      </c>
      <c r="H63" s="659">
        <f t="shared" si="0"/>
        <v>11.36552989856304</v>
      </c>
      <c r="I63" s="660">
        <f t="shared" si="0"/>
        <v>12.249309641020133</v>
      </c>
      <c r="J63" s="660">
        <f t="shared" si="0"/>
        <v>8.2801770477368137</v>
      </c>
      <c r="K63" s="660">
        <f t="shared" si="0"/>
        <v>6.6782363586384719</v>
      </c>
      <c r="L63" s="660">
        <f t="shared" si="0"/>
        <v>5.4976684012977444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2" ht="16.5" x14ac:dyDescent="0.15">
      <c r="A64" s="661" t="s">
        <v>157</v>
      </c>
      <c r="B64" s="662">
        <f>B44</f>
        <v>114.12249325549941</v>
      </c>
      <c r="C64" s="662">
        <f t="shared" ref="C64:L64" si="1">C44</f>
        <v>111.65603783366993</v>
      </c>
      <c r="D64" s="662">
        <f t="shared" si="1"/>
        <v>106.84207074595733</v>
      </c>
      <c r="E64" s="662">
        <f t="shared" si="1"/>
        <v>108.41115670476287</v>
      </c>
      <c r="F64" s="662">
        <f t="shared" si="1"/>
        <v>105.07812934719337</v>
      </c>
      <c r="G64" s="662">
        <f t="shared" si="1"/>
        <v>106.76736498696356</v>
      </c>
      <c r="H64" s="662">
        <f t="shared" si="1"/>
        <v>107.83612507884945</v>
      </c>
      <c r="I64" s="663">
        <f t="shared" si="1"/>
        <v>115.40813348800307</v>
      </c>
      <c r="J64" s="663">
        <f t="shared" si="1"/>
        <v>108.76451809060306</v>
      </c>
      <c r="K64" s="663">
        <f t="shared" si="1"/>
        <v>106.823343753741</v>
      </c>
      <c r="L64" s="663">
        <f t="shared" si="1"/>
        <v>105.93332911819546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8.75" x14ac:dyDescent="0.25">
      <c r="A65" s="654" t="s">
        <v>158</v>
      </c>
      <c r="B65" s="656"/>
      <c r="C65" s="656"/>
      <c r="D65" s="656"/>
      <c r="E65" s="656"/>
      <c r="F65" s="656"/>
      <c r="G65" s="656"/>
      <c r="H65" s="656"/>
      <c r="I65" s="664"/>
      <c r="J65" s="664"/>
      <c r="K65" s="664"/>
      <c r="L65" s="664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5" x14ac:dyDescent="0.15">
      <c r="A66" s="658" t="s">
        <v>156</v>
      </c>
      <c r="B66" s="659">
        <f>B27</f>
        <v>12.397847485101494</v>
      </c>
      <c r="C66" s="659">
        <f t="shared" ref="C66:L66" si="2">C27</f>
        <v>7.8597665949564117</v>
      </c>
      <c r="D66" s="659">
        <f t="shared" si="2"/>
        <v>9.0233756917962609</v>
      </c>
      <c r="E66" s="659">
        <f t="shared" si="2"/>
        <v>5.1996114716386046</v>
      </c>
      <c r="F66" s="659">
        <f t="shared" si="2"/>
        <v>6.3328317663138591</v>
      </c>
      <c r="G66" s="659">
        <f t="shared" si="2"/>
        <v>5.933039030321396</v>
      </c>
      <c r="H66" s="659">
        <f t="shared" si="2"/>
        <v>11.682315531655306</v>
      </c>
      <c r="I66" s="660">
        <f t="shared" si="2"/>
        <v>12.880409477471744</v>
      </c>
      <c r="J66" s="660">
        <f t="shared" si="2"/>
        <v>8.5387982490458256</v>
      </c>
      <c r="K66" s="660">
        <f t="shared" si="2"/>
        <v>6.6617880860582517</v>
      </c>
      <c r="L66" s="660">
        <f t="shared" si="2"/>
        <v>5.0604557167399804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5" x14ac:dyDescent="0.15">
      <c r="A67" s="658" t="s">
        <v>157</v>
      </c>
      <c r="B67" s="659">
        <f>B45</f>
        <v>113.96373532806724</v>
      </c>
      <c r="C67" s="659">
        <f t="shared" ref="C67:L67" si="3">C45</f>
        <v>110.68869444879049</v>
      </c>
      <c r="D67" s="659">
        <f t="shared" si="3"/>
        <v>106.33213274240492</v>
      </c>
      <c r="E67" s="659">
        <f t="shared" si="3"/>
        <v>108.38725796041986</v>
      </c>
      <c r="F67" s="659">
        <f t="shared" si="3"/>
        <v>104.97042140545582</v>
      </c>
      <c r="G67" s="659">
        <f t="shared" si="3"/>
        <v>106.31525253595242</v>
      </c>
      <c r="H67" s="659">
        <f t="shared" si="3"/>
        <v>107.74197240998488</v>
      </c>
      <c r="I67" s="660">
        <f t="shared" si="3"/>
        <v>116.38528387089326</v>
      </c>
      <c r="J67" s="660">
        <f t="shared" si="3"/>
        <v>108.9306092240718</v>
      </c>
      <c r="K67" s="660">
        <f t="shared" si="3"/>
        <v>106.8144494690237</v>
      </c>
      <c r="L67" s="660">
        <f t="shared" si="3"/>
        <v>105.66909768329072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8.75" x14ac:dyDescent="0.25">
      <c r="A68" s="654" t="s">
        <v>159</v>
      </c>
      <c r="B68" s="656"/>
      <c r="C68" s="656"/>
      <c r="D68" s="656"/>
      <c r="E68" s="656"/>
      <c r="F68" s="656"/>
      <c r="G68" s="656"/>
      <c r="H68" s="656"/>
      <c r="I68" s="664"/>
      <c r="J68" s="664"/>
      <c r="K68" s="664"/>
      <c r="L68" s="664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5" x14ac:dyDescent="0.15">
      <c r="A69" s="658" t="s">
        <v>156</v>
      </c>
      <c r="B69" s="659">
        <f>B28</f>
        <v>16.488363350442427</v>
      </c>
      <c r="C69" s="659">
        <f t="shared" ref="C69:L69" si="4">C28</f>
        <v>6.0814330368876028</v>
      </c>
      <c r="D69" s="659">
        <f t="shared" si="4"/>
        <v>12.884035082174222</v>
      </c>
      <c r="E69" s="659">
        <f t="shared" si="4"/>
        <v>3.8768566761298615</v>
      </c>
      <c r="F69" s="659">
        <f t="shared" si="4"/>
        <v>7.4715120430121402</v>
      </c>
      <c r="G69" s="659">
        <f t="shared" si="4"/>
        <v>7.3430717582717904</v>
      </c>
      <c r="H69" s="659">
        <f t="shared" si="4"/>
        <v>15.425318838186556</v>
      </c>
      <c r="I69" s="660">
        <f t="shared" si="4"/>
        <v>13.783118036032846</v>
      </c>
      <c r="J69" s="660">
        <f t="shared" si="4"/>
        <v>9.9984134880383095</v>
      </c>
      <c r="K69" s="660">
        <f t="shared" si="4"/>
        <v>7.4436589740503081</v>
      </c>
      <c r="L69" s="660">
        <f t="shared" si="4"/>
        <v>5.7383214401319833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5" x14ac:dyDescent="0.15">
      <c r="A70" s="658" t="s">
        <v>157</v>
      </c>
      <c r="B70" s="659">
        <f>B46</f>
        <v>119.06396395133288</v>
      </c>
      <c r="C70" s="659">
        <f t="shared" ref="C70:L70" si="5">C46</f>
        <v>111.56966156335362</v>
      </c>
      <c r="D70" s="659">
        <f t="shared" si="5"/>
        <v>106.89582339908776</v>
      </c>
      <c r="E70" s="659">
        <f t="shared" si="5"/>
        <v>110.24205806657021</v>
      </c>
      <c r="F70" s="659">
        <f t="shared" si="5"/>
        <v>104.38851774823199</v>
      </c>
      <c r="G70" s="659">
        <f t="shared" si="5"/>
        <v>107.7167897405447</v>
      </c>
      <c r="H70" s="659">
        <f t="shared" si="5"/>
        <v>110.13000918416544</v>
      </c>
      <c r="I70" s="660">
        <f t="shared" si="5"/>
        <v>119.02351106029418</v>
      </c>
      <c r="J70" s="660">
        <f t="shared" si="5"/>
        <v>110.31367435128017</v>
      </c>
      <c r="K70" s="660">
        <f t="shared" si="5"/>
        <v>107.60998252956126</v>
      </c>
      <c r="L70" s="660">
        <f t="shared" si="5"/>
        <v>106.36104293861706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8.75" x14ac:dyDescent="0.25">
      <c r="A71" s="665" t="s">
        <v>160</v>
      </c>
      <c r="B71" s="656"/>
      <c r="C71" s="656"/>
      <c r="D71" s="656"/>
      <c r="E71" s="656"/>
      <c r="F71" s="656"/>
      <c r="G71" s="656"/>
      <c r="H71" s="656"/>
      <c r="I71" s="664"/>
      <c r="J71" s="664"/>
      <c r="K71" s="664"/>
      <c r="L71" s="664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5" x14ac:dyDescent="0.15">
      <c r="A72" s="658" t="s">
        <v>156</v>
      </c>
      <c r="B72" s="666">
        <f>B30</f>
        <v>17.326559127743224</v>
      </c>
      <c r="C72" s="666">
        <f t="shared" ref="C72:L72" si="6">C30</f>
        <v>6.8948663863116906</v>
      </c>
      <c r="D72" s="666">
        <f t="shared" si="6"/>
        <v>9.4492205969205258</v>
      </c>
      <c r="E72" s="666">
        <f t="shared" si="6"/>
        <v>7.3581336714053549</v>
      </c>
      <c r="F72" s="666">
        <f t="shared" si="6"/>
        <v>7.1142241207474655</v>
      </c>
      <c r="G72" s="666">
        <f t="shared" si="6"/>
        <v>7.1371038750193918</v>
      </c>
      <c r="H72" s="666">
        <f t="shared" si="6"/>
        <v>14.689328842639853</v>
      </c>
      <c r="I72" s="667">
        <f t="shared" si="6"/>
        <v>13.787774488103139</v>
      </c>
      <c r="J72" s="667">
        <f t="shared" si="6"/>
        <v>9.4582538771258271</v>
      </c>
      <c r="K72" s="667">
        <f t="shared" si="6"/>
        <v>7.0984177545708036</v>
      </c>
      <c r="L72" s="667">
        <f t="shared" si="6"/>
        <v>5.9529138118051605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5" x14ac:dyDescent="0.15">
      <c r="A73" s="658" t="s">
        <v>157</v>
      </c>
      <c r="B73" s="666">
        <f>B47</f>
        <v>118.78141232755854</v>
      </c>
      <c r="C73" s="666">
        <f t="shared" ref="C73:L73" si="7">C47</f>
        <v>112.69445076901958</v>
      </c>
      <c r="D73" s="666">
        <f t="shared" si="7"/>
        <v>105.97941603330821</v>
      </c>
      <c r="E73" s="666">
        <f t="shared" si="7"/>
        <v>110.05728816714108</v>
      </c>
      <c r="F73" s="666">
        <f t="shared" si="7"/>
        <v>106.03334599394772</v>
      </c>
      <c r="G73" s="666">
        <f t="shared" si="7"/>
        <v>107.52224051054182</v>
      </c>
      <c r="H73" s="666">
        <f t="shared" si="7"/>
        <v>110.29978201097983</v>
      </c>
      <c r="I73" s="666">
        <f t="shared" si="7"/>
        <v>117.84644659737522</v>
      </c>
      <c r="J73" s="666">
        <f t="shared" si="7"/>
        <v>109.92019202583253</v>
      </c>
      <c r="K73" s="666">
        <f t="shared" si="7"/>
        <v>107.40317293011171</v>
      </c>
      <c r="L73" s="666">
        <f t="shared" si="7"/>
        <v>106.42423687569568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15" customHeight="1" x14ac:dyDescent="0.25">
      <c r="A74" s="654" t="s">
        <v>161</v>
      </c>
      <c r="B74" s="656"/>
      <c r="C74" s="656"/>
      <c r="D74" s="656"/>
      <c r="E74" s="656"/>
      <c r="F74" s="656"/>
      <c r="G74" s="656"/>
      <c r="H74" s="656"/>
      <c r="I74" s="664"/>
      <c r="J74" s="664"/>
      <c r="K74" s="664"/>
      <c r="L74" s="66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x14ac:dyDescent="0.15">
      <c r="A75" s="658" t="s">
        <v>156</v>
      </c>
      <c r="B75" s="659">
        <f>B31</f>
        <v>7.9527217420203158</v>
      </c>
      <c r="C75" s="659">
        <f t="shared" ref="C75:L75" si="8">C31</f>
        <v>9.6538039280896726</v>
      </c>
      <c r="D75" s="659">
        <f t="shared" si="8"/>
        <v>4.9795346696543277</v>
      </c>
      <c r="E75" s="659">
        <f t="shared" si="8"/>
        <v>6.6313252649218271</v>
      </c>
      <c r="F75" s="659">
        <f t="shared" si="8"/>
        <v>5.1821101309410693</v>
      </c>
      <c r="G75" s="659">
        <f t="shared" si="8"/>
        <v>4.52429785421117</v>
      </c>
      <c r="H75" s="659">
        <f t="shared" si="8"/>
        <v>8.0584213200017416</v>
      </c>
      <c r="I75" s="660">
        <f t="shared" si="8"/>
        <v>11.973324739526305</v>
      </c>
      <c r="J75" s="660">
        <f t="shared" si="8"/>
        <v>6.854908846255924</v>
      </c>
      <c r="K75" s="660">
        <f t="shared" si="8"/>
        <v>5.7015143032125337</v>
      </c>
      <c r="L75" s="660">
        <f t="shared" si="8"/>
        <v>4.2504406545989468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5" x14ac:dyDescent="0.15">
      <c r="A76" s="658" t="s">
        <v>157</v>
      </c>
      <c r="B76" s="659">
        <f>B49</f>
        <v>108.32344707372516</v>
      </c>
      <c r="C76" s="659">
        <f t="shared" ref="C76:L76" si="9">C49</f>
        <v>109.61811357074589</v>
      </c>
      <c r="D76" s="659">
        <f t="shared" si="9"/>
        <v>105.62446919041895</v>
      </c>
      <c r="E76" s="659">
        <f t="shared" si="9"/>
        <v>106.37177900495949</v>
      </c>
      <c r="F76" s="659">
        <f t="shared" si="9"/>
        <v>105.63690480574577</v>
      </c>
      <c r="G76" s="659">
        <f t="shared" si="9"/>
        <v>104.91287445889033</v>
      </c>
      <c r="H76" s="659">
        <f t="shared" si="9"/>
        <v>105.42512640314349</v>
      </c>
      <c r="I76" s="660">
        <f t="shared" si="9"/>
        <v>113.76168111647311</v>
      </c>
      <c r="J76" s="660">
        <f t="shared" si="9"/>
        <v>107.32987891899172</v>
      </c>
      <c r="K76" s="660">
        <f t="shared" si="9"/>
        <v>105.84030537909331</v>
      </c>
      <c r="L76" s="660">
        <f t="shared" si="9"/>
        <v>104.84099568128609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8.75" x14ac:dyDescent="0.25">
      <c r="A77" s="665" t="s">
        <v>162</v>
      </c>
      <c r="B77" s="656"/>
      <c r="C77" s="656"/>
      <c r="D77" s="656"/>
      <c r="E77" s="656"/>
      <c r="F77" s="656"/>
      <c r="G77" s="656"/>
      <c r="H77" s="656"/>
      <c r="I77" s="664"/>
      <c r="J77" s="664"/>
      <c r="K77" s="664"/>
      <c r="L77" s="664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5" x14ac:dyDescent="0.15">
      <c r="A78" s="658" t="s">
        <v>156</v>
      </c>
      <c r="B78" s="666">
        <f>B32</f>
        <v>8.3661946194931716</v>
      </c>
      <c r="C78" s="666">
        <f t="shared" ref="C78:L78" si="10">C32</f>
        <v>9.7513157686407936</v>
      </c>
      <c r="D78" s="666">
        <f t="shared" si="10"/>
        <v>4.8701685648299957</v>
      </c>
      <c r="E78" s="666">
        <f t="shared" si="10"/>
        <v>6.0156593165408054</v>
      </c>
      <c r="F78" s="666">
        <f t="shared" si="10"/>
        <v>5.0538033468524048</v>
      </c>
      <c r="G78" s="666">
        <f t="shared" si="10"/>
        <v>4.4267746821199836</v>
      </c>
      <c r="H78" s="666">
        <f t="shared" si="10"/>
        <v>7.9861470285140683</v>
      </c>
      <c r="I78" s="666">
        <f t="shared" si="10"/>
        <v>12.511254678305392</v>
      </c>
      <c r="J78" s="666">
        <f t="shared" si="10"/>
        <v>6.8790973539557712</v>
      </c>
      <c r="K78" s="666">
        <f t="shared" si="10"/>
        <v>5.1808841013887275</v>
      </c>
      <c r="L78" s="666">
        <f t="shared" si="10"/>
        <v>4.1429068209105822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5" x14ac:dyDescent="0.15">
      <c r="A79" s="658" t="s">
        <v>157</v>
      </c>
      <c r="B79" s="666">
        <f>'[3]ИПЦ-1к'!$T116</f>
        <v>107.73627830248995</v>
      </c>
      <c r="C79" s="666">
        <f>'[3]ИПЦ-1к'!$T149</f>
        <v>110.76810161329375</v>
      </c>
      <c r="D79" s="666">
        <f>'[3]ИПЦ-1к'!$T183</f>
        <v>105.39257806644488</v>
      </c>
      <c r="E79" s="666">
        <f>'[3]ИПЦ-1к'!$T217</f>
        <v>105.83005483598831</v>
      </c>
      <c r="F79" s="666">
        <f>'[3]ИПЦ-1к'!$T251</f>
        <v>105.47781799899857</v>
      </c>
      <c r="G79" s="666">
        <f>'[3]ИПЦ-1к'!$T286</f>
        <v>104.70936674242746</v>
      </c>
      <c r="H79" s="666">
        <f>'[3]ИПЦ-1к'!T321</f>
        <v>105.24303383555758</v>
      </c>
      <c r="I79" s="666">
        <f>'[3]ИПЦ-1к'!T356</f>
        <v>114.4584960785261</v>
      </c>
      <c r="J79" s="667">
        <f>'[3]ИПЦ-1к'!T391</f>
        <v>107.2767644352768</v>
      </c>
      <c r="K79" s="667">
        <f>'[3]ИПЦ-1к'!T424</f>
        <v>105.49499256241528</v>
      </c>
      <c r="L79" s="667">
        <f>'[3]ИПЦ-1к'!T457</f>
        <v>104.59659734956679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8.75" x14ac:dyDescent="0.25">
      <c r="A80" s="654" t="s">
        <v>163</v>
      </c>
      <c r="B80" s="656"/>
      <c r="C80" s="656"/>
      <c r="D80" s="656"/>
      <c r="E80" s="656"/>
      <c r="F80" s="656"/>
      <c r="G80" s="656"/>
      <c r="H80" s="656"/>
      <c r="I80" s="664"/>
      <c r="J80" s="664"/>
      <c r="K80" s="664"/>
      <c r="L80" s="664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5" x14ac:dyDescent="0.15">
      <c r="A81" s="658" t="s">
        <v>156</v>
      </c>
      <c r="B81" s="659">
        <f>B33</f>
        <v>15.942255620573789</v>
      </c>
      <c r="C81" s="659">
        <f t="shared" ref="C81:L81" si="11">C33</f>
        <v>11.613323526991934</v>
      </c>
      <c r="D81" s="659">
        <f t="shared" si="11"/>
        <v>8.0553032637110817</v>
      </c>
      <c r="E81" s="659">
        <f t="shared" si="11"/>
        <v>8.571989029549016</v>
      </c>
      <c r="F81" s="659">
        <f t="shared" si="11"/>
        <v>7.300460508252371</v>
      </c>
      <c r="G81" s="659">
        <f t="shared" si="11"/>
        <v>8.0545394961630734</v>
      </c>
      <c r="H81" s="659">
        <f t="shared" si="11"/>
        <v>10.453132355105851</v>
      </c>
      <c r="I81" s="660">
        <f t="shared" si="11"/>
        <v>10.411317785563952</v>
      </c>
      <c r="J81" s="660">
        <f t="shared" si="11"/>
        <v>7.4427555273063462</v>
      </c>
      <c r="K81" s="660">
        <f t="shared" si="11"/>
        <v>6.5721421721160453</v>
      </c>
      <c r="L81" s="660">
        <f t="shared" si="11"/>
        <v>6.4175873005980435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5" x14ac:dyDescent="0.15">
      <c r="A82" s="658" t="s">
        <v>157</v>
      </c>
      <c r="B82" s="659">
        <f>B51</f>
        <v>114.54045232398475</v>
      </c>
      <c r="C82" s="659">
        <f t="shared" ref="C82:L82" si="12">C51</f>
        <v>114.51453139439469</v>
      </c>
      <c r="D82" s="659">
        <f t="shared" si="12"/>
        <v>108.30708946764949</v>
      </c>
      <c r="E82" s="659">
        <f t="shared" si="12"/>
        <v>108.4362269183658</v>
      </c>
      <c r="F82" s="659">
        <f t="shared" si="12"/>
        <v>105.40523129814309</v>
      </c>
      <c r="G82" s="659">
        <f t="shared" si="12"/>
        <v>108.0944046529706</v>
      </c>
      <c r="H82" s="659">
        <f t="shared" si="12"/>
        <v>108.10902978214546</v>
      </c>
      <c r="I82" s="660">
        <f t="shared" si="12"/>
        <v>112.55523010583583</v>
      </c>
      <c r="J82" s="660">
        <f t="shared" si="12"/>
        <v>108.22658025105245</v>
      </c>
      <c r="K82" s="660">
        <f t="shared" si="12"/>
        <v>106.2175363682984</v>
      </c>
      <c r="L82" s="660">
        <f t="shared" si="12"/>
        <v>106.47024787677803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8.75" x14ac:dyDescent="0.25">
      <c r="A83" s="665" t="s">
        <v>164</v>
      </c>
      <c r="B83" s="656"/>
      <c r="C83" s="656"/>
      <c r="D83" s="656"/>
      <c r="E83" s="656"/>
      <c r="F83" s="656"/>
      <c r="G83" s="656"/>
      <c r="H83" s="656"/>
      <c r="I83" s="664"/>
      <c r="J83" s="664"/>
      <c r="K83" s="664"/>
      <c r="L83" s="664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5" x14ac:dyDescent="0.15">
      <c r="A84" s="658" t="s">
        <v>156</v>
      </c>
      <c r="B84" s="666">
        <f t="shared" ref="B84:L84" si="13">B34</f>
        <v>16.195054352873115</v>
      </c>
      <c r="C84" s="666">
        <f t="shared" si="13"/>
        <v>20.557973187010319</v>
      </c>
      <c r="D84" s="666">
        <f t="shared" si="13"/>
        <v>13.481851466346058</v>
      </c>
      <c r="E84" s="666">
        <f t="shared" si="13"/>
        <v>11.83899582991171</v>
      </c>
      <c r="F84" s="666">
        <f t="shared" si="13"/>
        <v>9.5736011311872602</v>
      </c>
      <c r="G84" s="666">
        <f t="shared" si="13"/>
        <v>9.600212630480101</v>
      </c>
      <c r="H84" s="666">
        <f t="shared" si="13"/>
        <v>9.888831441672977</v>
      </c>
      <c r="I84" s="667">
        <f t="shared" si="13"/>
        <v>10.765357379556363</v>
      </c>
      <c r="J84" s="667">
        <f t="shared" si="13"/>
        <v>5.3720019624580146</v>
      </c>
      <c r="K84" s="667">
        <f t="shared" si="13"/>
        <v>5.685388337130675</v>
      </c>
      <c r="L84" s="667">
        <f t="shared" si="13"/>
        <v>4.6256981093133049</v>
      </c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5" x14ac:dyDescent="0.15">
      <c r="A85" s="658" t="s">
        <v>157</v>
      </c>
      <c r="B85" s="666">
        <f t="shared" ref="B85:L85" si="14">B52</f>
        <v>115.60687848379099</v>
      </c>
      <c r="C85" s="666">
        <f t="shared" si="14"/>
        <v>120.34019517066315</v>
      </c>
      <c r="D85" s="666">
        <f t="shared" si="14"/>
        <v>114.03981361459724</v>
      </c>
      <c r="E85" s="666">
        <f t="shared" si="14"/>
        <v>112.23158952514119</v>
      </c>
      <c r="F85" s="666">
        <f t="shared" si="14"/>
        <v>104.5946844381124</v>
      </c>
      <c r="G85" s="666">
        <f t="shared" si="14"/>
        <v>110.25430222046508</v>
      </c>
      <c r="H85" s="666">
        <f t="shared" si="14"/>
        <v>108.73866723384673</v>
      </c>
      <c r="I85" s="667">
        <f t="shared" si="14"/>
        <v>111.89217601580945</v>
      </c>
      <c r="J85" s="667">
        <f t="shared" si="14"/>
        <v>107.47715122991136</v>
      </c>
      <c r="K85" s="667">
        <f t="shared" si="14"/>
        <v>106.02542901517964</v>
      </c>
      <c r="L85" s="667">
        <f t="shared" si="14"/>
        <v>105.14963780119035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8.75" x14ac:dyDescent="0.25">
      <c r="A86" s="665" t="s">
        <v>145</v>
      </c>
      <c r="B86" s="656"/>
      <c r="C86" s="656"/>
      <c r="D86" s="656"/>
      <c r="E86" s="656"/>
      <c r="F86" s="656"/>
      <c r="G86" s="656"/>
      <c r="H86" s="656"/>
      <c r="I86" s="664"/>
      <c r="J86" s="664"/>
      <c r="K86" s="664"/>
      <c r="L86" s="664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5" x14ac:dyDescent="0.15">
      <c r="A87" s="658" t="s">
        <v>156</v>
      </c>
      <c r="B87" s="666">
        <f>B35</f>
        <v>15.819050145146662</v>
      </c>
      <c r="C87" s="666">
        <f t="shared" ref="C87:L87" si="15">C35</f>
        <v>7.5783485295978039</v>
      </c>
      <c r="D87" s="666">
        <f t="shared" si="15"/>
        <v>5.310332035041796</v>
      </c>
      <c r="E87" s="666">
        <f t="shared" si="15"/>
        <v>6.978813771989735</v>
      </c>
      <c r="F87" s="666">
        <f t="shared" si="15"/>
        <v>6.1670146164665738</v>
      </c>
      <c r="G87" s="666">
        <f t="shared" si="15"/>
        <v>7.2755750271195438</v>
      </c>
      <c r="H87" s="666">
        <f t="shared" si="15"/>
        <v>10.725940461624063</v>
      </c>
      <c r="I87" s="666">
        <f t="shared" si="15"/>
        <v>10.240458770365834</v>
      </c>
      <c r="J87" s="666">
        <f t="shared" si="15"/>
        <v>8.525343164524827</v>
      </c>
      <c r="K87" s="666">
        <f t="shared" si="15"/>
        <v>7.0645048638503738</v>
      </c>
      <c r="L87" s="666">
        <f t="shared" si="15"/>
        <v>7.4219968286802356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s="198" customFormat="1" ht="16.5" x14ac:dyDescent="0.15">
      <c r="A88" s="661" t="s">
        <v>157</v>
      </c>
      <c r="B88" s="668">
        <f>B53</f>
        <v>114.02180506703145</v>
      </c>
      <c r="C88" s="668">
        <f t="shared" ref="C88:H88" si="16">C53</f>
        <v>111.88693858467092</v>
      </c>
      <c r="D88" s="668">
        <f t="shared" si="16"/>
        <v>105.3928070776947</v>
      </c>
      <c r="E88" s="668">
        <f t="shared" si="16"/>
        <v>106.60746352070862</v>
      </c>
      <c r="F88" s="668">
        <f t="shared" si="16"/>
        <v>105.82613708583418</v>
      </c>
      <c r="G88" s="668">
        <f t="shared" si="16"/>
        <v>107.0149150848049</v>
      </c>
      <c r="H88" s="668">
        <f t="shared" si="16"/>
        <v>107.76808678099874</v>
      </c>
      <c r="I88" s="669">
        <f>I53</f>
        <v>112.87528208609385</v>
      </c>
      <c r="J88" s="669">
        <f>J53</f>
        <v>108.65534569522571</v>
      </c>
      <c r="K88" s="669">
        <f>K53</f>
        <v>107.0901266734201</v>
      </c>
      <c r="L88" s="669">
        <f>L53</f>
        <v>107.21186138721366</v>
      </c>
      <c r="M88" s="591"/>
      <c r="N88" s="591"/>
      <c r="O88" s="592"/>
      <c r="P88" s="592"/>
      <c r="Q88" s="592"/>
      <c r="R88" s="592"/>
      <c r="S88" s="592"/>
      <c r="T88" s="592"/>
      <c r="U88" s="592"/>
      <c r="V88" s="592"/>
      <c r="W88" s="592"/>
      <c r="X88" s="592"/>
      <c r="Y88" s="592"/>
      <c r="Z88" s="592"/>
      <c r="AA88" s="592"/>
      <c r="AB88" s="592"/>
    </row>
    <row r="89" spans="1:28" ht="64.150000000000006" hidden="1" customHeight="1" x14ac:dyDescent="0.3">
      <c r="A89" s="670" t="s">
        <v>165</v>
      </c>
      <c r="B89" s="656"/>
      <c r="C89" s="656"/>
      <c r="D89" s="656"/>
      <c r="E89" s="656"/>
      <c r="F89" s="656"/>
      <c r="G89" s="656"/>
      <c r="H89" s="656"/>
      <c r="I89" s="664"/>
      <c r="J89" s="664"/>
      <c r="K89" s="664"/>
      <c r="L89" s="664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899999999999999" hidden="1" x14ac:dyDescent="0.2">
      <c r="A90" s="658" t="s">
        <v>156</v>
      </c>
      <c r="B90" s="659">
        <f>B36</f>
        <v>-7.0743843052033526</v>
      </c>
      <c r="C90" s="659">
        <f t="shared" ref="C90:L90" si="17">C36</f>
        <v>13.875603900487661</v>
      </c>
      <c r="D90" s="659">
        <f t="shared" si="17"/>
        <v>16.691137216102504</v>
      </c>
      <c r="E90" s="659">
        <f t="shared" si="17"/>
        <v>12.054233756497894</v>
      </c>
      <c r="F90" s="659">
        <f t="shared" si="17"/>
        <v>5.1466730898476101</v>
      </c>
      <c r="G90" s="659">
        <f t="shared" si="17"/>
        <v>3.5517814271796677</v>
      </c>
      <c r="H90" s="659">
        <f t="shared" si="17"/>
        <v>5.9149963970046571</v>
      </c>
      <c r="I90" s="660">
        <f t="shared" si="17"/>
        <v>11.244948471424806</v>
      </c>
      <c r="J90" s="660">
        <f t="shared" si="17"/>
        <v>6.7503518687678508</v>
      </c>
      <c r="K90" s="660">
        <f t="shared" si="17"/>
        <v>7.7292162820972408</v>
      </c>
      <c r="L90" s="660">
        <f t="shared" si="17"/>
        <v>5.584380483139654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899999999999999" hidden="1" x14ac:dyDescent="0.2">
      <c r="A91" s="658" t="s">
        <v>157</v>
      </c>
      <c r="B91" s="659">
        <f>B54</f>
        <v>122.02709376687066</v>
      </c>
      <c r="C91" s="659">
        <f t="shared" ref="C91:L91" si="18">C54</f>
        <v>94.935129032819134</v>
      </c>
      <c r="D91" s="659">
        <f t="shared" si="18"/>
        <v>112.23605505514274</v>
      </c>
      <c r="E91" s="659">
        <f t="shared" si="18"/>
        <v>117.75429280413501</v>
      </c>
      <c r="F91" s="659">
        <f t="shared" si="18"/>
        <v>106.81991916756451</v>
      </c>
      <c r="G91" s="659">
        <f t="shared" si="18"/>
        <v>103.28567654130619</v>
      </c>
      <c r="H91" s="659">
        <f t="shared" si="18"/>
        <v>106.05956571348986</v>
      </c>
      <c r="I91" s="660">
        <f t="shared" si="18"/>
        <v>112.60366708153336</v>
      </c>
      <c r="J91" s="660">
        <f t="shared" si="18"/>
        <v>109.51319567975008</v>
      </c>
      <c r="K91" s="660">
        <f t="shared" si="18"/>
        <v>109.07813497033261</v>
      </c>
      <c r="L91" s="660">
        <f t="shared" si="18"/>
        <v>104.49330745615475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54" hidden="1" x14ac:dyDescent="0.3">
      <c r="A92" s="671" t="s">
        <v>166</v>
      </c>
      <c r="B92" s="656"/>
      <c r="C92" s="656"/>
      <c r="D92" s="656"/>
      <c r="E92" s="656"/>
      <c r="F92" s="656"/>
      <c r="G92" s="656"/>
      <c r="H92" s="656"/>
      <c r="I92" s="664"/>
      <c r="J92" s="664"/>
      <c r="K92" s="664"/>
      <c r="L92" s="664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899999999999999" hidden="1" x14ac:dyDescent="0.2">
      <c r="A93" s="658" t="s">
        <v>156</v>
      </c>
      <c r="B93" s="659">
        <f>B37</f>
        <v>2.7461835658120606</v>
      </c>
      <c r="C93" s="659">
        <f t="shared" ref="C93:L93" si="19">C37</f>
        <v>8.8296639321621342</v>
      </c>
      <c r="D93" s="659">
        <f t="shared" si="19"/>
        <v>16.378501237856554</v>
      </c>
      <c r="E93" s="659">
        <f t="shared" si="19"/>
        <v>9.9130484398268521</v>
      </c>
      <c r="F93" s="659">
        <f t="shared" si="19"/>
        <v>3.8624576768149002</v>
      </c>
      <c r="G93" s="659">
        <f t="shared" si="19"/>
        <v>3.4446656605501289</v>
      </c>
      <c r="H93" s="659">
        <f t="shared" si="19"/>
        <v>6.0891292153874872</v>
      </c>
      <c r="I93" s="660">
        <f t="shared" si="19"/>
        <v>12.371930957618886</v>
      </c>
      <c r="J93" s="660">
        <f t="shared" si="19"/>
        <v>6.4015624867890466</v>
      </c>
      <c r="K93" s="660">
        <f t="shared" si="19"/>
        <v>6.5972618997194985</v>
      </c>
      <c r="L93" s="660">
        <f t="shared" si="19"/>
        <v>5.5296912147926349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899999999999999" hidden="1" x14ac:dyDescent="0.2">
      <c r="A94" s="658" t="s">
        <v>157</v>
      </c>
      <c r="B94" s="659">
        <f>B55</f>
        <v>121.52301170511161</v>
      </c>
      <c r="C94" s="659">
        <f t="shared" ref="C94:L94" si="20">C55</f>
        <v>97.547970986321332</v>
      </c>
      <c r="D94" s="659">
        <f t="shared" si="20"/>
        <v>112.39841671742801</v>
      </c>
      <c r="E94" s="659">
        <f t="shared" si="20"/>
        <v>115.51292308445693</v>
      </c>
      <c r="F94" s="659">
        <f t="shared" si="20"/>
        <v>104.28591964326807</v>
      </c>
      <c r="G94" s="659">
        <f t="shared" si="20"/>
        <v>103.27707881698301</v>
      </c>
      <c r="H94" s="659">
        <f t="shared" si="20"/>
        <v>105.19974142409644</v>
      </c>
      <c r="I94" s="660">
        <f t="shared" si="20"/>
        <v>113.04748698028438</v>
      </c>
      <c r="J94" s="660">
        <f t="shared" si="20"/>
        <v>106.35776787043758</v>
      </c>
      <c r="K94" s="660">
        <f t="shared" si="20"/>
        <v>107.05665266630595</v>
      </c>
      <c r="L94" s="660">
        <f t="shared" si="20"/>
        <v>105.86399388338749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36" hidden="1" x14ac:dyDescent="0.3">
      <c r="A95" s="665" t="s">
        <v>167</v>
      </c>
      <c r="B95" s="656"/>
      <c r="C95" s="656"/>
      <c r="D95" s="656"/>
      <c r="E95" s="656"/>
      <c r="F95" s="656"/>
      <c r="G95" s="656"/>
      <c r="H95" s="656"/>
      <c r="I95" s="664"/>
      <c r="J95" s="664"/>
      <c r="K95" s="664"/>
      <c r="L95" s="664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899999999999999" hidden="1" x14ac:dyDescent="0.2">
      <c r="A96" s="658" t="s">
        <v>156</v>
      </c>
      <c r="B96" s="659">
        <f>B38</f>
        <v>11.655747248684392</v>
      </c>
      <c r="C96" s="659">
        <f t="shared" ref="C96:L96" si="21">C38</f>
        <v>2.1746639077545638</v>
      </c>
      <c r="D96" s="659">
        <f t="shared" si="21"/>
        <v>14.715169467950389</v>
      </c>
      <c r="E96" s="659">
        <f t="shared" si="21"/>
        <v>6.6030981690910977</v>
      </c>
      <c r="F96" s="659">
        <f t="shared" si="21"/>
        <v>3.149</v>
      </c>
      <c r="G96" s="659">
        <f t="shared" si="21"/>
        <v>1.2463826811751204</v>
      </c>
      <c r="H96" s="659">
        <f t="shared" si="21"/>
        <v>7.4267260177336851</v>
      </c>
      <c r="I96" s="660">
        <f t="shared" si="21"/>
        <v>13.885070079339613</v>
      </c>
      <c r="J96" s="660">
        <f t="shared" si="21"/>
        <v>6.1818780067360848</v>
      </c>
      <c r="K96" s="660">
        <f t="shared" si="21"/>
        <v>5.7472250322681475</v>
      </c>
      <c r="L96" s="660">
        <f t="shared" si="21"/>
        <v>5.0709953038746534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899999999999999" hidden="1" x14ac:dyDescent="0.2">
      <c r="A97" s="661" t="s">
        <v>157</v>
      </c>
      <c r="B97" s="662">
        <f>B56</f>
        <v>119.51135248706255</v>
      </c>
      <c r="C97" s="662">
        <f t="shared" ref="C97:L97" si="22">C56</f>
        <v>99.677386842273137</v>
      </c>
      <c r="D97" s="662">
        <f t="shared" si="22"/>
        <v>109.75954679670741</v>
      </c>
      <c r="E97" s="662">
        <f t="shared" si="22"/>
        <v>112.59521413368051</v>
      </c>
      <c r="F97" s="662">
        <f t="shared" si="22"/>
        <v>102.81913644929142</v>
      </c>
      <c r="G97" s="662">
        <f t="shared" si="22"/>
        <v>102.03320720836243</v>
      </c>
      <c r="H97" s="662">
        <f t="shared" si="22"/>
        <v>103.82437233718245</v>
      </c>
      <c r="I97" s="663">
        <f t="shared" si="22"/>
        <v>114.37302180233844</v>
      </c>
      <c r="J97" s="663">
        <f t="shared" si="22"/>
        <v>107.50213455065369</v>
      </c>
      <c r="K97" s="663">
        <f t="shared" si="22"/>
        <v>105.71153177598345</v>
      </c>
      <c r="L97" s="663">
        <f t="shared" si="22"/>
        <v>105.40019450793116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15">
      <c r="A98" s="4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15">
      <c r="A99" s="4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15">
      <c r="A100" s="4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15">
      <c r="A101" s="4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15">
      <c r="A102" s="4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15">
      <c r="A103" s="4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15">
      <c r="A104" s="4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15">
      <c r="A105" s="4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15">
      <c r="A106" s="4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15">
      <c r="A107" s="4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15">
      <c r="A108" s="4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15">
      <c r="A109" s="4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15">
      <c r="A110" s="4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15">
      <c r="A111" s="4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15">
      <c r="A112" s="4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15">
      <c r="A113" s="4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15">
      <c r="A114" s="4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15">
      <c r="A115" s="4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15">
      <c r="A116" s="4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15">
      <c r="A117" s="4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15">
      <c r="A118" s="4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15">
      <c r="A119" s="4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15">
      <c r="A120" s="4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15">
      <c r="A121" s="4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15">
      <c r="A122" s="4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15">
      <c r="A123" s="4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15">
      <c r="A124" s="4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15">
      <c r="A125" s="4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15">
      <c r="A126" s="4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15">
      <c r="A127" s="4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15">
      <c r="A128" s="4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15">
      <c r="A129" s="4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15">
      <c r="A130" s="4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15">
      <c r="A131" s="4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15">
      <c r="A132" s="4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15">
      <c r="A133" s="4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15">
      <c r="A134" s="4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15">
      <c r="A135" s="4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15">
      <c r="A136" s="4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15">
      <c r="A137" s="4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15">
      <c r="A138" s="4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15">
      <c r="A139" s="4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15">
      <c r="A140" s="4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15">
      <c r="A141" s="4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15">
      <c r="A142" s="4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15">
      <c r="A143" s="4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15">
      <c r="A144" s="4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15">
      <c r="A145" s="4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15">
      <c r="A146" s="4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15">
      <c r="A147" s="4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15">
      <c r="A148" s="4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15">
      <c r="A149" s="4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15">
      <c r="A150" s="4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15">
      <c r="A151" s="4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15">
      <c r="A152" s="4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15">
      <c r="A153" s="4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15">
      <c r="A154" s="4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15">
      <c r="A155" s="4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15">
      <c r="A156" s="4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15">
      <c r="A157" s="4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15">
      <c r="A158" s="4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15">
      <c r="A159" s="4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15">
      <c r="A160" s="4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15">
      <c r="A161" s="4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15">
      <c r="A162" s="4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15">
      <c r="A163" s="4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15">
      <c r="A164" s="4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15">
      <c r="A165" s="4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15">
      <c r="A166" s="4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15">
      <c r="A167" s="4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15">
      <c r="A168" s="4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15">
      <c r="A169" s="4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15">
      <c r="A170" s="4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15">
      <c r="A171" s="4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15">
      <c r="A172" s="4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15">
      <c r="A173" s="4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15">
      <c r="A174" s="4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15">
      <c r="A175" s="4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15">
      <c r="A176" s="4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15">
      <c r="A177" s="4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15">
      <c r="A178" s="4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15">
      <c r="A179" s="4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15">
      <c r="A180" s="4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15">
      <c r="A181" s="4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15">
      <c r="A182" s="4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15">
      <c r="A183" s="4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15">
      <c r="A184" s="4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15">
      <c r="A185" s="4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15">
      <c r="A186" s="4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15">
      <c r="A187" s="4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15">
      <c r="A188" s="4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15">
      <c r="A189" s="4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15">
      <c r="A190" s="4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15">
      <c r="A191" s="4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15">
      <c r="A192" s="4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15">
      <c r="A193" s="4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15">
      <c r="A194" s="4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15">
      <c r="A195" s="4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15">
      <c r="A196" s="4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15">
      <c r="A197" s="4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15">
      <c r="A198" s="4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15">
      <c r="A199" s="4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15">
      <c r="A200" s="4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15">
      <c r="A201" s="4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15">
      <c r="A202" s="4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15">
      <c r="A203" s="4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15">
      <c r="A204" s="4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15">
      <c r="A205" s="4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15">
      <c r="A206" s="4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15">
      <c r="A207" s="4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15">
      <c r="A208" s="4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15">
      <c r="A209" s="4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15">
      <c r="A210" s="4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15">
      <c r="A211" s="4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15">
      <c r="A212" s="4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15">
      <c r="A213" s="4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15">
      <c r="A214" s="4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15">
      <c r="A215" s="4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15">
      <c r="A216" s="4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15">
      <c r="A217" s="4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15">
      <c r="A218" s="4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15">
      <c r="A219" s="4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15">
      <c r="A220" s="4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15">
      <c r="A221" s="4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15">
      <c r="A222" s="4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15">
      <c r="A223" s="4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15">
      <c r="A224" s="4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15">
      <c r="A225" s="4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15">
      <c r="A226" s="4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15">
      <c r="A227" s="4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15">
      <c r="A228" s="4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15">
      <c r="A229" s="4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15">
      <c r="A230" s="4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15">
      <c r="A231" s="4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15">
      <c r="A232" s="4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15">
      <c r="A233" s="4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15">
      <c r="A234" s="4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15">
      <c r="A235" s="4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15">
      <c r="A236" s="4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15">
      <c r="A237" s="4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15">
      <c r="A238" s="4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15">
      <c r="A239" s="4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15">
      <c r="A240" s="4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15">
      <c r="A241" s="4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15">
      <c r="A242" s="4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15">
      <c r="A243" s="4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15">
      <c r="A244" s="4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15">
      <c r="A245" s="4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15">
      <c r="A246" s="4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15">
      <c r="A247" s="4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15">
      <c r="A248" s="4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15">
      <c r="A249" s="4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15">
      <c r="A250" s="4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15">
      <c r="A251" s="4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15">
      <c r="A252" s="4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15">
      <c r="A253" s="4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15">
      <c r="A254" s="4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15">
      <c r="A255" s="4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15">
      <c r="A256" s="4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15">
      <c r="A257" s="4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15">
      <c r="A258" s="4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15">
      <c r="A259" s="4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15">
      <c r="A260" s="4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15">
      <c r="A261" s="4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15">
      <c r="A262" s="4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15">
      <c r="A263" s="4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15">
      <c r="A264" s="4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15">
      <c r="A265" s="4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15">
      <c r="A266" s="4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15">
      <c r="A267" s="4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15">
      <c r="A268" s="4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15">
      <c r="A269" s="4"/>
      <c r="E269" s="470"/>
      <c r="F269" s="470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15">
      <c r="A270" s="4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15">
      <c r="A271" s="4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15">
      <c r="A272" s="4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15">
      <c r="A273" s="4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15">
      <c r="A274" s="4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15">
      <c r="A275" s="4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15">
      <c r="A276" s="4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15">
      <c r="A277" s="4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15">
      <c r="A278" s="4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15">
      <c r="A279" s="4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15">
      <c r="A280" s="4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15">
      <c r="A281" s="4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15">
      <c r="A282" s="4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15">
      <c r="A283" s="4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15">
      <c r="A284" s="4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15">
      <c r="A285" s="4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15">
      <c r="A286" s="4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15">
      <c r="A287" s="4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15">
      <c r="A288" s="4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15">
      <c r="A289" s="4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15">
      <c r="A290" s="4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15">
      <c r="A291" s="4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15">
      <c r="A292" s="4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15">
      <c r="A293" s="4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15">
      <c r="A294" s="4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15">
      <c r="A295" s="4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15">
      <c r="A296" s="4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15">
      <c r="A297" s="4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15">
      <c r="A298" s="4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15">
      <c r="A299" s="4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15">
      <c r="A300" s="4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15">
      <c r="A301" s="4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15">
      <c r="A302" s="4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15">
      <c r="A303" s="4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15">
      <c r="A304" s="4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15">
      <c r="A305" s="4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15">
      <c r="A306" s="4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15">
      <c r="A307" s="4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15">
      <c r="A308" s="4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15">
      <c r="A309" s="4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15">
      <c r="A310" s="4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15">
      <c r="A311" s="4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15">
      <c r="A312" s="4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15">
      <c r="A313" s="4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15">
      <c r="A314" s="4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15">
      <c r="A315" s="4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15">
      <c r="A316" s="4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15">
      <c r="A317" s="4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15">
      <c r="A318" s="4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15">
      <c r="A319" s="4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15">
      <c r="A320" s="4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15">
      <c r="A321" s="4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15">
      <c r="A322" s="4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15">
      <c r="A323" s="4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15">
      <c r="A324" s="4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15">
      <c r="A325" s="4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15">
      <c r="A326" s="4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15">
      <c r="A327" s="4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15">
      <c r="A328" s="4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15">
      <c r="A329" s="4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15">
      <c r="A330" s="4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15">
      <c r="A331" s="4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15">
      <c r="A332" s="4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15">
      <c r="A333" s="4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15">
      <c r="A334" s="4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15">
      <c r="A335" s="4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15">
      <c r="A336" s="4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15">
      <c r="A337" s="4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15">
      <c r="A338" s="4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15">
      <c r="A339" s="4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15">
      <c r="A340" s="4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15">
      <c r="A341" s="4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15">
      <c r="A342" s="4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15">
      <c r="A343" s="4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15">
      <c r="A344" s="4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15">
      <c r="A345" s="4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15">
      <c r="A346" s="4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15">
      <c r="A347" s="4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15">
      <c r="A348" s="4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15">
      <c r="A349" s="4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15">
      <c r="A350" s="4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15">
      <c r="A351" s="4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15">
      <c r="A352" s="4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15">
      <c r="A353" s="4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15">
      <c r="A354" s="4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15">
      <c r="A355" s="4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15">
      <c r="A356" s="4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15">
      <c r="A357" s="4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15">
      <c r="A358" s="4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15">
      <c r="A359" s="4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15">
      <c r="A360" s="4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15">
      <c r="A361" s="4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15">
      <c r="A362" s="4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15">
      <c r="A363" s="4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15">
      <c r="A364" s="4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15">
      <c r="A365" s="4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15">
      <c r="A366" s="4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15">
      <c r="A367" s="4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15">
      <c r="A368" s="4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15">
      <c r="A369" s="4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15">
      <c r="A370" s="4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15">
      <c r="A371" s="4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15">
      <c r="A372" s="4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15">
      <c r="A373" s="4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15">
      <c r="A374" s="4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15">
      <c r="A375" s="4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15">
      <c r="A376" s="4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15">
      <c r="A377" s="4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15">
      <c r="A378" s="4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15">
      <c r="A379" s="4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15">
      <c r="A380" s="4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15">
      <c r="A381" s="4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15">
      <c r="A382" s="4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15">
      <c r="A383" s="4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15">
      <c r="A384" s="4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15">
      <c r="A385" s="4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15">
      <c r="A386" s="4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15">
      <c r="A387" s="4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15">
      <c r="A388" s="4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15">
      <c r="A389" s="4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15">
      <c r="A390" s="4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15">
      <c r="A391" s="4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15">
      <c r="A392" s="4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15">
      <c r="A393" s="4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15">
      <c r="A394" s="4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15">
      <c r="A395" s="4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15">
      <c r="A396" s="4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15">
      <c r="A397" s="4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15">
      <c r="A398" s="4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15">
      <c r="A399" s="4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15">
      <c r="A400" s="4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15">
      <c r="A401" s="4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15">
      <c r="A402" s="4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15">
      <c r="A403" s="4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15">
      <c r="A404" s="4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15">
      <c r="A405" s="4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15">
      <c r="A406" s="4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15">
      <c r="A407" s="4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15">
      <c r="A408" s="4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15">
      <c r="A409" s="4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15">
      <c r="A410" s="4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15">
      <c r="A411" s="4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15">
      <c r="A412" s="4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15">
      <c r="A413" s="4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15">
      <c r="A414" s="4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15">
      <c r="A415" s="4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15">
      <c r="A416" s="4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15">
      <c r="A417" s="4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15">
      <c r="A418" s="4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15">
      <c r="A419" s="4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15">
      <c r="A420" s="4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15">
      <c r="A421" s="4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15">
      <c r="A422" s="4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15">
      <c r="A423" s="4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15">
      <c r="A424" s="4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15">
      <c r="A425" s="4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15">
      <c r="A426" s="4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15">
      <c r="A427" s="4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15">
      <c r="A428" s="4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15">
      <c r="A429" s="4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15">
      <c r="A430" s="4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15">
      <c r="A431" s="4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15">
      <c r="A432" s="4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15">
      <c r="A433" s="4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15">
      <c r="A434" s="4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15">
      <c r="A435" s="4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15">
      <c r="A436" s="4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15">
      <c r="A437" s="4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15">
      <c r="A438" s="4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15">
      <c r="A439" s="4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15">
      <c r="A440" s="4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15">
      <c r="A441" s="4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15">
      <c r="A442" s="4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15">
      <c r="A443" s="4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15">
      <c r="A444" s="4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15">
      <c r="A445" s="4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15">
      <c r="A446" s="4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15">
      <c r="A447" s="4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15">
      <c r="A448" s="4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15">
      <c r="A449" s="4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15">
      <c r="A450" s="4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15">
      <c r="A451" s="4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15">
      <c r="A452" s="4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15">
      <c r="A453" s="4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15">
      <c r="A454" s="4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15">
      <c r="A455" s="4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15">
      <c r="A456" s="4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15">
      <c r="A457" s="4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15">
      <c r="A458" s="4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15">
      <c r="A459" s="4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15">
      <c r="A460" s="4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15">
      <c r="A461" s="4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15">
      <c r="A462" s="4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15">
      <c r="A463" s="4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15">
      <c r="A464" s="4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15">
      <c r="A465" s="4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15">
      <c r="A466" s="4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15">
      <c r="A467" s="4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15">
      <c r="A468" s="4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15">
      <c r="A469" s="4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15">
      <c r="A470" s="4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15">
      <c r="A471" s="4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15">
      <c r="A472" s="4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15">
      <c r="A473" s="4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15">
      <c r="A474" s="4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15">
      <c r="A475" s="4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15">
      <c r="A476" s="4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15">
      <c r="A477" s="4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15">
      <c r="A478" s="4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15">
      <c r="A479" s="4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15">
      <c r="A480" s="4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15">
      <c r="A481" s="4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15">
      <c r="A482" s="4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15">
      <c r="A483" s="4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15">
      <c r="A484" s="4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15">
      <c r="A485" s="4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15">
      <c r="A486" s="4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15">
      <c r="A487" s="4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15">
      <c r="A488" s="4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15">
      <c r="A489" s="4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15">
      <c r="A490" s="4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15">
      <c r="A491" s="4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15">
      <c r="A492" s="4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15">
      <c r="A493" s="4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15">
      <c r="A494" s="4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15">
      <c r="A495" s="4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15">
      <c r="A496" s="4"/>
      <c r="E496" s="470"/>
      <c r="F496" s="470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15">
      <c r="A497" s="4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15">
      <c r="A498" s="4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15">
      <c r="A499" s="4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15">
      <c r="A500" s="4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15">
      <c r="A501" s="4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15">
      <c r="A502" s="4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15">
      <c r="A503" s="4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15">
      <c r="A504" s="4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15">
      <c r="A505" s="4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15">
      <c r="A506" s="4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15">
      <c r="A507" s="4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15">
      <c r="A508" s="4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15">
      <c r="A509" s="4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15">
      <c r="A510" s="4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15">
      <c r="A511" s="4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15">
      <c r="A512" s="4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15">
      <c r="A513" s="4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15">
      <c r="A514" s="4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15">
      <c r="A515" s="4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15">
      <c r="A516" s="4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15">
      <c r="A517" s="4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15">
      <c r="A518" s="4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15">
      <c r="A519" s="4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15">
      <c r="A520" s="4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15">
      <c r="A521" s="4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15">
      <c r="A522" s="4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15">
      <c r="A523" s="4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15">
      <c r="A524" s="4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15">
      <c r="A525" s="4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15">
      <c r="A526" s="4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15">
      <c r="A527" s="4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15">
      <c r="A528" s="4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15">
      <c r="A529" s="4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15">
      <c r="A530" s="4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15">
      <c r="A531" s="4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15">
      <c r="A532" s="4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15">
      <c r="A533" s="4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15">
      <c r="A534" s="4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15">
      <c r="A535" s="4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15">
      <c r="A536" s="4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15">
      <c r="A537" s="4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15">
      <c r="A538" s="4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15">
      <c r="A539" s="4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15">
      <c r="A540" s="4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15">
      <c r="A541" s="4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15">
      <c r="A542" s="4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15">
      <c r="A543" s="4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15">
      <c r="A544" s="4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15">
      <c r="A545" s="4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15">
      <c r="A546" s="4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15">
      <c r="A547" s="4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15">
      <c r="A548" s="4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15">
      <c r="A549" s="4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15">
      <c r="A550" s="4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15">
      <c r="A551" s="4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15">
      <c r="A552" s="4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15">
      <c r="A553" s="4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15">
      <c r="A554" s="4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15">
      <c r="A555" s="4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15">
      <c r="A556" s="4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15">
      <c r="A557" s="4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15">
      <c r="A558" s="4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15">
      <c r="A559" s="4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15">
      <c r="A560" s="4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15">
      <c r="A561" s="4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15">
      <c r="A562" s="4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15">
      <c r="A563" s="4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15">
      <c r="A564" s="4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15">
      <c r="A565" s="4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15">
      <c r="A566" s="4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15">
      <c r="A567" s="4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15">
      <c r="A568" s="4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15">
      <c r="A569" s="4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15">
      <c r="A570" s="4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15">
      <c r="A571" s="4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15">
      <c r="A572" s="4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15">
      <c r="A573" s="4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15">
      <c r="A574" s="4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15">
      <c r="A575" s="4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15">
      <c r="A576" s="4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15">
      <c r="A577" s="4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15">
      <c r="A578" s="4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15">
      <c r="A579" s="4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15">
      <c r="A580" s="4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15">
      <c r="A581" s="4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15">
      <c r="A582" s="4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15">
      <c r="A583" s="4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15">
      <c r="A584" s="4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15">
      <c r="A585" s="4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15">
      <c r="A586" s="4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15">
      <c r="A587" s="4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15">
      <c r="A588" s="4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15">
      <c r="A589" s="4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15">
      <c r="A590" s="4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15">
      <c r="A591" s="4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15">
      <c r="A592" s="4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15">
      <c r="A593" s="4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15">
      <c r="A594" s="4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15">
      <c r="A595" s="4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15">
      <c r="A596" s="4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15">
      <c r="A597" s="4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15">
      <c r="A598" s="4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15">
      <c r="A599" s="4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15">
      <c r="A600" s="4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15">
      <c r="A601" s="4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15">
      <c r="A602" s="4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15">
      <c r="A603" s="4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15">
      <c r="A604" s="4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15">
      <c r="A605" s="4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15">
      <c r="A606" s="4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15">
      <c r="A607" s="4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15">
      <c r="A608" s="4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15">
      <c r="A609" s="4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15">
      <c r="A610" s="4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15">
      <c r="A611" s="4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15">
      <c r="A612" s="4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15">
      <c r="A613" s="4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15">
      <c r="A614" s="4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15">
      <c r="A615" s="4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15">
      <c r="A616" s="4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15">
      <c r="A617" s="4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15">
      <c r="A618" s="4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15">
      <c r="A619" s="4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15">
      <c r="A620" s="4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15">
      <c r="A621" s="4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15">
      <c r="A622" s="4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15">
      <c r="A623" s="4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15">
      <c r="A624" s="4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15">
      <c r="A625" s="4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15">
      <c r="A626" s="4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15">
      <c r="A627" s="4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15">
      <c r="A628" s="4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15">
      <c r="A629" s="4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15">
      <c r="A630" s="4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15">
      <c r="A631" s="4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15">
      <c r="A632" s="4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15">
      <c r="A633" s="4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15">
      <c r="A634" s="4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15">
      <c r="A635" s="4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15">
      <c r="A636" s="4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15">
      <c r="A637" s="4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</sheetData>
  <mergeCells count="13">
    <mergeCell ref="B61:H61"/>
    <mergeCell ref="J61:L61"/>
    <mergeCell ref="F24:H24"/>
    <mergeCell ref="J24:L24"/>
    <mergeCell ref="B25:L25"/>
    <mergeCell ref="B42:H42"/>
    <mergeCell ref="J42:L42"/>
    <mergeCell ref="Y42:AB42"/>
    <mergeCell ref="AC42:AF42"/>
    <mergeCell ref="B43:L43"/>
    <mergeCell ref="A58:L58"/>
    <mergeCell ref="B59:L59"/>
    <mergeCell ref="A41:A42"/>
  </mergeCells>
  <printOptions horizontalCentered="1" verticalCentered="1" gridLines="1"/>
  <pageMargins left="0" right="0" top="0.19685039370078741" bottom="0" header="0" footer="0"/>
  <pageSetup paperSize="9" orientation="landscape" verticalDpi="300" r:id="rId1"/>
  <headerFooter alignWithMargins="0"/>
  <rowBreaks count="1" manualBreakCount="1">
    <brk id="57" max="11" man="1"/>
  </rowBreaks>
  <colBreaks count="1" manualBreakCount="1">
    <brk id="14" min="1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пч1-def</vt:lpstr>
      <vt:lpstr>пч1-СPI</vt:lpstr>
      <vt:lpstr>'пч1-def'!Заголовки_для_печати</vt:lpstr>
      <vt:lpstr>'пч1-def'!Область_печати</vt:lpstr>
      <vt:lpstr>'пч1-СPI'!Область_печати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Нахимовская Евгения Марковна</dc:creator>
  <cp:lastModifiedBy>Тузов Константин Александрович</cp:lastModifiedBy>
  <cp:lastPrinted>2015-10-12T16:16:30Z</cp:lastPrinted>
  <dcterms:created xsi:type="dcterms:W3CDTF">2015-09-28T11:23:30Z</dcterms:created>
  <dcterms:modified xsi:type="dcterms:W3CDTF">2015-10-12T16:41:22Z</dcterms:modified>
</cp:coreProperties>
</file>