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8800" windowHeight="12045"/>
  </bookViews>
  <sheets>
    <sheet name="дефляторы " sheetId="3" r:id="rId1"/>
    <sheet name="ПРИМЕР" sheetId="2" r:id="rId2"/>
    <sheet name="Лист1" sheetId="1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inf2007">#REF!</definedName>
    <definedName name="_inf2008">#REF!</definedName>
    <definedName name="_inf2009">#REF!</definedName>
    <definedName name="_inf2010">#REF!</definedName>
    <definedName name="_inf2011">#REF!</definedName>
    <definedName name="_inf2012">#REF!</definedName>
    <definedName name="_inf2013">#REF!</definedName>
    <definedName name="_inf2014">#REF!</definedName>
    <definedName name="_inf2015">#REF!</definedName>
    <definedName name="ColLastYearFB">[2]ФедД!$AH$17</definedName>
    <definedName name="ColLastYearFB1">[3]Управление!$AF$17</definedName>
    <definedName name="ColThisYearFB">[2]ФедД!$AG$17</definedName>
    <definedName name="PeriodLastYearName">[2]ФедД!$AH$20</definedName>
    <definedName name="PeriodThisYearName">[2]ФедД!$AG$20</definedName>
    <definedName name="short">[4]!short</definedName>
    <definedName name="title">'[5]Огл. Графиков'!$B$2:$B$31</definedName>
    <definedName name="Вып_ОФ_с_пц">[5]рабочий!$Y$202:$AP$224</definedName>
    <definedName name="Вып_с_новых_ОФ">[5]рабочий!$Y$277:$AP$299</definedName>
    <definedName name="Выход">[6]Управление!$AF$20</definedName>
    <definedName name="год1">#REF!</definedName>
    <definedName name="График">"Диагр. 4"</definedName>
    <definedName name="Дефл_ц_пред_год">'[5]Текущие цены'!$AT$36:$BK$58</definedName>
    <definedName name="Дефлятор_годовой">'[5]Текущие цены'!$Y$4:$AP$27</definedName>
    <definedName name="Дефлятор_цепной">'[5]Текущие цены'!$Y$36:$AP$58</definedName>
    <definedName name="новые_ОФ_2003">[5]рабочий!$F$305:$W$327</definedName>
    <definedName name="новые_ОФ_2004">[5]рабочий!$F$335:$W$357</definedName>
    <definedName name="новые_ОФ_а_всего">[5]рабочий!$F$767:$V$789</definedName>
    <definedName name="новые_ОФ_всего">[5]рабочий!$F$1331:$V$1353</definedName>
    <definedName name="новые_ОФ_п_всего">[5]рабочий!$F$1293:$V$1315</definedName>
    <definedName name="окраска_05">[5]окраска!$C$7:$Z$30</definedName>
    <definedName name="окраска_06">[5]окраска!$C$35:$Z$58</definedName>
    <definedName name="окраска_07">[5]окраска!$C$63:$Z$86</definedName>
    <definedName name="окраска_08">[5]окраска!$C$91:$Z$114</definedName>
    <definedName name="окраска_09">[5]окраска!$C$119:$Z$142</definedName>
    <definedName name="окраска_10">[5]окраска!$C$147:$Z$170</definedName>
    <definedName name="окраска_11">[5]окраска!$C$175:$Z$198</definedName>
    <definedName name="окраска_12">[5]окраска!$C$203:$Z$226</definedName>
    <definedName name="окраска_13">[5]окраска!$C$231:$Z$254</definedName>
    <definedName name="окраска_14">[5]окраска!$C$259:$Z$282</definedName>
    <definedName name="окраска_15">[5]окраска!$C$287:$Z$310</definedName>
    <definedName name="ОФ_а_с_пц">[5]рабочий!$CI$121:$CY$143</definedName>
    <definedName name="ПОКАЗАТЕЛИ_ДОЛГОСР.ПРОГНОЗА">'[8]2002(v2)'!#REF!</definedName>
    <definedName name="приб">[9]Управление!$AE$20</definedName>
    <definedName name="прибвб2">[9]Управление!$AF$20</definedName>
    <definedName name="Прогноз_Вып_пц">[5]рабочий!$Y$240:$AP$262</definedName>
    <definedName name="суда">[4]!суда</definedName>
    <definedName name="фо_а_н_пц">[5]рабочий!$AR$240:$BI$263</definedName>
    <definedName name="фо_а_с_пц">[5]рабочий!$AS$202:$BI$224</definedName>
    <definedName name="фо_н_03">[5]рабочий!$X$305:$X$327</definedName>
    <definedName name="фо_н_04">[5]рабочий!$X$335:$X$357</definedName>
    <definedName name="ыяпр">[4]!ыяпр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3" l="1"/>
  <c r="B31" i="3"/>
  <c r="C29" i="3"/>
  <c r="B29" i="3"/>
  <c r="C27" i="3"/>
  <c r="B27" i="3"/>
  <c r="C25" i="3"/>
  <c r="B25" i="3"/>
  <c r="C23" i="3"/>
  <c r="B23" i="3"/>
  <c r="C21" i="3"/>
  <c r="B21" i="3"/>
  <c r="C20" i="3"/>
  <c r="C32" i="3" s="1"/>
  <c r="B20" i="3"/>
  <c r="B32" i="3" s="1"/>
  <c r="F7" i="2"/>
  <c r="F6" i="2"/>
  <c r="B22" i="3" l="1"/>
  <c r="B24" i="3"/>
  <c r="B26" i="3"/>
  <c r="B28" i="3"/>
  <c r="B30" i="3"/>
  <c r="C22" i="3"/>
  <c r="C24" i="3"/>
  <c r="C26" i="3"/>
  <c r="C28" i="3"/>
  <c r="C30" i="3"/>
</calcChain>
</file>

<file path=xl/sharedStrings.xml><?xml version="1.0" encoding="utf-8"?>
<sst xmlns="http://schemas.openxmlformats.org/spreadsheetml/2006/main" count="38" uniqueCount="26">
  <si>
    <t>РАСЧЕТ ИНДЕСОВ ДЕФЛЯТОРОВ</t>
  </si>
  <si>
    <t>№ п/п</t>
  </si>
  <si>
    <t>Дефляторы</t>
  </si>
  <si>
    <t>год</t>
  </si>
  <si>
    <t>Обоснование</t>
  </si>
  <si>
    <t>Индекс-дефлятор от II кв. 2020 
до III кв. 2021*</t>
  </si>
  <si>
    <t>Примечание</t>
  </si>
  <si>
    <t>Действующие на дату утверждения ПСД 
II квартал 2020 года</t>
  </si>
  <si>
    <t>Данные Минэкономразвития России от 22.04.2019</t>
  </si>
  <si>
    <t>Идеф</t>
  </si>
  <si>
    <t>Действующие на дату выполнения Расчета</t>
  </si>
  <si>
    <t>Данные Минэкономразвития России от 24.04.2021</t>
  </si>
  <si>
    <t>графа 15 Расчета</t>
  </si>
  <si>
    <t>* дефляторы расчитаны начиная с квартала, следущего за кварталом утверждения ПСД, до предыдущего квартала на дату выполнения Расчета</t>
  </si>
  <si>
    <t>Индекс-дефлятор 
 III кв. 2020 - 
III кв. 2021*</t>
  </si>
  <si>
    <t>Расчет НМЦК</t>
  </si>
  <si>
    <t>Действующие на дату выполнения Расчета IV квартал 2021 года</t>
  </si>
  <si>
    <t>Данные Минэкономразвития России от 30.09.2021</t>
  </si>
  <si>
    <t xml:space="preserve">* дефляторы расчитаны начиная с квартала, следущего за кварталом утверждения ПСД, до предыдущего квартала на дату выполнения Расчета </t>
  </si>
  <si>
    <r>
      <rPr>
        <b/>
        <sz val="7.5"/>
        <rFont val="Times New Roman"/>
        <family val="1"/>
      </rPr>
      <t>Инвестиции в основной капитал</t>
    </r>
  </si>
  <si>
    <t>https://www.economy.gov.ru/material/file/40e67c156956c05a60ffa5296229dc9d/33918pk_d03i.pdf</t>
  </si>
  <si>
    <r>
      <rPr>
        <sz val="7.5"/>
        <rFont val="Times New Roman"/>
        <family val="1"/>
      </rPr>
      <t>К=</t>
    </r>
  </si>
  <si>
    <r>
      <rPr>
        <b/>
        <sz val="7.5"/>
        <rFont val="Times New Roman"/>
        <family val="1"/>
      </rPr>
      <t>Для расчета</t>
    </r>
  </si>
  <si>
    <r>
      <rPr>
        <b/>
        <sz val="7.5"/>
        <rFont val="Times New Roman"/>
        <family val="1"/>
      </rPr>
      <t>Ежемесячный индекс-прогноз на год</t>
    </r>
  </si>
  <si>
    <t xml:space="preserve">Действующие на дату утверждения ПСД </t>
  </si>
  <si>
    <t>взято из ПСД - расчет НМЦК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</si>
</sst>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#,##0.000"/>
    <numFmt numFmtId="166" formatCode="0.0"/>
    <numFmt numFmtId="167" formatCode="0.000000000"/>
    <numFmt numFmtId="168" formatCode="0.000000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7.5"/>
      <name val="Times New Roman"/>
      <family val="1"/>
      <charset val="204"/>
    </font>
    <font>
      <b/>
      <sz val="7.5"/>
      <name val="Times New Roman"/>
      <family val="1"/>
    </font>
    <font>
      <b/>
      <sz val="7.5"/>
      <color rgb="FF000000"/>
      <name val="Times New Roman"/>
      <family val="2"/>
    </font>
    <font>
      <u/>
      <sz val="10"/>
      <color theme="10"/>
      <name val="Arial Cyr"/>
      <charset val="204"/>
    </font>
    <font>
      <sz val="7.5"/>
      <color rgb="FF000000"/>
      <name val="Times New Roman"/>
      <family val="2"/>
    </font>
    <font>
      <sz val="7.5"/>
      <name val="Times New Roman"/>
      <family val="1"/>
      <charset val="204"/>
    </font>
    <font>
      <sz val="7.5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2D69B"/>
      </patternFill>
    </fill>
    <fill>
      <patternFill patternType="solid">
        <fgColor rgb="FFEAF1DD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5923B"/>
      </left>
      <right style="thin">
        <color rgb="FF75923B"/>
      </right>
      <top style="thin">
        <color rgb="FF75923B"/>
      </top>
      <bottom style="thin">
        <color rgb="FF75923B"/>
      </bottom>
      <diagonal/>
    </border>
    <border>
      <left style="thin">
        <color rgb="FF75923B"/>
      </left>
      <right/>
      <top style="thin">
        <color rgb="FF75923B"/>
      </top>
      <bottom style="thin">
        <color rgb="FF75923B"/>
      </bottom>
      <diagonal/>
    </border>
    <border>
      <left/>
      <right/>
      <top style="thin">
        <color rgb="FF75923B"/>
      </top>
      <bottom style="thin">
        <color rgb="FF75923B"/>
      </bottom>
      <diagonal/>
    </border>
    <border>
      <left/>
      <right style="thin">
        <color rgb="FF75923B"/>
      </right>
      <top style="thin">
        <color rgb="FF75923B"/>
      </top>
      <bottom style="thin">
        <color rgb="FF75923B"/>
      </bottom>
      <diagonal/>
    </border>
    <border>
      <left style="thin">
        <color rgb="FF75923B"/>
      </left>
      <right style="thin">
        <color rgb="FF75923B"/>
      </right>
      <top style="thin">
        <color rgb="FF75923B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9" fillId="0" borderId="0" applyNumberFormat="0" applyFill="0" applyBorder="0" applyAlignment="0" applyProtection="0"/>
  </cellStyleXfs>
  <cellXfs count="62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3" fillId="0" borderId="5" xfId="1" applyFont="1" applyBorder="1" applyAlignment="1">
      <alignment horizontal="center" vertical="center" wrapText="1"/>
    </xf>
    <xf numFmtId="0" fontId="3" fillId="0" borderId="5" xfId="1" applyFont="1" applyBorder="1" applyAlignment="1">
      <alignment vertical="center" wrapText="1"/>
    </xf>
    <xf numFmtId="0" fontId="3" fillId="0" borderId="5" xfId="1" applyFont="1" applyBorder="1" applyAlignment="1">
      <alignment horizontal="center" vertical="center"/>
    </xf>
    <xf numFmtId="164" fontId="3" fillId="0" borderId="5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vertical="center" wrapText="1"/>
    </xf>
    <xf numFmtId="0" fontId="3" fillId="0" borderId="2" xfId="1" applyFont="1" applyBorder="1" applyAlignment="1">
      <alignment horizontal="center" vertical="center"/>
    </xf>
    <xf numFmtId="164" fontId="3" fillId="0" borderId="2" xfId="1" applyNumberFormat="1" applyFont="1" applyBorder="1" applyAlignment="1">
      <alignment horizontal="center" vertical="center"/>
    </xf>
    <xf numFmtId="164" fontId="3" fillId="0" borderId="2" xfId="1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vertical="center" wrapText="1"/>
    </xf>
    <xf numFmtId="165" fontId="4" fillId="3" borderId="2" xfId="1" applyNumberFormat="1" applyFont="1" applyFill="1" applyBorder="1" applyAlignment="1">
      <alignment horizontal="center" vertical="center" wrapText="1"/>
    </xf>
    <xf numFmtId="164" fontId="3" fillId="3" borderId="5" xfId="1" applyNumberFormat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vertical="center" wrapText="1"/>
    </xf>
    <xf numFmtId="0" fontId="4" fillId="3" borderId="2" xfId="1" applyFont="1" applyFill="1" applyBorder="1" applyAlignment="1">
      <alignment horizontal="center" vertical="center"/>
    </xf>
    <xf numFmtId="164" fontId="3" fillId="3" borderId="2" xfId="1" applyNumberFormat="1" applyFont="1" applyFill="1" applyBorder="1" applyAlignment="1">
      <alignment horizontal="center" vertical="center" wrapText="1"/>
    </xf>
    <xf numFmtId="0" fontId="6" fillId="4" borderId="6" xfId="2" applyFont="1" applyFill="1" applyBorder="1" applyAlignment="1">
      <alignment horizontal="left" vertical="top" wrapText="1" indent="1"/>
    </xf>
    <xf numFmtId="1" fontId="8" fillId="4" borderId="6" xfId="2" applyNumberFormat="1" applyFont="1" applyFill="1" applyBorder="1" applyAlignment="1">
      <alignment horizontal="center" vertical="top" shrinkToFit="1"/>
    </xf>
    <xf numFmtId="1" fontId="8" fillId="4" borderId="6" xfId="2" applyNumberFormat="1" applyFont="1" applyFill="1" applyBorder="1" applyAlignment="1">
      <alignment horizontal="right" vertical="top" indent="2" shrinkToFit="1"/>
    </xf>
    <xf numFmtId="1" fontId="8" fillId="4" borderId="6" xfId="2" applyNumberFormat="1" applyFont="1" applyFill="1" applyBorder="1" applyAlignment="1">
      <alignment horizontal="left" vertical="top" indent="2" shrinkToFit="1"/>
    </xf>
    <xf numFmtId="0" fontId="5" fillId="0" borderId="0" xfId="2" applyFill="1" applyBorder="1" applyAlignment="1">
      <alignment horizontal="left" vertical="top"/>
    </xf>
    <xf numFmtId="0" fontId="9" fillId="0" borderId="0" xfId="3" applyFill="1" applyBorder="1" applyAlignment="1">
      <alignment horizontal="left" vertical="top"/>
    </xf>
    <xf numFmtId="0" fontId="6" fillId="5" borderId="6" xfId="2" applyFont="1" applyFill="1" applyBorder="1" applyAlignment="1">
      <alignment horizontal="left" vertical="top" wrapText="1" indent="1"/>
    </xf>
    <xf numFmtId="166" fontId="10" fillId="5" borderId="6" xfId="2" applyNumberFormat="1" applyFont="1" applyFill="1" applyBorder="1" applyAlignment="1">
      <alignment horizontal="center" vertical="center" shrinkToFit="1"/>
    </xf>
    <xf numFmtId="0" fontId="11" fillId="0" borderId="6" xfId="2" applyFont="1" applyFill="1" applyBorder="1" applyAlignment="1">
      <alignment horizontal="right" vertical="top" wrapText="1"/>
    </xf>
    <xf numFmtId="164" fontId="10" fillId="0" borderId="6" xfId="2" applyNumberFormat="1" applyFont="1" applyFill="1" applyBorder="1" applyAlignment="1">
      <alignment horizontal="center" vertical="center" shrinkToFit="1"/>
    </xf>
    <xf numFmtId="0" fontId="6" fillId="4" borderId="7" xfId="2" applyFont="1" applyFill="1" applyBorder="1" applyAlignment="1">
      <alignment horizontal="center" vertical="top" wrapText="1"/>
    </xf>
    <xf numFmtId="0" fontId="6" fillId="4" borderId="8" xfId="2" applyFont="1" applyFill="1" applyBorder="1" applyAlignment="1">
      <alignment horizontal="center" vertical="top" wrapText="1"/>
    </xf>
    <xf numFmtId="0" fontId="6" fillId="4" borderId="9" xfId="2" applyFont="1" applyFill="1" applyBorder="1" applyAlignment="1">
      <alignment horizontal="center" vertical="top" wrapText="1"/>
    </xf>
    <xf numFmtId="164" fontId="10" fillId="5" borderId="6" xfId="2" applyNumberFormat="1" applyFont="1" applyFill="1" applyBorder="1" applyAlignment="1">
      <alignment horizontal="center" vertical="top" shrinkToFit="1"/>
    </xf>
    <xf numFmtId="0" fontId="5" fillId="5" borderId="6" xfId="2" applyFill="1" applyBorder="1" applyAlignment="1">
      <alignment horizontal="left" wrapText="1"/>
    </xf>
    <xf numFmtId="167" fontId="10" fillId="6" borderId="10" xfId="2" applyNumberFormat="1" applyFont="1" applyFill="1" applyBorder="1" applyAlignment="1">
      <alignment horizontal="center" vertical="top" shrinkToFit="1"/>
    </xf>
    <xf numFmtId="167" fontId="10" fillId="0" borderId="6" xfId="2" applyNumberFormat="1" applyFont="1" applyFill="1" applyBorder="1" applyAlignment="1">
      <alignment horizontal="center" vertical="top" shrinkToFit="1"/>
    </xf>
    <xf numFmtId="168" fontId="10" fillId="0" borderId="6" xfId="2" applyNumberFormat="1" applyFont="1" applyFill="1" applyBorder="1" applyAlignment="1">
      <alignment horizontal="center" vertical="top" shrinkToFit="1"/>
    </xf>
    <xf numFmtId="164" fontId="3" fillId="0" borderId="11" xfId="1" applyNumberFormat="1" applyFont="1" applyBorder="1"/>
    <xf numFmtId="164" fontId="3" fillId="6" borderId="11" xfId="1" applyNumberFormat="1" applyFont="1" applyFill="1" applyBorder="1"/>
    <xf numFmtId="164" fontId="3" fillId="0" borderId="12" xfId="1" applyNumberFormat="1" applyFont="1" applyBorder="1"/>
    <xf numFmtId="164" fontId="3" fillId="6" borderId="12" xfId="1" applyNumberFormat="1" applyFont="1" applyFill="1" applyBorder="1"/>
    <xf numFmtId="164" fontId="3" fillId="0" borderId="13" xfId="1" applyNumberFormat="1" applyFont="1" applyBorder="1"/>
    <xf numFmtId="164" fontId="3" fillId="6" borderId="13" xfId="1" applyNumberFormat="1" applyFont="1" applyFill="1" applyBorder="1"/>
    <xf numFmtId="164" fontId="3" fillId="3" borderId="13" xfId="1" applyNumberFormat="1" applyFont="1" applyFill="1" applyBorder="1"/>
    <xf numFmtId="164" fontId="3" fillId="0" borderId="0" xfId="1" applyNumberFormat="1" applyFont="1"/>
    <xf numFmtId="164" fontId="3" fillId="7" borderId="5" xfId="1" applyNumberFormat="1" applyFont="1" applyFill="1" applyBorder="1" applyAlignment="1">
      <alignment horizontal="center" vertical="center"/>
    </xf>
    <xf numFmtId="164" fontId="3" fillId="7" borderId="2" xfId="1" applyNumberFormat="1" applyFont="1" applyFill="1" applyBorder="1" applyAlignment="1">
      <alignment horizontal="center" vertical="center"/>
    </xf>
    <xf numFmtId="0" fontId="3" fillId="6" borderId="0" xfId="1" applyFont="1" applyFill="1"/>
  </cellXfs>
  <cellStyles count="4">
    <cellStyle name="Гиперссылка" xfId="3" builtinId="8"/>
    <cellStyle name="Обычный" xfId="0" builtinId="0"/>
    <cellStyle name="Обычный 2" xfId="1"/>
    <cellStyle name="Обычный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Rar$DIa0.766/17)&#1044;&#1077;&#1092;&#1083;&#1103;&#1090;&#1086;&#1088;&#1099;%20&#1073;&#1072;&#1079;&#1086;&#1074;&#1099;&#1081;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povev\&#1073;&#1072;&#1079;&#1072;%20&#1076;&#1072;&#1085;&#1085;&#1099;&#1093;\&#1055;&#1086;&#1103;&#1089;&#1085;&#1080;&#1090;&#1077;&#1083;&#1100;&#1085;&#1099;&#1077;%20&#1079;&#1072;&#1087;&#1080;&#1089;&#1082;&#1080;\4%20&#1072;&#1074;&#1075;&#1091;&#1089;&#1090;&#1072;%202006\Documents%20and%20Settings\Ustinov\Local%20Settings\Temporary%20Internet%20Files\OLK2B0\&#1054;&#1090;&#1087;&#1088;&#1072;&#1074;&#1083;&#1077;&#1085;&#1086;\brp\&#1043;&#1059;&#1060;&#1050;\GUFK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povev\&#1073;&#1072;&#1079;&#1072;%20&#1076;&#1072;&#1085;&#1085;&#1099;&#1093;\&#1044;&#1086;&#1093;&#1086;&#1076;&#1099;\&#1053;&#1072;&#1083;&#1086;&#1075;&#1086;&#1074;&#1099;&#1077;%20&#1076;&#1086;&#1093;&#1086;&#1076;&#1099;\&#1053;&#1044;&#1057;\&#1054;&#1090;&#1087;&#1088;&#1072;&#1074;&#1083;&#1077;&#1085;&#1086;\27_03_06\Documents%20and%20Settings\&#1040;&#1076;&#1084;&#1080;&#1085;&#1080;&#1089;&#1090;&#1088;&#1072;&#1090;&#1086;&#1088;\&#1052;&#1086;&#1080;%20&#1076;&#1086;&#1082;&#1091;&#1084;&#1077;&#1085;&#1090;&#1099;\&#1043;.&#1052;.&#1043;&#1088;&#1077;&#1073;&#1077;&#1085;&#1100;\&#1044;&#1086;&#1093;&#1086;&#1076;&#1099;\&#1092;&#1077;&#1074;&#1088;06\DOCUME~1\Admin\LOCALS~1\Temp\OutPutReports\Media\TablesYearToYea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shinaon\Documents%20and%20Settings\Ievleva\Local%20Settings\Temporary%20Internet%20Files\Content.Outlook\XTAUZLZV\&#1072;&#1074;&#1075;-&#1089;&#1077;&#1085;&#1090;2011\&#1089;&#1088;&#1072;&#1074;&#1085;&#1077;&#1085;&#1080;&#1077;%20&#1080;&#1085;&#1074;&#1077;&#1089;&#1090;&#1087;&#1083;&#1072;&#1085;&#1086;&#1074;%20&#1082;&#1086;&#1084;&#1087;&#1072;&#1085;&#1080;&#1081;%20&#1058;&#1069;&#1050;&#1072;_10&#1072;&#1074;&#1075;2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dep03n\&#1057;&#1077;&#1090;&#1077;&#1074;&#1086;&#1081;%20&#1076;&#1080;&#1089;&#1082;%20Z\portachev\&#1057;&#1090;&#1072;&#1090;&#1080;&#1089;&#1090;&#1080;&#1082;&#1072;%20&#1094;&#1077;&#1085;%20&#1080;%20&#1092;&#1080;&#1085;&#1072;&#1085;&#1089;&#1086;&#1074;\&#1052;&#1086;&#1080;%20&#1076;&#1086;&#1082;&#1091;&#1084;&#1077;&#1085;&#1090;&#1099;\&#1052;&#1054;&#1041;\06-03-06\Var2.7%20(version%201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povev\&#1073;&#1072;&#1079;&#1072;%20&#1076;&#1072;&#1085;&#1085;&#1099;&#1093;\&#1044;&#1086;&#1093;&#1086;&#1076;&#1099;\&#1053;&#1072;&#1083;&#1086;&#1075;&#1086;&#1074;&#1099;&#1077;%20&#1076;&#1086;&#1093;&#1086;&#1076;&#1099;\&#1054;&#1090;&#1087;&#1088;&#1072;&#1074;&#1083;&#1077;&#1085;&#1086;\27_03_06\Documents%20and%20Settings\&#1040;&#1076;&#1084;&#1080;&#1085;&#1080;&#1089;&#1090;&#1088;&#1072;&#1090;&#1086;&#1088;\&#1052;&#1086;&#1080;%20&#1076;&#1086;&#1082;&#1091;&#1084;&#1077;&#1085;&#1090;&#1099;\&#1043;.&#1052;.&#1043;&#1088;&#1077;&#1073;&#1077;&#1085;&#1100;\&#1044;&#1086;&#1093;&#1086;&#1076;&#1099;\&#1092;&#1077;&#1074;&#1088;06\DOCUME~1\Admin\LOCALS~1\Temp\OutPutReports\Media\TablesYearToYea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Rar$DIa0.035/7.%20&#1044;&#1077;&#1092;&#1083;&#1103;&#1090;&#1086;&#1088;&#1099;%20&#1073;&#1072;&#1079;&#1086;&#1074;&#1099;&#1081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Documents%20and%20Settings\Nahimovskay\Local%20Settings\Temporary%20Internet%20Files\OLK35\&#1050;&#1086;&#1087;&#1080;&#1103;%20V2.200721&#1072;&#1087;&#1088;&#1077;&#1083;&#1103;&#1091;&#1090;&#1086;&#1095;&#1085;.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povev\&#1073;&#1072;&#1079;&#1072;%20&#1076;&#1072;&#1085;&#1085;&#1099;&#1093;\&#1054;&#1090;&#1087;&#1088;&#1072;&#1074;&#1083;&#1077;&#1085;&#1086;\&#1086;&#1090;&#1087;&#1088;&#1072;&#1074;&#1083;&#1077;&#1085;&#1086;_14_03_2006\FIN\&#1044;&#1086;&#1093;&#1086;&#1076;&#1099;%20&#1073;&#1102;&#1076;&#1078;&#1077;&#1090;&#1085;&#1086;&#1081;%20&#1089;&#1080;&#1089;&#1090;&#1077;&#1084;&#1099;\&#1055;&#1088;&#1086;&#1075;&#1085;&#1086;&#1079;\&#1089;&#1074;&#1086;&#1076;%20&#1076;&#1086;&#1093;&#1086;&#1076;&#1086;&#1074;\2005-2007\&#1072;&#1074;&#1075;&#1091;&#1089;&#1090;%2004\OutPutReports\Media\TablesYearToYe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ефляторы"/>
      <sheetName val="кварт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Д"/>
      <sheetName val="ФедД"/>
      <sheetName val="РегД"/>
      <sheetName val="КонР"/>
      <sheetName val="ФедР"/>
      <sheetName val="РегР"/>
      <sheetName val="ФедИ"/>
      <sheetName val="РегИ"/>
      <sheetName val="Гр5(о)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Итоги1"/>
      <sheetName val="Структура1"/>
      <sheetName val="Доходы (исполнение)1"/>
      <sheetName val="Расходы (исполнение)1"/>
      <sheetName val="Доходы (динамика)1"/>
      <sheetName val="Расходы (динамика)1"/>
      <sheetName val="Источники1"/>
      <sheetName val="Диаграммы1"/>
      <sheetName val="Итоги2"/>
      <sheetName val="Структура2"/>
      <sheetName val="Доходы (исполнение)2"/>
      <sheetName val="Расходы (исполнение)2"/>
      <sheetName val="Доходы (динамика)2"/>
      <sheetName val="Расходы (динамика)2"/>
      <sheetName val="Источники2"/>
      <sheetName val="Диаграммы2"/>
      <sheetName val="Итоги3"/>
      <sheetName val="Структура3"/>
      <sheetName val="Доходы (динамика)3"/>
      <sheetName val="Расходы (динамика)3"/>
      <sheetName val="Источники3"/>
      <sheetName val="ПРОГНОЗ_1"/>
      <sheetName val="ФедД"/>
      <sheetName val="Гр5(о)"/>
    </sheetNames>
    <sheetDataSet>
      <sheetData sheetId="0" refreshError="1">
        <row r="17">
          <cell r="AE17">
            <v>8</v>
          </cell>
          <cell r="AF17">
            <v>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ЭК было-стало"/>
      <sheetName val="сравнение инвестпланов компаний"/>
    </sheetNames>
    <definedNames>
      <definedName name="short" refersTo="#ССЫЛКА!"/>
      <definedName name="суда" refersTo="#ССЫЛКА!"/>
      <definedName name="ыяпр" refersTo="#ССЫЛКА!"/>
    </defined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екущие цены"/>
      <sheetName val="рабочий"/>
      <sheetName val="окраска"/>
      <sheetName val="Огл. Графиков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Итоги1"/>
      <sheetName val="Структура1"/>
      <sheetName val="Доходы (исполнение)1"/>
      <sheetName val="Расходы (исполнение)1"/>
      <sheetName val="Доходы (динамика)1"/>
      <sheetName val="Расходы (динамика)1"/>
      <sheetName val="Источники1"/>
      <sheetName val="Диаграммы1"/>
      <sheetName val="Итоги2"/>
      <sheetName val="Структура2"/>
      <sheetName val="Доходы (исполнение)2"/>
      <sheetName val="Расходы (исполнение)2"/>
      <sheetName val="Доходы (динамика)2"/>
      <sheetName val="Расходы (динамика)2"/>
      <sheetName val="Источники2"/>
      <sheetName val="Диаграммы2"/>
      <sheetName val="Итоги3"/>
      <sheetName val="Структура3"/>
      <sheetName val="Доходы (динамика)3"/>
      <sheetName val="Расходы (динамика)3"/>
      <sheetName val="Источники3"/>
      <sheetName val="ПРОГНОЗ_1"/>
      <sheetName val="ФедД"/>
      <sheetName val="Гр5(о)"/>
    </sheetNames>
    <sheetDataSet>
      <sheetData sheetId="0" refreshError="1">
        <row r="17">
          <cell r="AE17">
            <v>8</v>
          </cell>
        </row>
        <row r="20">
          <cell r="AF20" t="str">
            <v>10 месяцев 2002 года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ефляторы"/>
      <sheetName val="кварт"/>
    </sheetNames>
    <sheetDataSet>
      <sheetData sheetId="0">
        <row r="6">
          <cell r="B6">
            <v>2019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99"/>
      <sheetName val="2002(v2)"/>
      <sheetName val="2004(2,3)"/>
      <sheetName val="2009(2,3) (2)"/>
      <sheetName val="Печ40"/>
      <sheetName val="2002-03(2,3)"/>
      <sheetName val="I"/>
      <sheetName val="2002_v2_"/>
      <sheetName val="Гр5(о)"/>
      <sheetName val="Управление"/>
      <sheetName val="2009(2,3)_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Итоги1"/>
      <sheetName val="Структура1"/>
      <sheetName val="Доходы (исполнение)1"/>
      <sheetName val="Расходы (исполнение)1"/>
      <sheetName val="Доходы (динамика)1"/>
      <sheetName val="Расходы (динамика)1"/>
      <sheetName val="Источники1"/>
      <sheetName val="Диаграммы1"/>
      <sheetName val="Итоги2"/>
      <sheetName val="Структура2"/>
      <sheetName val="Доходы (исполнение)2"/>
      <sheetName val="Расходы (исполнение)2"/>
      <sheetName val="Доходы (динамика)2"/>
      <sheetName val="Расходы (динамика)2"/>
      <sheetName val="Источники2"/>
      <sheetName val="Диаграммы2"/>
      <sheetName val="Итоги3"/>
      <sheetName val="Структура3"/>
      <sheetName val="Доходы (динамика)3"/>
      <sheetName val="Расходы (динамика)3"/>
      <sheetName val="Источники3"/>
      <sheetName val="ПРОГНОЗ_1"/>
      <sheetName val="ФедД"/>
      <sheetName val="Гр5(о)"/>
    </sheetNames>
    <sheetDataSet>
      <sheetData sheetId="0" refreshError="1">
        <row r="17">
          <cell r="AE17">
            <v>8</v>
          </cell>
        </row>
        <row r="20">
          <cell r="AE20" t="str">
            <v>10 месяцев 2003 года</v>
          </cell>
          <cell r="AF20" t="str">
            <v>10 месяцев 2002 года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conomy.gov.ru/material/file/40e67c156956c05a60ffa5296229dc9d/33918pk_d03i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5"/>
  <sheetViews>
    <sheetView tabSelected="1" topLeftCell="A7" zoomScaleNormal="100" zoomScaleSheetLayoutView="120" workbookViewId="0">
      <selection activeCell="E33" sqref="E33"/>
    </sheetView>
  </sheetViews>
  <sheetFormatPr defaultColWidth="9.140625" defaultRowHeight="12.75" x14ac:dyDescent="0.2"/>
  <cols>
    <col min="1" max="1" width="13.140625" style="2" customWidth="1"/>
    <col min="2" max="2" width="23.28515625" style="2" customWidth="1"/>
    <col min="3" max="3" width="10.85546875" style="2" customWidth="1"/>
    <col min="4" max="4" width="9.140625" style="2"/>
    <col min="5" max="5" width="18.28515625" style="2" customWidth="1"/>
    <col min="6" max="6" width="17.140625" style="2" customWidth="1"/>
    <col min="7" max="7" width="12" style="2" customWidth="1"/>
    <col min="8" max="9" width="9.140625" style="2"/>
    <col min="10" max="10" width="12.140625" style="2" customWidth="1"/>
    <col min="11" max="16384" width="9.140625" style="2"/>
  </cols>
  <sheetData>
    <row r="2" spans="1:10" x14ac:dyDescent="0.2">
      <c r="A2" s="1" t="s">
        <v>0</v>
      </c>
      <c r="B2" s="1"/>
      <c r="C2" s="1"/>
      <c r="D2" s="1"/>
      <c r="E2" s="1"/>
      <c r="F2" s="1"/>
      <c r="G2" s="1"/>
    </row>
    <row r="4" spans="1:10" ht="19.5" customHeight="1" x14ac:dyDescent="0.2">
      <c r="A4" s="19" t="s">
        <v>1</v>
      </c>
      <c r="B4" s="20" t="s">
        <v>2</v>
      </c>
      <c r="C4" s="21" t="s">
        <v>3</v>
      </c>
      <c r="D4" s="21"/>
      <c r="E4" s="20" t="s">
        <v>4</v>
      </c>
      <c r="F4" s="19" t="s">
        <v>14</v>
      </c>
      <c r="G4" s="19" t="s">
        <v>6</v>
      </c>
    </row>
    <row r="5" spans="1:10" ht="33.75" customHeight="1" thickBot="1" x14ac:dyDescent="0.25">
      <c r="A5" s="22"/>
      <c r="B5" s="23"/>
      <c r="C5" s="24">
        <v>2020</v>
      </c>
      <c r="D5" s="24">
        <v>2021</v>
      </c>
      <c r="E5" s="23"/>
      <c r="F5" s="22"/>
      <c r="G5" s="22"/>
    </row>
    <row r="6" spans="1:10" ht="26.25" thickTop="1" x14ac:dyDescent="0.2">
      <c r="A6" s="25">
        <v>1</v>
      </c>
      <c r="B6" s="26" t="s">
        <v>24</v>
      </c>
      <c r="C6" s="27">
        <v>1.0309999999999999</v>
      </c>
      <c r="D6" s="27">
        <v>1.054</v>
      </c>
      <c r="E6" s="25" t="s">
        <v>15</v>
      </c>
      <c r="F6" s="59"/>
      <c r="G6" s="28" t="s">
        <v>9</v>
      </c>
      <c r="H6" s="61" t="s">
        <v>25</v>
      </c>
      <c r="I6" s="61"/>
      <c r="J6" s="61"/>
    </row>
    <row r="7" spans="1:10" ht="38.25" x14ac:dyDescent="0.2">
      <c r="A7" s="29">
        <v>2</v>
      </c>
      <c r="B7" s="30" t="s">
        <v>16</v>
      </c>
      <c r="C7" s="31">
        <v>1.044</v>
      </c>
      <c r="D7" s="31">
        <v>1.022</v>
      </c>
      <c r="E7" s="25" t="s">
        <v>17</v>
      </c>
      <c r="F7" s="60"/>
      <c r="G7" s="32" t="s">
        <v>12</v>
      </c>
    </row>
    <row r="9" spans="1:10" ht="31.5" customHeight="1" x14ac:dyDescent="0.2">
      <c r="B9" s="18" t="s">
        <v>18</v>
      </c>
      <c r="C9" s="18"/>
      <c r="D9" s="18"/>
      <c r="E9" s="18"/>
      <c r="F9" s="18"/>
      <c r="G9" s="18"/>
    </row>
    <row r="13" spans="1:10" s="37" customFormat="1" ht="29.25" x14ac:dyDescent="0.25">
      <c r="A13" s="33" t="s">
        <v>19</v>
      </c>
      <c r="B13" s="34">
        <v>2020</v>
      </c>
      <c r="C13" s="34">
        <v>2021</v>
      </c>
      <c r="D13" s="34">
        <v>2022</v>
      </c>
      <c r="E13" s="35">
        <v>2023</v>
      </c>
      <c r="F13" s="36">
        <v>2024</v>
      </c>
      <c r="H13" s="38" t="s">
        <v>20</v>
      </c>
    </row>
    <row r="14" spans="1:10" s="37" customFormat="1" ht="29.25" x14ac:dyDescent="0.25">
      <c r="A14" s="39" t="s">
        <v>19</v>
      </c>
      <c r="B14" s="40">
        <v>105.6</v>
      </c>
      <c r="C14" s="40">
        <v>105.4</v>
      </c>
      <c r="D14" s="40">
        <v>105.1</v>
      </c>
      <c r="E14" s="40">
        <v>104.9</v>
      </c>
      <c r="F14" s="40">
        <v>104.7</v>
      </c>
    </row>
    <row r="15" spans="1:10" s="37" customFormat="1" x14ac:dyDescent="0.25">
      <c r="A15" s="41" t="s">
        <v>21</v>
      </c>
      <c r="B15" s="42">
        <v>1.056</v>
      </c>
      <c r="C15" s="42">
        <v>1.054</v>
      </c>
      <c r="D15" s="42">
        <v>1.0509999999999999</v>
      </c>
      <c r="E15" s="42">
        <v>1.0489999999999999</v>
      </c>
      <c r="F15" s="42">
        <v>1.0469999999999999</v>
      </c>
    </row>
    <row r="16" spans="1:10" s="37" customFormat="1" x14ac:dyDescent="0.25">
      <c r="A16" s="43" t="s">
        <v>22</v>
      </c>
      <c r="B16" s="44"/>
      <c r="C16" s="44"/>
      <c r="D16" s="44"/>
      <c r="E16" s="44"/>
      <c r="F16" s="44"/>
      <c r="G16" s="44"/>
      <c r="H16" s="45"/>
    </row>
    <row r="17" spans="1:8" s="37" customFormat="1" x14ac:dyDescent="0.25">
      <c r="A17" s="43" t="s">
        <v>23</v>
      </c>
      <c r="B17" s="44"/>
      <c r="C17" s="44"/>
      <c r="D17" s="44"/>
      <c r="E17" s="44"/>
      <c r="F17" s="44"/>
      <c r="G17" s="44"/>
      <c r="H17" s="45"/>
    </row>
    <row r="18" spans="1:8" s="37" customFormat="1" ht="29.25" x14ac:dyDescent="0.25">
      <c r="A18" s="33" t="s">
        <v>19</v>
      </c>
      <c r="B18" s="34">
        <v>2020</v>
      </c>
      <c r="C18" s="34">
        <v>2021</v>
      </c>
      <c r="D18" s="34">
        <v>2022</v>
      </c>
      <c r="E18" s="34">
        <v>2023</v>
      </c>
      <c r="F18" s="34">
        <v>2024</v>
      </c>
    </row>
    <row r="19" spans="1:8" s="37" customFormat="1" ht="29.25" x14ac:dyDescent="0.2">
      <c r="A19" s="39" t="s">
        <v>19</v>
      </c>
      <c r="B19" s="46">
        <v>1.056</v>
      </c>
      <c r="C19" s="46">
        <v>1.054</v>
      </c>
      <c r="D19" s="46"/>
      <c r="E19" s="47"/>
      <c r="F19" s="47"/>
    </row>
    <row r="20" spans="1:8" s="37" customFormat="1" ht="13.5" thickBot="1" x14ac:dyDescent="0.3">
      <c r="A20" s="41" t="s">
        <v>21</v>
      </c>
      <c r="B20" s="48">
        <f>POWER(B19,1/12)</f>
        <v>1.004551006624874</v>
      </c>
      <c r="C20" s="48">
        <f>POWER(C19,1/12)</f>
        <v>1.0043923222705009</v>
      </c>
      <c r="D20" s="49"/>
      <c r="E20" s="50"/>
      <c r="F20" s="49"/>
    </row>
    <row r="21" spans="1:8" x14ac:dyDescent="0.2">
      <c r="A21" s="2">
        <v>1</v>
      </c>
      <c r="B21" s="51">
        <f>POWER(B20,1)</f>
        <v>1.004551006624874</v>
      </c>
      <c r="C21" s="52">
        <f>POWER(C20,1)</f>
        <v>1.0043923222705009</v>
      </c>
    </row>
    <row r="22" spans="1:8" x14ac:dyDescent="0.2">
      <c r="A22" s="2">
        <v>2</v>
      </c>
      <c r="B22" s="53">
        <f>POWER(B20,2)</f>
        <v>1.0091227249110475</v>
      </c>
      <c r="C22" s="54">
        <f>POWER(C20,2)</f>
        <v>1.0088039370359299</v>
      </c>
    </row>
    <row r="23" spans="1:8" ht="13.5" thickBot="1" x14ac:dyDescent="0.25">
      <c r="A23" s="2">
        <v>3</v>
      </c>
      <c r="B23" s="55">
        <f>POWER(B20,3)</f>
        <v>1.0137152491174286</v>
      </c>
      <c r="C23" s="56">
        <f>POWER(C20,3)</f>
        <v>1.0132349290351417</v>
      </c>
    </row>
    <row r="24" spans="1:8" x14ac:dyDescent="0.2">
      <c r="A24" s="2">
        <v>4</v>
      </c>
      <c r="B24" s="51">
        <f>POWER(B20,4)</f>
        <v>1.0183286739318975</v>
      </c>
      <c r="C24" s="52">
        <f>POWER(C20,4)</f>
        <v>1.0176853833791923</v>
      </c>
    </row>
    <row r="25" spans="1:8" x14ac:dyDescent="0.2">
      <c r="A25" s="2">
        <v>5</v>
      </c>
      <c r="B25" s="53">
        <f>POWER(B20,5)</f>
        <v>1.0229630944732606</v>
      </c>
      <c r="C25" s="54">
        <f>POWER(C20,5)</f>
        <v>1.0221553855529719</v>
      </c>
    </row>
    <row r="26" spans="1:8" ht="13.5" thickBot="1" x14ac:dyDescent="0.25">
      <c r="A26" s="2">
        <v>6</v>
      </c>
      <c r="B26" s="57">
        <f>POWER(B20,6)</f>
        <v>1.02761860629321</v>
      </c>
      <c r="C26" s="56">
        <f>POWER(C20,6)</f>
        <v>1.026645021416849</v>
      </c>
    </row>
    <row r="27" spans="1:8" x14ac:dyDescent="0.2">
      <c r="A27" s="2">
        <v>7</v>
      </c>
      <c r="B27" s="52">
        <f>POWER(B20,7)</f>
        <v>1.0322953053782942</v>
      </c>
      <c r="C27" s="52">
        <f>POWER(C20,7)</f>
        <v>1.0311543772083169</v>
      </c>
    </row>
    <row r="28" spans="1:8" x14ac:dyDescent="0.2">
      <c r="A28" s="2">
        <v>8</v>
      </c>
      <c r="B28" s="54">
        <f>POWER(B20,8)</f>
        <v>1.0369932881518968</v>
      </c>
      <c r="C28" s="54">
        <f>POWER(C20,8)</f>
        <v>1.0356835395436537</v>
      </c>
    </row>
    <row r="29" spans="1:8" ht="13.5" thickBot="1" x14ac:dyDescent="0.25">
      <c r="A29" s="2">
        <v>9</v>
      </c>
      <c r="B29" s="56">
        <f>POWER(B20,9)</f>
        <v>1.041712651476226</v>
      </c>
      <c r="C29" s="56">
        <f>POWER(C20,9)</f>
        <v>1.0402325954195824</v>
      </c>
    </row>
    <row r="30" spans="1:8" x14ac:dyDescent="0.2">
      <c r="A30" s="2">
        <v>10</v>
      </c>
      <c r="B30" s="52">
        <f>POWER(B20,10)</f>
        <v>1.0464534926543092</v>
      </c>
      <c r="C30" s="51">
        <f>POWER(C20,10)</f>
        <v>1.0448016322149449</v>
      </c>
    </row>
    <row r="31" spans="1:8" x14ac:dyDescent="0.2">
      <c r="A31" s="2">
        <v>11</v>
      </c>
      <c r="B31" s="54">
        <f>POWER(B20,11)</f>
        <v>1.0512159094320015</v>
      </c>
      <c r="C31" s="53">
        <f>POWER(C20,11)</f>
        <v>1.0493907376923783</v>
      </c>
    </row>
    <row r="32" spans="1:8" ht="13.5" thickBot="1" x14ac:dyDescent="0.25">
      <c r="A32" s="2">
        <v>12</v>
      </c>
      <c r="B32" s="56">
        <f>POWER(B20,12)</f>
        <v>1.0559999999999992</v>
      </c>
      <c r="C32" s="55">
        <f>POWER(C20,12)</f>
        <v>1.054000000000002</v>
      </c>
    </row>
    <row r="34" spans="2:3" x14ac:dyDescent="0.2">
      <c r="B34" s="58"/>
      <c r="C34" s="58"/>
    </row>
    <row r="35" spans="2:3" x14ac:dyDescent="0.2">
      <c r="B35" s="58"/>
    </row>
  </sheetData>
  <mergeCells count="10">
    <mergeCell ref="B9:G9"/>
    <mergeCell ref="A16:H16"/>
    <mergeCell ref="A17:H17"/>
    <mergeCell ref="A2:G2"/>
    <mergeCell ref="A4:A5"/>
    <mergeCell ref="B4:B5"/>
    <mergeCell ref="C4:D4"/>
    <mergeCell ref="E4:E5"/>
    <mergeCell ref="F4:F5"/>
    <mergeCell ref="G4:G5"/>
  </mergeCells>
  <hyperlinks>
    <hyperlink ref="H13" r:id="rId1"/>
  </hyperlinks>
  <pageMargins left="0.7" right="0.7" top="0.75" bottom="0.75" header="0.3" footer="0.3"/>
  <pageSetup paperSize="9" scale="74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"/>
  <sheetViews>
    <sheetView topLeftCell="A4" zoomScaleNormal="100" zoomScaleSheetLayoutView="120" workbookViewId="0">
      <selection activeCell="C27" sqref="C27"/>
    </sheetView>
  </sheetViews>
  <sheetFormatPr defaultColWidth="9.140625" defaultRowHeight="12.75" x14ac:dyDescent="0.2"/>
  <cols>
    <col min="1" max="1" width="4" style="2" customWidth="1"/>
    <col min="2" max="2" width="20.7109375" style="2" customWidth="1"/>
    <col min="3" max="4" width="9.140625" style="2"/>
    <col min="5" max="5" width="16.5703125" style="2" customWidth="1"/>
    <col min="6" max="6" width="17.140625" style="2" customWidth="1"/>
    <col min="7" max="7" width="12" style="2" customWidth="1"/>
    <col min="8" max="16384" width="9.140625" style="2"/>
  </cols>
  <sheetData>
    <row r="2" spans="1:7" x14ac:dyDescent="0.2">
      <c r="A2" s="1" t="s">
        <v>0</v>
      </c>
      <c r="B2" s="1"/>
      <c r="C2" s="1"/>
      <c r="D2" s="1"/>
      <c r="E2" s="1"/>
      <c r="F2" s="1"/>
      <c r="G2" s="1"/>
    </row>
    <row r="4" spans="1:7" ht="19.5" customHeight="1" x14ac:dyDescent="0.2">
      <c r="A4" s="3" t="s">
        <v>1</v>
      </c>
      <c r="B4" s="4" t="s">
        <v>2</v>
      </c>
      <c r="C4" s="5" t="s">
        <v>3</v>
      </c>
      <c r="D4" s="5"/>
      <c r="E4" s="4" t="s">
        <v>4</v>
      </c>
      <c r="F4" s="3" t="s">
        <v>5</v>
      </c>
      <c r="G4" s="3" t="s">
        <v>6</v>
      </c>
    </row>
    <row r="5" spans="1:7" ht="33.75" customHeight="1" thickBot="1" x14ac:dyDescent="0.25">
      <c r="A5" s="6"/>
      <c r="B5" s="7"/>
      <c r="C5" s="8">
        <v>2020</v>
      </c>
      <c r="D5" s="8">
        <v>2021</v>
      </c>
      <c r="E5" s="7"/>
      <c r="F5" s="6"/>
      <c r="G5" s="6"/>
    </row>
    <row r="6" spans="1:7" ht="51.75" thickTop="1" x14ac:dyDescent="0.2">
      <c r="A6" s="9">
        <v>1</v>
      </c>
      <c r="B6" s="10" t="s">
        <v>7</v>
      </c>
      <c r="C6" s="11">
        <v>1.04</v>
      </c>
      <c r="D6" s="11">
        <v>1.0409999999999999</v>
      </c>
      <c r="E6" s="9" t="s">
        <v>8</v>
      </c>
      <c r="F6" s="12">
        <f>(C6^(1/4))*(C6^(1/4))*(D6^(1/4))*(D6^(1/4))</f>
        <v>1.0404998798654421</v>
      </c>
      <c r="G6" s="12" t="s">
        <v>9</v>
      </c>
    </row>
    <row r="7" spans="1:7" ht="51" x14ac:dyDescent="0.2">
      <c r="A7" s="13">
        <v>2</v>
      </c>
      <c r="B7" s="14" t="s">
        <v>10</v>
      </c>
      <c r="C7" s="15">
        <v>1.056</v>
      </c>
      <c r="D7" s="15">
        <v>1.0509999999999999</v>
      </c>
      <c r="E7" s="9" t="s">
        <v>11</v>
      </c>
      <c r="F7" s="16">
        <f>(C7^(1/4))*(C7^(1/4))*(D7^(1/4))*(D7^(1/4))</f>
        <v>1.0534970336930236</v>
      </c>
      <c r="G7" s="17" t="s">
        <v>12</v>
      </c>
    </row>
    <row r="9" spans="1:7" ht="31.5" customHeight="1" x14ac:dyDescent="0.2">
      <c r="B9" s="18" t="s">
        <v>13</v>
      </c>
      <c r="C9" s="18"/>
      <c r="D9" s="18"/>
      <c r="E9" s="18"/>
      <c r="F9" s="18"/>
      <c r="G9" s="18"/>
    </row>
  </sheetData>
  <mergeCells count="8">
    <mergeCell ref="B9:G9"/>
    <mergeCell ref="A2:G2"/>
    <mergeCell ref="A4:A5"/>
    <mergeCell ref="B4:B5"/>
    <mergeCell ref="C4:D4"/>
    <mergeCell ref="E4:E5"/>
    <mergeCell ref="F4:F5"/>
    <mergeCell ref="G4:G5"/>
  </mergeCells>
  <pageMargins left="0.7" right="0.7" top="0.75" bottom="0.75" header="0.3" footer="0.3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дефляторы </vt:lpstr>
      <vt:lpstr>ПРИМЕР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2021-12-05T13:48:43Z</dcterms:created>
  <dcterms:modified xsi:type="dcterms:W3CDTF">2021-12-05T13:51:07Z</dcterms:modified>
</cp:coreProperties>
</file>